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yomaru/Desktop/TECHIN 514/Final Project/TECHIN-514-FinalProject/"/>
    </mc:Choice>
  </mc:AlternateContent>
  <xr:revisionPtr revIDLastSave="0" documentId="13_ncr:1_{08802DD6-059A-C449-83D4-823D804B7503}" xr6:coauthVersionLast="47" xr6:coauthVersionMax="47" xr10:uidLastSave="{00000000-0000-0000-0000-000000000000}"/>
  <bookViews>
    <workbookView minimized="1" xWindow="0" yWindow="760" windowWidth="28620" windowHeight="1764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M76" i="2" s="1"/>
  <c r="A76" i="2"/>
  <c r="W75" i="2"/>
  <c r="V75" i="2"/>
  <c r="U75" i="2"/>
  <c r="T75" i="2"/>
  <c r="C75" i="2"/>
  <c r="B75" i="2"/>
  <c r="L75" i="2" s="1"/>
  <c r="A75" i="2"/>
  <c r="W74" i="2"/>
  <c r="V74" i="2"/>
  <c r="U74" i="2"/>
  <c r="T74" i="2"/>
  <c r="C74" i="2"/>
  <c r="B74" i="2"/>
  <c r="K74" i="2" s="1"/>
  <c r="A74" i="2"/>
  <c r="W73" i="2"/>
  <c r="V73" i="2"/>
  <c r="U73" i="2"/>
  <c r="T73" i="2"/>
  <c r="C73" i="2"/>
  <c r="B73" i="2"/>
  <c r="J73" i="2" s="1"/>
  <c r="A73" i="2"/>
  <c r="W72" i="2"/>
  <c r="V72" i="2"/>
  <c r="U72" i="2"/>
  <c r="T72" i="2"/>
  <c r="C72" i="2"/>
  <c r="B72" i="2"/>
  <c r="M72" i="2" s="1"/>
  <c r="A72" i="2"/>
  <c r="W71" i="2"/>
  <c r="V71" i="2"/>
  <c r="U71" i="2"/>
  <c r="T71" i="2"/>
  <c r="C71" i="2"/>
  <c r="B71" i="2"/>
  <c r="L71" i="2" s="1"/>
  <c r="A71" i="2"/>
  <c r="W70" i="2"/>
  <c r="V70" i="2"/>
  <c r="U70" i="2"/>
  <c r="T70" i="2"/>
  <c r="C70" i="2"/>
  <c r="B70" i="2"/>
  <c r="G70" i="2" s="1"/>
  <c r="A70" i="2"/>
  <c r="W69" i="2"/>
  <c r="V69" i="2"/>
  <c r="U69" i="2"/>
  <c r="T69" i="2"/>
  <c r="C69" i="2"/>
  <c r="B69" i="2"/>
  <c r="F69" i="2" s="1"/>
  <c r="A69" i="2"/>
  <c r="W68" i="2"/>
  <c r="V68" i="2"/>
  <c r="U68" i="2"/>
  <c r="T68" i="2"/>
  <c r="C68" i="2"/>
  <c r="B68" i="2"/>
  <c r="O68" i="2" s="1"/>
  <c r="A68" i="2"/>
  <c r="W67" i="2"/>
  <c r="V67" i="2"/>
  <c r="U67" i="2"/>
  <c r="T67" i="2"/>
  <c r="C67" i="2"/>
  <c r="B67" i="2"/>
  <c r="N67" i="2" s="1"/>
  <c r="A67" i="2"/>
  <c r="W66" i="2"/>
  <c r="V66" i="2"/>
  <c r="U66" i="2"/>
  <c r="T66" i="2"/>
  <c r="C66" i="2"/>
  <c r="B66" i="2"/>
  <c r="L66" i="2" s="1"/>
  <c r="A66" i="2"/>
  <c r="W65" i="2"/>
  <c r="V65" i="2"/>
  <c r="U65" i="2"/>
  <c r="T65" i="2"/>
  <c r="C65" i="2"/>
  <c r="B65" i="2"/>
  <c r="L65" i="2" s="1"/>
  <c r="A65" i="2"/>
  <c r="W64" i="2"/>
  <c r="V64" i="2"/>
  <c r="U64" i="2"/>
  <c r="T64" i="2"/>
  <c r="C64" i="2"/>
  <c r="B64" i="2"/>
  <c r="K64" i="2" s="1"/>
  <c r="A64" i="2"/>
  <c r="W63" i="2"/>
  <c r="V63" i="2"/>
  <c r="U63" i="2"/>
  <c r="T63" i="2"/>
  <c r="C63" i="2"/>
  <c r="B63" i="2"/>
  <c r="J63" i="2" s="1"/>
  <c r="A63" i="2"/>
  <c r="W62" i="2"/>
  <c r="V62" i="2"/>
  <c r="U62" i="2"/>
  <c r="T62" i="2"/>
  <c r="C62" i="2"/>
  <c r="B62" i="2"/>
  <c r="L62" i="2" s="1"/>
  <c r="A62" i="2"/>
  <c r="W61" i="2"/>
  <c r="V61" i="2"/>
  <c r="U61" i="2"/>
  <c r="T61" i="2"/>
  <c r="C61" i="2"/>
  <c r="B61" i="2"/>
  <c r="A61" i="2"/>
  <c r="W60" i="2"/>
  <c r="V60" i="2"/>
  <c r="U60" i="2"/>
  <c r="T60" i="2"/>
  <c r="C60" i="2"/>
  <c r="B60" i="2"/>
  <c r="J60" i="2" s="1"/>
  <c r="A60" i="2"/>
  <c r="W59" i="2"/>
  <c r="V59" i="2"/>
  <c r="U59" i="2"/>
  <c r="T59" i="2"/>
  <c r="C59" i="2"/>
  <c r="B59" i="2"/>
  <c r="F59" i="2" s="1"/>
  <c r="A59" i="2"/>
  <c r="W58" i="2"/>
  <c r="V58" i="2"/>
  <c r="U58" i="2"/>
  <c r="T58" i="2"/>
  <c r="C58" i="2"/>
  <c r="B58" i="2"/>
  <c r="O58" i="2" s="1"/>
  <c r="A58" i="2"/>
  <c r="W57" i="2"/>
  <c r="V57" i="2"/>
  <c r="U57" i="2"/>
  <c r="T57" i="2"/>
  <c r="C57" i="2"/>
  <c r="B57" i="2"/>
  <c r="N57" i="2" s="1"/>
  <c r="A57" i="2"/>
  <c r="W56" i="2"/>
  <c r="V56" i="2"/>
  <c r="U56" i="2"/>
  <c r="T56" i="2"/>
  <c r="C56" i="2"/>
  <c r="B56" i="2"/>
  <c r="L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A90" i="2"/>
  <c r="A89" i="2"/>
  <c r="A88" i="2"/>
  <c r="M65" i="2" l="1"/>
  <c r="M38" i="1"/>
  <c r="F64" i="2"/>
  <c r="N64" i="2"/>
  <c r="E64" i="2"/>
  <c r="G69" i="2"/>
  <c r="O64" i="2"/>
  <c r="D65" i="2"/>
  <c r="G65" i="2"/>
  <c r="F68" i="2"/>
  <c r="L72" i="2"/>
  <c r="I59" i="2"/>
  <c r="K63" i="2"/>
  <c r="J59" i="2"/>
  <c r="O63" i="2"/>
  <c r="F65" i="2"/>
  <c r="D76" i="2"/>
  <c r="D66" i="2"/>
  <c r="F66" i="2"/>
  <c r="E75" i="2"/>
  <c r="J56" i="2"/>
  <c r="F58" i="2"/>
  <c r="E66" i="2"/>
  <c r="H66" i="2"/>
  <c r="K58" i="2"/>
  <c r="G67" i="2"/>
  <c r="I76" i="2"/>
  <c r="L58" i="2"/>
  <c r="O76" i="2"/>
  <c r="G66" i="2"/>
  <c r="E74" i="2"/>
  <c r="F74" i="2"/>
  <c r="G58" i="2"/>
  <c r="I66" i="2"/>
  <c r="F75" i="2"/>
  <c r="E76" i="2"/>
  <c r="N74" i="2"/>
  <c r="J57" i="2"/>
  <c r="H58" i="2"/>
  <c r="J66" i="2"/>
  <c r="J67" i="2"/>
  <c r="H68" i="2"/>
  <c r="L69" i="2"/>
  <c r="O74" i="2"/>
  <c r="O75" i="2"/>
  <c r="F76" i="2"/>
  <c r="G56" i="2"/>
  <c r="I58" i="2"/>
  <c r="D64" i="2"/>
  <c r="O66" i="2"/>
  <c r="O67" i="2"/>
  <c r="I68" i="2"/>
  <c r="G76" i="2"/>
  <c r="J58" i="2"/>
  <c r="H76" i="2"/>
  <c r="N73" i="2"/>
  <c r="H56" i="2"/>
  <c r="K57" i="2"/>
  <c r="M63" i="2"/>
  <c r="N65" i="2"/>
  <c r="H67" i="2"/>
  <c r="O73" i="2"/>
  <c r="I56" i="2"/>
  <c r="O57" i="2"/>
  <c r="N63" i="2"/>
  <c r="O65" i="2"/>
  <c r="I67" i="2"/>
  <c r="K56" i="2"/>
  <c r="G59" i="2"/>
  <c r="E65" i="2"/>
  <c r="K67" i="2"/>
  <c r="G68" i="2"/>
  <c r="E57" i="2"/>
  <c r="D73" i="2"/>
  <c r="N56" i="2"/>
  <c r="F57" i="2"/>
  <c r="E73" i="2"/>
  <c r="M56" i="2"/>
  <c r="D56" i="2"/>
  <c r="O56" i="2"/>
  <c r="G57" i="2"/>
  <c r="K59" i="2"/>
  <c r="D63" i="2"/>
  <c r="H65" i="2"/>
  <c r="K66" i="2"/>
  <c r="J68" i="2"/>
  <c r="I69" i="2"/>
  <c r="K71" i="2"/>
  <c r="F73" i="2"/>
  <c r="J76" i="2"/>
  <c r="E56" i="2"/>
  <c r="H57" i="2"/>
  <c r="E63" i="2"/>
  <c r="I65" i="2"/>
  <c r="M66" i="2"/>
  <c r="E67" i="2"/>
  <c r="K68" i="2"/>
  <c r="J69" i="2"/>
  <c r="J70" i="2"/>
  <c r="K73" i="2"/>
  <c r="K76" i="2"/>
  <c r="F56" i="2"/>
  <c r="I57" i="2"/>
  <c r="F63" i="2"/>
  <c r="J65" i="2"/>
  <c r="N66" i="2"/>
  <c r="F67" i="2"/>
  <c r="K69" i="2"/>
  <c r="K70" i="2"/>
  <c r="M73" i="2"/>
  <c r="D74" i="2"/>
  <c r="N76" i="2"/>
  <c r="B93" i="2"/>
  <c r="H93" i="2" s="1"/>
  <c r="D75" i="2"/>
  <c r="G75" i="2"/>
  <c r="H75" i="2"/>
  <c r="I75" i="2"/>
  <c r="J75" i="2"/>
  <c r="M75" i="2"/>
  <c r="N75" i="2"/>
  <c r="H71" i="2"/>
  <c r="O71" i="2"/>
  <c r="N71" i="2"/>
  <c r="D71" i="2"/>
  <c r="G71" i="2"/>
  <c r="F71" i="2"/>
  <c r="E71" i="2"/>
  <c r="M71" i="2"/>
  <c r="J71" i="2"/>
  <c r="I71" i="2"/>
  <c r="H61" i="2"/>
  <c r="O61" i="2"/>
  <c r="N61" i="2"/>
  <c r="D61" i="2"/>
  <c r="G61" i="2"/>
  <c r="F61" i="2"/>
  <c r="E61" i="2"/>
  <c r="M61" i="2"/>
  <c r="J61" i="2"/>
  <c r="I61" i="2"/>
  <c r="I62" i="2"/>
  <c r="G62" i="2"/>
  <c r="F62" i="2"/>
  <c r="O62" i="2"/>
  <c r="E62" i="2"/>
  <c r="H62" i="2"/>
  <c r="N62" i="2"/>
  <c r="K62" i="2"/>
  <c r="J62" i="2"/>
  <c r="D62" i="2"/>
  <c r="G60" i="2"/>
  <c r="O60" i="2"/>
  <c r="E60" i="2"/>
  <c r="N60" i="2"/>
  <c r="D60" i="2"/>
  <c r="M60" i="2"/>
  <c r="F60" i="2"/>
  <c r="I60" i="2"/>
  <c r="H60" i="2"/>
  <c r="L60" i="2"/>
  <c r="K61" i="2"/>
  <c r="M62" i="2"/>
  <c r="L61" i="2"/>
  <c r="K60" i="2"/>
  <c r="I72" i="2"/>
  <c r="E72" i="2"/>
  <c r="H72" i="2"/>
  <c r="G72" i="2"/>
  <c r="F72" i="2"/>
  <c r="O72" i="2"/>
  <c r="D72" i="2"/>
  <c r="N72" i="2"/>
  <c r="K72" i="2"/>
  <c r="J72" i="2"/>
  <c r="L64" i="2"/>
  <c r="H70" i="2"/>
  <c r="L74" i="2"/>
  <c r="H59" i="2"/>
  <c r="L63" i="2"/>
  <c r="M64" i="2"/>
  <c r="H69" i="2"/>
  <c r="I70" i="2"/>
  <c r="L73" i="2"/>
  <c r="M74" i="2"/>
  <c r="B88" i="2"/>
  <c r="B89" i="2"/>
  <c r="B90" i="2"/>
  <c r="L70" i="2"/>
  <c r="L68" i="2"/>
  <c r="M69" i="2"/>
  <c r="D70" i="2"/>
  <c r="N70" i="2"/>
  <c r="L57" i="2"/>
  <c r="D59" i="2"/>
  <c r="D69" i="2"/>
  <c r="N69" i="2"/>
  <c r="O70" i="2"/>
  <c r="I74" i="2"/>
  <c r="M57" i="2"/>
  <c r="D58" i="2"/>
  <c r="N58" i="2"/>
  <c r="E59" i="2"/>
  <c r="O59" i="2"/>
  <c r="I63" i="2"/>
  <c r="J64" i="2"/>
  <c r="K65" i="2"/>
  <c r="M67" i="2"/>
  <c r="D68" i="2"/>
  <c r="N68" i="2"/>
  <c r="E69" i="2"/>
  <c r="O69" i="2"/>
  <c r="F70" i="2"/>
  <c r="I73" i="2"/>
  <c r="J74" i="2"/>
  <c r="K75" i="2"/>
  <c r="L76" i="2"/>
  <c r="L59" i="2"/>
  <c r="G64" i="2"/>
  <c r="M70" i="2"/>
  <c r="G74" i="2"/>
  <c r="M59" i="2"/>
  <c r="G63" i="2"/>
  <c r="H64" i="2"/>
  <c r="G73" i="2"/>
  <c r="H74" i="2"/>
  <c r="M58" i="2"/>
  <c r="N59" i="2"/>
  <c r="H63" i="2"/>
  <c r="I64" i="2"/>
  <c r="L67" i="2"/>
  <c r="M68" i="2"/>
  <c r="E70" i="2"/>
  <c r="H73" i="2"/>
  <c r="D57" i="2"/>
  <c r="E58" i="2"/>
  <c r="D67" i="2"/>
  <c r="E68" i="2"/>
  <c r="L93" i="2" l="1"/>
  <c r="J93" i="2"/>
  <c r="K90" i="2"/>
  <c r="I93" i="2"/>
  <c r="N93" i="2"/>
  <c r="H89" i="2"/>
  <c r="N89" i="2"/>
  <c r="J89" i="2"/>
  <c r="I88" i="2"/>
  <c r="L89" i="2"/>
  <c r="N88" i="2"/>
  <c r="O90" i="2"/>
  <c r="F89" i="2"/>
  <c r="F90" i="2"/>
  <c r="G89" i="2"/>
  <c r="E88" i="2"/>
  <c r="O93" i="2"/>
  <c r="E93" i="2"/>
  <c r="F93" i="2"/>
  <c r="G93" i="2"/>
  <c r="D93" i="2"/>
  <c r="K93" i="2"/>
  <c r="M93" i="2"/>
  <c r="J90" i="2"/>
  <c r="K89" i="2"/>
  <c r="B95" i="2"/>
  <c r="B96" i="2" s="1"/>
  <c r="J88" i="2"/>
  <c r="O88" i="2"/>
  <c r="H88" i="2"/>
  <c r="N90" i="2"/>
  <c r="L88" i="2"/>
  <c r="H90" i="2"/>
  <c r="O89" i="2"/>
  <c r="K88" i="2"/>
  <c r="G88" i="2"/>
  <c r="E90" i="2"/>
  <c r="E89" i="2"/>
  <c r="L90" i="2"/>
  <c r="I90" i="2"/>
  <c r="I89" i="2"/>
  <c r="F88" i="2"/>
  <c r="G90" i="2"/>
  <c r="D90" i="2"/>
  <c r="D88" i="2"/>
  <c r="D89" i="2"/>
  <c r="M88" i="2"/>
  <c r="M89" i="2"/>
  <c r="M90" i="2"/>
  <c r="I95" i="2" l="1"/>
  <c r="I96" i="2" s="1"/>
  <c r="I98" i="2" s="1"/>
  <c r="J95" i="2"/>
  <c r="J96" i="2" s="1"/>
  <c r="J98" i="2" s="1"/>
  <c r="G95" i="2"/>
  <c r="G96" i="2" s="1"/>
  <c r="G98" i="2" s="1"/>
  <c r="O95" i="2"/>
  <c r="O96" i="2" s="1"/>
  <c r="O98" i="2" s="1"/>
  <c r="F95" i="2"/>
  <c r="F96" i="2" s="1"/>
  <c r="F98" i="2" s="1"/>
  <c r="N95" i="2"/>
  <c r="N96" i="2" s="1"/>
  <c r="N98" i="2" s="1"/>
  <c r="K95" i="2"/>
  <c r="K96" i="2" s="1"/>
  <c r="K98" i="2" s="1"/>
  <c r="L95" i="2"/>
  <c r="L96" i="2" s="1"/>
  <c r="L98" i="2" s="1"/>
  <c r="D95" i="2"/>
  <c r="D96" i="2" s="1"/>
  <c r="D98" i="2" s="1"/>
  <c r="E95" i="2"/>
  <c r="E96" i="2" s="1"/>
  <c r="E98" i="2" s="1"/>
  <c r="H95" i="2"/>
  <c r="H96" i="2" s="1"/>
  <c r="H98" i="2" s="1"/>
  <c r="M95" i="2"/>
  <c r="M96" i="2" s="1"/>
  <c r="M98" i="2" s="1"/>
</calcChain>
</file>

<file path=xl/sharedStrings.xml><?xml version="1.0" encoding="utf-8"?>
<sst xmlns="http://schemas.openxmlformats.org/spreadsheetml/2006/main" count="56" uniqueCount="49">
  <si>
    <t>System Parameters (defined by hardware)</t>
  </si>
  <si>
    <t>Profiles (usage of each component mode - defined by software and usage)</t>
  </si>
  <si>
    <t>form the datasheets</t>
  </si>
  <si>
    <t>"off"</t>
  </si>
  <si>
    <t>"sensing"</t>
  </si>
  <si>
    <t>"interactive"</t>
  </si>
  <si>
    <t>Active</t>
  </si>
  <si>
    <t>mW</t>
  </si>
  <si>
    <t>Idle</t>
  </si>
  <si>
    <t>Sleep</t>
  </si>
  <si>
    <t>On</t>
  </si>
  <si>
    <t>Off</t>
  </si>
  <si>
    <t>hours</t>
  </si>
  <si>
    <t>hours/day typical usage</t>
  </si>
  <si>
    <t>Battery</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</si>
  <si>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</si>
  <si>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</si>
  <si>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</si>
  <si>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</si>
  <si>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</si>
  <si>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</si>
  <si>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</si>
  <si>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</si>
  <si>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</si>
  <si>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</si>
  <si>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</si>
  <si>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</si>
  <si>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</si>
  <si>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</si>
  <si>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</si>
  <si>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</si>
  <si>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</si>
  <si>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</si>
  <si>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</si>
  <si>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</si>
  <si>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</si>
  <si>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</si>
  <si>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</si>
  <si>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</si>
  <si>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 xml:space="preserve"> l</t>
  </si>
  <si>
    <t>One LED</t>
  </si>
  <si>
    <t>Processor (ESP32S3)</t>
  </si>
  <si>
    <t xml:space="preserve">How did you determine your "days of use" metric? 
The "days of use" metric is typically calculated based on the battery capacity (in mAh or Wh), the power consumption of the device (in mA or W), and the operational profile (e.g., hours per day the device is actively used or in standby). 
By dividing the total available energy by the daily energy consumption, I can estimate how many days the device can operate before needing a recharge or battery replacement. This approach takes into account the average power consumption during active and idle states to provide a realistic usage scenario.
</t>
  </si>
  <si>
    <t>What do you think is the optimum size for the battery in your device ?
For the Sensing part, this is a wearable device on the finger and wrist, so it should be small with 11.5mm x 31 x 3.8mm (LiPo 100mAh).
As for the Display part, it can be bigger with the size of  29mm x 36mm x 4.75mm (LiPo 500mAh) to fully power supporting.</t>
  </si>
  <si>
    <t xml:space="preserve">What hardware/software/cost/effort tradeoffs could you make to improve the user experience ? 
Improving user experience involves balancing hardware upgrades with software optimizations, managing cost implications, and dedicating effort to user-centric design. Selecting more efficient components can enhance performance and extend battery life but might raise the product's price. On the software side, refining algorithms and improving power management can boost efficiency and responsiveness without additional hardware costs, albeit at the expense of increased development time. Investing in premium materials and features improves aesthetics and functionality, enhancing satisfaction at a higher price point. Prioritizing extensive usability testing and user-focused design requires significant effort but is crucial for achieving higher user satisfaction and loyalty. The key is to identify the optimal balance of these trade-offs that aligns with the target market's expectations and the product's goals.
</t>
  </si>
  <si>
    <t>MPU6050</t>
  </si>
  <si>
    <t>Gyro Operating Current:</t>
  </si>
  <si>
    <t>Gyro + Accelerometer Operating Current:</t>
  </si>
  <si>
    <t>Full Chip Idle Mode Supply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</si>
</sst>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0" xfId="0" applyFont="1"/>
    <xf numFmtId="0" fontId="0" fillId="0" borderId="9" xfId="0" applyBorder="1" applyAlignment="1">
      <alignment horizontal="center"/>
    </xf>
    <xf numFmtId="0" fontId="0" fillId="0" borderId="10" xfId="0" applyBorder="1" applyAlignment="1">
      <alignment horizontal="center"/>
    </xf>
    <xf numFmtId="0" fontId="4"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7.0264468510239597E-2</c:v>
                </c:pt>
                <c:pt idx="1">
                  <c:v>3.6202844954025259E-3</c:v>
                </c:pt>
                <c:pt idx="2">
                  <c:v>3.6618106815951013E-3</c:v>
                </c:pt>
                <c:pt idx="3">
                  <c:v>1.1087550644914845E-2</c:v>
                </c:pt>
                <c:pt idx="4">
                  <c:v>1.9256305735366741E-3</c:v>
                </c:pt>
                <c:pt idx="5">
                  <c:v>1.4405495976695493E-2</c:v>
                </c:pt>
                <c:pt idx="6">
                  <c:v>4.0040361304338745E-6</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F37-124C-A8F0-E121178DA3D1}"/>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7.0264468510239597E-2</c:v>
                </c:pt>
                <c:pt idx="1">
                  <c:v>3.6202844954025259E-3</c:v>
                </c:pt>
                <c:pt idx="2">
                  <c:v>3.6618106815951013E-3</c:v>
                </c:pt>
                <c:pt idx="3">
                  <c:v>1.1087550644914845E-2</c:v>
                </c:pt>
                <c:pt idx="4">
                  <c:v>1.9256305735366741E-3</c:v>
                </c:pt>
                <c:pt idx="5">
                  <c:v>1.4405495976695493E-2</c:v>
                </c:pt>
                <c:pt idx="6">
                  <c:v>4.0040361304338745E-6</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DA1-DF4A-B205-09E5C7BB7924}"/>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50"/>
  <sheetViews>
    <sheetView tabSelected="1" topLeftCell="A4" zoomScale="66" zoomScaleNormal="81" workbookViewId="0">
      <selection activeCell="N49" sqref="N49"/>
    </sheetView>
  </sheetViews>
  <sheetFormatPr baseColWidth="10" defaultColWidth="12.6640625" defaultRowHeight="15.75" customHeight="1" x14ac:dyDescent="0.15"/>
  <cols>
    <col min="1" max="1" width="32.33203125" customWidth="1"/>
    <col min="5" max="5" width="12.6640625" customWidth="1"/>
  </cols>
  <sheetData>
    <row r="1" spans="1:9" ht="15.75" customHeight="1" x14ac:dyDescent="0.15">
      <c r="A1" s="23" t="s">
        <v>39</v>
      </c>
    </row>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41</v>
      </c>
      <c r="I6" s="6"/>
    </row>
    <row r="7" spans="1:9" ht="15.75" customHeight="1" x14ac:dyDescent="0.15">
      <c r="A7" s="7" t="s">
        <v>6</v>
      </c>
      <c r="B7" s="10">
        <v>65</v>
      </c>
      <c r="C7" s="9" t="s">
        <v>7</v>
      </c>
      <c r="E7" s="11">
        <v>0</v>
      </c>
      <c r="F7" s="12">
        <v>0.6</v>
      </c>
      <c r="G7" s="11">
        <v>0.7</v>
      </c>
      <c r="I7" s="6"/>
    </row>
    <row r="8" spans="1:9" ht="15.75" customHeight="1" x14ac:dyDescent="0.15">
      <c r="A8" s="7" t="s">
        <v>8</v>
      </c>
      <c r="B8" s="13">
        <v>10</v>
      </c>
      <c r="C8" s="9" t="s">
        <v>7</v>
      </c>
      <c r="E8" s="11">
        <v>0</v>
      </c>
      <c r="F8" s="12">
        <v>0.3</v>
      </c>
      <c r="G8" s="11">
        <v>0.25</v>
      </c>
      <c r="I8" s="6"/>
    </row>
    <row r="9" spans="1:9" ht="15.75" customHeight="1" x14ac:dyDescent="0.15">
      <c r="A9" s="7" t="s">
        <v>9</v>
      </c>
      <c r="B9" s="13">
        <v>1</v>
      </c>
      <c r="C9" s="9" t="s">
        <v>7</v>
      </c>
      <c r="E9" s="11">
        <v>1</v>
      </c>
      <c r="F9" s="11">
        <v>0.1</v>
      </c>
      <c r="G9" s="11">
        <v>0.1</v>
      </c>
      <c r="I9" s="6"/>
    </row>
    <row r="10" spans="1:9" ht="15.75" customHeight="1" x14ac:dyDescent="0.15">
      <c r="A10" s="7"/>
      <c r="I10" s="6"/>
    </row>
    <row r="11" spans="1:9" ht="15.75" customHeight="1" x14ac:dyDescent="0.15">
      <c r="A11" s="4" t="s">
        <v>40</v>
      </c>
      <c r="I11" s="6"/>
    </row>
    <row r="12" spans="1:9" ht="15.75" customHeight="1" x14ac:dyDescent="0.15">
      <c r="A12" s="7" t="s">
        <v>10</v>
      </c>
      <c r="B12" s="13">
        <v>8</v>
      </c>
      <c r="C12" s="9" t="s">
        <v>7</v>
      </c>
      <c r="E12" s="11">
        <v>0</v>
      </c>
      <c r="F12" s="11">
        <v>0</v>
      </c>
      <c r="G12" s="11">
        <v>0.95</v>
      </c>
      <c r="I12" s="6"/>
    </row>
    <row r="13" spans="1:9" ht="15.75" customHeight="1" x14ac:dyDescent="0.15">
      <c r="A13" s="7" t="s">
        <v>11</v>
      </c>
      <c r="B13" s="13">
        <v>0</v>
      </c>
      <c r="C13" s="9" t="s">
        <v>7</v>
      </c>
      <c r="E13" s="11">
        <v>1</v>
      </c>
      <c r="F13" s="11">
        <v>1</v>
      </c>
      <c r="G13" s="11">
        <v>0.05</v>
      </c>
      <c r="I13" s="6"/>
    </row>
    <row r="14" spans="1:9" ht="15.75" customHeight="1" x14ac:dyDescent="0.15">
      <c r="A14" s="7"/>
      <c r="I14" s="6"/>
    </row>
    <row r="15" spans="1:9" ht="15.75" customHeight="1" x14ac:dyDescent="0.15">
      <c r="A15" s="4" t="s">
        <v>45</v>
      </c>
      <c r="I15" s="6"/>
    </row>
    <row r="16" spans="1:9" ht="15.75" customHeight="1" x14ac:dyDescent="0.15">
      <c r="A16" s="7" t="s">
        <v>46</v>
      </c>
      <c r="B16" s="13">
        <v>13.32</v>
      </c>
      <c r="C16" s="9" t="s">
        <v>7</v>
      </c>
      <c r="E16" s="11">
        <v>0</v>
      </c>
      <c r="F16" s="11">
        <v>0</v>
      </c>
      <c r="G16" s="11">
        <v>0.1</v>
      </c>
      <c r="I16" s="6"/>
    </row>
    <row r="17" spans="1:17" ht="15.75" customHeight="1" x14ac:dyDescent="0.15">
      <c r="A17" s="7" t="s">
        <v>47</v>
      </c>
      <c r="B17" s="13">
        <v>14.06</v>
      </c>
      <c r="C17" s="9" t="s">
        <v>7</v>
      </c>
      <c r="E17" s="11">
        <v>0</v>
      </c>
      <c r="F17" s="11">
        <v>0.8</v>
      </c>
      <c r="G17" s="11">
        <v>0.7</v>
      </c>
      <c r="I17" s="6"/>
    </row>
    <row r="18" spans="1:17" ht="15.75" customHeight="1" x14ac:dyDescent="0.15">
      <c r="A18" s="7" t="s">
        <v>48</v>
      </c>
      <c r="B18" s="13">
        <v>1.8499999999999999E-2</v>
      </c>
      <c r="C18" s="9" t="s">
        <v>7</v>
      </c>
      <c r="E18" s="11">
        <v>0</v>
      </c>
      <c r="F18" s="11">
        <v>0.2</v>
      </c>
      <c r="G18" s="11">
        <v>0.15</v>
      </c>
      <c r="I18" s="6"/>
    </row>
    <row r="19" spans="1:17" ht="15.75" customHeight="1" x14ac:dyDescent="0.15">
      <c r="A19" s="7"/>
      <c r="B19" s="13"/>
      <c r="C19" s="9"/>
      <c r="E19" s="11"/>
      <c r="F19" s="11"/>
      <c r="G19" s="11"/>
      <c r="I19" s="6"/>
    </row>
    <row r="20" spans="1:17" ht="15.75" customHeight="1" x14ac:dyDescent="0.15">
      <c r="A20" s="7"/>
      <c r="I20" s="6"/>
    </row>
    <row r="21" spans="1:17" ht="15.75" customHeight="1" x14ac:dyDescent="0.15">
      <c r="A21" s="4"/>
      <c r="I21" s="6"/>
    </row>
    <row r="22" spans="1:17" ht="15.75" customHeight="1" x14ac:dyDescent="0.15">
      <c r="A22" s="7"/>
      <c r="B22" s="13"/>
      <c r="C22" s="9"/>
      <c r="E22" s="11"/>
      <c r="F22" s="11"/>
      <c r="G22" s="11"/>
      <c r="I22" s="6"/>
    </row>
    <row r="23" spans="1:17" ht="15.75" customHeight="1" x14ac:dyDescent="0.15">
      <c r="A23" s="7"/>
      <c r="B23" s="13"/>
      <c r="C23" s="9"/>
      <c r="E23" s="11"/>
      <c r="F23" s="11"/>
      <c r="G23" s="11"/>
      <c r="I23" s="6"/>
    </row>
    <row r="24" spans="1:17" ht="15.75" customHeight="1" x14ac:dyDescent="0.15">
      <c r="A24" s="7"/>
      <c r="I24" s="6"/>
    </row>
    <row r="25" spans="1:17" ht="15.75" customHeight="1" x14ac:dyDescent="0.15">
      <c r="A25" s="4"/>
      <c r="I25" s="6"/>
      <c r="K25" s="1"/>
      <c r="L25" s="2"/>
      <c r="M25" s="2"/>
      <c r="N25" s="2"/>
      <c r="O25" s="2"/>
      <c r="P25" s="2"/>
      <c r="Q25" s="3"/>
    </row>
    <row r="26" spans="1:17" ht="15.75" customHeight="1" x14ac:dyDescent="0.15">
      <c r="A26" s="7"/>
      <c r="B26" s="13"/>
      <c r="C26" s="9"/>
      <c r="E26" s="11"/>
      <c r="F26" s="11"/>
      <c r="G26" s="11"/>
      <c r="I26" s="6"/>
      <c r="K26" s="7"/>
      <c r="L26" s="14"/>
      <c r="M26" s="14"/>
      <c r="N26" s="14"/>
      <c r="O26" s="14"/>
      <c r="P26" s="14"/>
      <c r="Q26" s="6"/>
    </row>
    <row r="27" spans="1:17" ht="15.75" customHeight="1" x14ac:dyDescent="0.15">
      <c r="A27" s="7"/>
      <c r="B27" s="13"/>
      <c r="C27" s="9"/>
      <c r="E27" s="11"/>
      <c r="F27" s="11"/>
      <c r="G27" s="11"/>
      <c r="I27" s="6"/>
      <c r="K27" s="7"/>
      <c r="L27" s="14"/>
      <c r="M27" s="14"/>
      <c r="N27" s="14"/>
      <c r="O27" s="15"/>
      <c r="P27" s="14"/>
      <c r="Q27" s="6"/>
    </row>
    <row r="28" spans="1:17" ht="15.75" customHeight="1" x14ac:dyDescent="0.15">
      <c r="A28" s="7"/>
      <c r="C28" s="9"/>
      <c r="I28" s="6"/>
      <c r="K28" s="7"/>
      <c r="L28" s="14"/>
      <c r="M28" s="14"/>
      <c r="N28" s="14"/>
      <c r="O28" s="15"/>
      <c r="P28" s="14"/>
      <c r="Q28" s="6"/>
    </row>
    <row r="29" spans="1:17" ht="15.75" customHeight="1" x14ac:dyDescent="0.15">
      <c r="A29" s="7"/>
      <c r="B29" s="9"/>
      <c r="C29" s="9"/>
      <c r="I29" s="6"/>
      <c r="K29" s="7"/>
      <c r="L29" s="14"/>
      <c r="M29" s="14"/>
      <c r="N29" s="14"/>
      <c r="O29" s="15"/>
      <c r="P29" s="14"/>
      <c r="Q29" s="6"/>
    </row>
    <row r="30" spans="1:17" ht="15.75" customHeight="1" x14ac:dyDescent="0.15">
      <c r="A30" s="4"/>
      <c r="I30" s="6"/>
      <c r="K30" s="7"/>
      <c r="Q30" s="6"/>
    </row>
    <row r="31" spans="1:17" ht="15.75" customHeight="1" x14ac:dyDescent="0.15">
      <c r="A31" s="7"/>
      <c r="B31" s="13"/>
      <c r="C31" s="9"/>
      <c r="E31" s="11"/>
      <c r="F31" s="11"/>
      <c r="G31" s="11"/>
      <c r="H31" s="9"/>
      <c r="I31" s="6"/>
      <c r="K31" s="7"/>
      <c r="L31" s="9"/>
      <c r="Q31" s="6"/>
    </row>
    <row r="32" spans="1:17" ht="15.75" customHeight="1" x14ac:dyDescent="0.15">
      <c r="A32" s="7"/>
      <c r="B32" s="13"/>
      <c r="C32" s="9"/>
      <c r="E32" s="11"/>
      <c r="F32" s="11"/>
      <c r="G32" s="11"/>
      <c r="H32" s="9"/>
      <c r="I32" s="6"/>
      <c r="K32" s="7"/>
      <c r="M32" s="9"/>
      <c r="N32" s="9"/>
      <c r="Q32" s="6"/>
    </row>
    <row r="33" spans="1:17" ht="15.75" customHeight="1" x14ac:dyDescent="0.15">
      <c r="A33" s="7"/>
      <c r="C33" s="9"/>
      <c r="H33" s="9"/>
      <c r="I33" s="6"/>
      <c r="K33" s="7"/>
      <c r="Q33" s="6"/>
    </row>
    <row r="34" spans="1:17" ht="15.75" customHeight="1" x14ac:dyDescent="0.15">
      <c r="A34" s="4"/>
      <c r="I34" s="6"/>
      <c r="K34" s="7"/>
      <c r="Q34" s="6"/>
    </row>
    <row r="35" spans="1:17" ht="15.75" customHeight="1" x14ac:dyDescent="0.15">
      <c r="A35" s="7"/>
      <c r="B35" s="13"/>
      <c r="C35" s="9"/>
      <c r="E35" s="11"/>
      <c r="F35" s="11"/>
      <c r="G35" s="11"/>
      <c r="H35" s="9"/>
      <c r="I35" s="6"/>
      <c r="K35" s="7"/>
      <c r="L35" s="9"/>
      <c r="Q35" s="6"/>
    </row>
    <row r="36" spans="1:17" ht="15.75" customHeight="1" x14ac:dyDescent="0.15">
      <c r="A36" s="7"/>
      <c r="B36" s="13"/>
      <c r="C36" s="9"/>
      <c r="E36" s="11"/>
      <c r="F36" s="11"/>
      <c r="G36" s="11"/>
      <c r="H36" s="9"/>
      <c r="I36" s="6"/>
      <c r="K36" s="7"/>
      <c r="M36" s="9"/>
      <c r="N36" s="9"/>
      <c r="Q36" s="6"/>
    </row>
    <row r="37" spans="1:17" ht="15.75" customHeight="1" x14ac:dyDescent="0.15">
      <c r="A37" s="7"/>
      <c r="C37" s="9"/>
      <c r="H37" s="9"/>
      <c r="I37" s="6"/>
      <c r="K37" s="7"/>
      <c r="L37" s="16" t="s">
        <v>19</v>
      </c>
      <c r="M37" s="17">
        <v>4.99</v>
      </c>
      <c r="N37" s="16" t="s">
        <v>20</v>
      </c>
      <c r="Q37" s="6"/>
    </row>
    <row r="38" spans="1:17" ht="15.75" customHeight="1" x14ac:dyDescent="0.15">
      <c r="A38" s="7"/>
      <c r="H38" s="9"/>
      <c r="I38" s="6"/>
      <c r="K38" s="7"/>
      <c r="L38" s="16" t="s">
        <v>22</v>
      </c>
      <c r="M38" s="17">
        <f>M37*24</f>
        <v>119.76</v>
      </c>
      <c r="N38" s="16" t="s">
        <v>12</v>
      </c>
      <c r="Q38" s="6"/>
    </row>
    <row r="39" spans="1:17" ht="15.75" customHeight="1" x14ac:dyDescent="0.15">
      <c r="A39" s="4"/>
      <c r="E39" s="13">
        <v>17</v>
      </c>
      <c r="F39" s="13">
        <v>0</v>
      </c>
      <c r="G39" s="13">
        <v>7</v>
      </c>
      <c r="H39" s="9" t="s">
        <v>13</v>
      </c>
      <c r="I39" s="20"/>
      <c r="K39" s="18"/>
      <c r="L39" s="19"/>
      <c r="M39" s="19"/>
      <c r="N39" s="19"/>
      <c r="O39" s="19"/>
      <c r="P39" s="19"/>
      <c r="Q39" s="20"/>
    </row>
    <row r="40" spans="1:17" ht="15.75" customHeight="1" x14ac:dyDescent="0.15">
      <c r="A40" s="4" t="s">
        <v>14</v>
      </c>
    </row>
    <row r="41" spans="1:17" ht="15.75" customHeight="1" x14ac:dyDescent="0.15">
      <c r="A41" s="7" t="s">
        <v>15</v>
      </c>
      <c r="B41" s="13">
        <v>100</v>
      </c>
      <c r="C41" s="9" t="s">
        <v>16</v>
      </c>
    </row>
    <row r="42" spans="1:17" ht="15.75" customHeight="1" x14ac:dyDescent="0.15">
      <c r="A42" s="7" t="s">
        <v>17</v>
      </c>
      <c r="B42" s="13">
        <v>3.7</v>
      </c>
      <c r="C42" s="9" t="s">
        <v>18</v>
      </c>
    </row>
    <row r="43" spans="1:17" ht="48" customHeight="1" x14ac:dyDescent="0.15">
      <c r="A43" s="7" t="s">
        <v>21</v>
      </c>
      <c r="B43" s="11">
        <v>0.95</v>
      </c>
      <c r="H43" s="24"/>
      <c r="I43" s="25"/>
    </row>
    <row r="44" spans="1:17" ht="15" customHeight="1" x14ac:dyDescent="0.15">
      <c r="A44" s="18"/>
      <c r="B44" s="19"/>
      <c r="C44" s="19"/>
      <c r="D44" s="19"/>
      <c r="E44" s="19"/>
      <c r="F44" s="19"/>
      <c r="G44" s="19"/>
      <c r="H44" s="24"/>
      <c r="I44" s="25"/>
    </row>
    <row r="45" spans="1:17" ht="15" customHeight="1" x14ac:dyDescent="0.15">
      <c r="H45" s="24"/>
      <c r="I45" s="25"/>
    </row>
    <row r="47" spans="1:17" ht="15.75" customHeight="1" x14ac:dyDescent="0.15">
      <c r="A47" s="5" t="s">
        <v>23</v>
      </c>
    </row>
    <row r="48" spans="1:17" ht="104" customHeight="1" x14ac:dyDescent="0.15">
      <c r="A48" s="26" t="s">
        <v>42</v>
      </c>
      <c r="B48" s="27"/>
      <c r="C48" s="27"/>
      <c r="D48" s="27"/>
      <c r="E48" s="27"/>
      <c r="F48" s="27"/>
      <c r="G48" s="27"/>
      <c r="H48" s="27"/>
      <c r="I48" s="27"/>
    </row>
    <row r="49" spans="1:9" ht="73" customHeight="1" x14ac:dyDescent="0.15">
      <c r="A49" s="26" t="s">
        <v>43</v>
      </c>
      <c r="B49" s="28"/>
      <c r="C49" s="28"/>
      <c r="D49" s="28"/>
      <c r="E49" s="28"/>
      <c r="F49" s="28"/>
      <c r="G49" s="28"/>
      <c r="H49" s="28"/>
      <c r="I49" s="28"/>
    </row>
    <row r="50" spans="1:9" ht="95" customHeight="1" x14ac:dyDescent="0.15">
      <c r="A50" s="26" t="s">
        <v>44</v>
      </c>
      <c r="B50" s="27"/>
      <c r="C50" s="27"/>
      <c r="D50" s="27"/>
      <c r="E50" s="27"/>
      <c r="F50" s="27"/>
      <c r="G50" s="27"/>
      <c r="H50" s="27"/>
      <c r="I50" s="27"/>
    </row>
  </sheetData>
  <mergeCells count="3">
    <mergeCell ref="A48:I48"/>
    <mergeCell ref="A49:I49"/>
    <mergeCell ref="A50:I5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24</v>
      </c>
    </row>
    <row r="52" spans="1:23" ht="13"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3"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Processor (ESP32S3)</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65</v>
      </c>
      <c r="C56" s="9" t="str">
        <f>'System Parameters'!C7</f>
        <v>mW</v>
      </c>
      <c r="D56" s="9">
        <f>$B56*0.9</f>
        <v>58.5</v>
      </c>
      <c r="E56" s="9">
        <f t="shared" ref="E56:O56" si="0">$B56</f>
        <v>65</v>
      </c>
      <c r="F56" s="9">
        <f t="shared" si="0"/>
        <v>65</v>
      </c>
      <c r="G56" s="9">
        <f t="shared" si="0"/>
        <v>65</v>
      </c>
      <c r="H56" s="9">
        <f t="shared" si="0"/>
        <v>65</v>
      </c>
      <c r="I56" s="9">
        <f t="shared" si="0"/>
        <v>65</v>
      </c>
      <c r="J56" s="9">
        <f t="shared" si="0"/>
        <v>65</v>
      </c>
      <c r="K56" s="9">
        <f t="shared" si="0"/>
        <v>65</v>
      </c>
      <c r="L56" s="9">
        <f t="shared" si="0"/>
        <v>65</v>
      </c>
      <c r="M56" s="9">
        <f t="shared" si="0"/>
        <v>65</v>
      </c>
      <c r="N56" s="9">
        <f t="shared" si="0"/>
        <v>65</v>
      </c>
      <c r="O56" s="9">
        <f t="shared" si="0"/>
        <v>65</v>
      </c>
      <c r="T56" s="21">
        <f>'System Parameters'!E7</f>
        <v>0</v>
      </c>
      <c r="U56" s="21">
        <f>'System Parameters'!F7</f>
        <v>0.6</v>
      </c>
      <c r="V56" s="21">
        <f>'System Parameters'!G7</f>
        <v>0.7</v>
      </c>
      <c r="W56" s="9">
        <f>'System Parameters'!H7</f>
        <v>0</v>
      </c>
    </row>
    <row r="57" spans="1:23" ht="13" x14ac:dyDescent="0.15">
      <c r="A57" s="9" t="str">
        <f>'System Parameters'!A8</f>
        <v>Idle</v>
      </c>
      <c r="B57" s="9">
        <f>'System Parameters'!B8</f>
        <v>10</v>
      </c>
      <c r="C57" s="9" t="str">
        <f>'System Parameters'!C8</f>
        <v>mW</v>
      </c>
      <c r="D57" s="9">
        <f t="shared" ref="D57:D76" si="1">$B57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1">
        <f>'System Parameters'!E8</f>
        <v>0</v>
      </c>
      <c r="U57" s="21">
        <f>'System Parameters'!F8</f>
        <v>0.3</v>
      </c>
      <c r="V57" s="21">
        <f>'System Parameters'!G8</f>
        <v>0.25</v>
      </c>
      <c r="W57" s="9">
        <f>'System Parameters'!H8</f>
        <v>0</v>
      </c>
    </row>
    <row r="58" spans="1:23" ht="13" x14ac:dyDescent="0.1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'System Parameters'!E9</f>
        <v>1</v>
      </c>
      <c r="U58" s="21">
        <f>'System Parameters'!F9</f>
        <v>0.1</v>
      </c>
      <c r="V58" s="21">
        <f>'System Parameters'!G9</f>
        <v>0.1</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One 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8</v>
      </c>
      <c r="C61" s="9" t="str">
        <f>'System Parameters'!C12</f>
        <v>mW</v>
      </c>
      <c r="D61" s="9">
        <f t="shared" si="1"/>
        <v>8</v>
      </c>
      <c r="E61" s="9">
        <f t="shared" si="3"/>
        <v>8</v>
      </c>
      <c r="F61" s="9">
        <f t="shared" ref="F61:F76" si="7">$B61</f>
        <v>8</v>
      </c>
      <c r="G61" s="9">
        <f>$B61*0.9</f>
        <v>7.2</v>
      </c>
      <c r="H61" s="9">
        <f t="shared" ref="H61:O61" si="8">$B61</f>
        <v>8</v>
      </c>
      <c r="I61" s="9">
        <f t="shared" si="8"/>
        <v>8</v>
      </c>
      <c r="J61" s="9">
        <f t="shared" si="8"/>
        <v>8</v>
      </c>
      <c r="K61" s="9">
        <f t="shared" si="8"/>
        <v>8</v>
      </c>
      <c r="L61" s="9">
        <f t="shared" si="8"/>
        <v>8</v>
      </c>
      <c r="M61" s="9">
        <f t="shared" si="8"/>
        <v>8</v>
      </c>
      <c r="N61" s="9">
        <f t="shared" si="8"/>
        <v>8</v>
      </c>
      <c r="O61" s="9">
        <f t="shared" si="8"/>
        <v>8</v>
      </c>
      <c r="T61" s="21">
        <f>'System Parameters'!E12</f>
        <v>0</v>
      </c>
      <c r="U61" s="21">
        <f>'System Parameters'!F12</f>
        <v>0</v>
      </c>
      <c r="V61" s="21">
        <f>'System Parameters'!G12</f>
        <v>0.95</v>
      </c>
      <c r="W61" s="9">
        <f>'System Parameters'!H12</f>
        <v>0</v>
      </c>
    </row>
    <row r="62" spans="1:23" ht="13" x14ac:dyDescent="0.15">
      <c r="A62" s="9" t="str">
        <f>'System Parameters'!A13</f>
        <v>Off</v>
      </c>
      <c r="B62" s="9">
        <f>'System Parameters'!B13</f>
        <v>0</v>
      </c>
      <c r="C62" s="9" t="str">
        <f>'System Parameters'!C13</f>
        <v>mW</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1</v>
      </c>
      <c r="U62" s="9">
        <f>'System Parameters'!F13</f>
        <v>1</v>
      </c>
      <c r="V62" s="9">
        <f>'System Parameters'!G13</f>
        <v>0.05</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MPU6050</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Gyro Operating Current:</v>
      </c>
      <c r="B65" s="9">
        <f>'System Parameters'!B16</f>
        <v>13.32</v>
      </c>
      <c r="C65" s="9" t="str">
        <f>'System Parameters'!C16</f>
        <v>mW</v>
      </c>
      <c r="D65" s="9">
        <f t="shared" si="1"/>
        <v>13.32</v>
      </c>
      <c r="E65" s="9">
        <f t="shared" si="3"/>
        <v>13.32</v>
      </c>
      <c r="F65" s="9">
        <f t="shared" si="7"/>
        <v>13.32</v>
      </c>
      <c r="G65" s="9">
        <f t="shared" ref="G65:G76" si="12">$B65</f>
        <v>13.32</v>
      </c>
      <c r="H65" s="9">
        <f>$B65*0.9</f>
        <v>11.988000000000001</v>
      </c>
      <c r="I65" s="9">
        <f t="shared" ref="I65:O65" si="13">$B65</f>
        <v>13.32</v>
      </c>
      <c r="J65" s="9">
        <f t="shared" si="13"/>
        <v>13.32</v>
      </c>
      <c r="K65" s="9">
        <f t="shared" si="13"/>
        <v>13.32</v>
      </c>
      <c r="L65" s="9">
        <f t="shared" si="13"/>
        <v>13.32</v>
      </c>
      <c r="M65" s="9">
        <f t="shared" si="13"/>
        <v>13.32</v>
      </c>
      <c r="N65" s="9">
        <f t="shared" si="13"/>
        <v>13.32</v>
      </c>
      <c r="O65" s="9">
        <f t="shared" si="13"/>
        <v>13.32</v>
      </c>
      <c r="T65" s="21">
        <f>'System Parameters'!E16</f>
        <v>0</v>
      </c>
      <c r="U65" s="21">
        <f>'System Parameters'!F16</f>
        <v>0</v>
      </c>
      <c r="V65" s="21">
        <f>'System Parameters'!G16</f>
        <v>0.1</v>
      </c>
      <c r="W65" s="9">
        <f>'System Parameters'!H16</f>
        <v>0</v>
      </c>
    </row>
    <row r="66" spans="1:23" ht="13" x14ac:dyDescent="0.15">
      <c r="A66" s="9" t="str">
        <f>'System Parameters'!A17</f>
        <v>Gyro + Accelerometer Operating Current:</v>
      </c>
      <c r="B66" s="9">
        <f>'System Parameters'!B17</f>
        <v>14.06</v>
      </c>
      <c r="C66" s="9" t="str">
        <f>'System Parameters'!C17</f>
        <v>mW</v>
      </c>
      <c r="D66" s="9">
        <f t="shared" si="1"/>
        <v>14.06</v>
      </c>
      <c r="E66" s="9">
        <f t="shared" si="3"/>
        <v>14.06</v>
      </c>
      <c r="F66" s="9">
        <f t="shared" si="7"/>
        <v>14.06</v>
      </c>
      <c r="G66" s="9">
        <f t="shared" si="12"/>
        <v>14.06</v>
      </c>
      <c r="H66" s="9">
        <f t="shared" ref="H66:H76" si="14">$B66</f>
        <v>14.06</v>
      </c>
      <c r="I66" s="9">
        <f>$B66*0.9</f>
        <v>12.654</v>
      </c>
      <c r="J66" s="9">
        <f t="shared" ref="J66:O66" si="15">$B66</f>
        <v>14.06</v>
      </c>
      <c r="K66" s="9">
        <f t="shared" si="15"/>
        <v>14.06</v>
      </c>
      <c r="L66" s="9">
        <f t="shared" si="15"/>
        <v>14.06</v>
      </c>
      <c r="M66" s="9">
        <f t="shared" si="15"/>
        <v>14.06</v>
      </c>
      <c r="N66" s="9">
        <f t="shared" si="15"/>
        <v>14.06</v>
      </c>
      <c r="O66" s="9">
        <f t="shared" si="15"/>
        <v>14.06</v>
      </c>
      <c r="T66" s="21">
        <f>'System Parameters'!E17</f>
        <v>0</v>
      </c>
      <c r="U66" s="21">
        <f>'System Parameters'!F17</f>
        <v>0.8</v>
      </c>
      <c r="V66" s="21">
        <f>'System Parameters'!G17</f>
        <v>0.7</v>
      </c>
      <c r="W66" s="9">
        <f>'System Parameters'!H17</f>
        <v>0</v>
      </c>
    </row>
    <row r="67" spans="1:23" ht="13" x14ac:dyDescent="0.15">
      <c r="A67" s="9" t="str">
        <f>'System Parameters'!A18</f>
        <v>Full Chip Idle Mode Supply Current</v>
      </c>
      <c r="B67" s="9">
        <f>'System Parameters'!B18</f>
        <v>1.8499999999999999E-2</v>
      </c>
      <c r="C67" s="9" t="str">
        <f>'System Parameters'!C18</f>
        <v>mW</v>
      </c>
      <c r="D67" s="9">
        <f t="shared" si="1"/>
        <v>1.8499999999999999E-2</v>
      </c>
      <c r="E67" s="9">
        <f t="shared" si="3"/>
        <v>1.8499999999999999E-2</v>
      </c>
      <c r="F67" s="9">
        <f t="shared" si="7"/>
        <v>1.8499999999999999E-2</v>
      </c>
      <c r="G67" s="9">
        <f t="shared" si="12"/>
        <v>1.8499999999999999E-2</v>
      </c>
      <c r="H67" s="9">
        <f t="shared" si="14"/>
        <v>1.8499999999999999E-2</v>
      </c>
      <c r="I67" s="9">
        <f t="shared" ref="I67:I76" si="16">$B67</f>
        <v>1.8499999999999999E-2</v>
      </c>
      <c r="J67" s="9">
        <f>$B67*0.9</f>
        <v>1.6649999999999998E-2</v>
      </c>
      <c r="K67" s="9">
        <f t="shared" ref="K67:O67" si="17">$B67</f>
        <v>1.8499999999999999E-2</v>
      </c>
      <c r="L67" s="9">
        <f t="shared" si="17"/>
        <v>1.8499999999999999E-2</v>
      </c>
      <c r="M67" s="9">
        <f t="shared" si="17"/>
        <v>1.8499999999999999E-2</v>
      </c>
      <c r="N67" s="9">
        <f t="shared" si="17"/>
        <v>1.8499999999999999E-2</v>
      </c>
      <c r="O67" s="9">
        <f t="shared" si="17"/>
        <v>1.8499999999999999E-2</v>
      </c>
      <c r="T67" s="21">
        <f>'System Parameters'!E18</f>
        <v>0</v>
      </c>
      <c r="U67" s="21">
        <f>'System Parameters'!F18</f>
        <v>0.2</v>
      </c>
      <c r="V67" s="21">
        <f>'System Parameters'!G18</f>
        <v>0.15</v>
      </c>
      <c r="W67" s="9">
        <f>'System Parameters'!H18</f>
        <v>0</v>
      </c>
    </row>
    <row r="68" spans="1:23" ht="13" x14ac:dyDescent="0.15">
      <c r="A68" s="9">
        <f>'System Parameters'!A20</f>
        <v>0</v>
      </c>
      <c r="B68" s="9">
        <f>'System Parameters'!B20</f>
        <v>0</v>
      </c>
      <c r="C68" s="9">
        <f>'System Parameters'!C20</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Parameters'!E20</f>
        <v>0</v>
      </c>
      <c r="U68" s="9">
        <f>'System Parameters'!F20</f>
        <v>0</v>
      </c>
      <c r="V68" s="9">
        <f>'System Parameters'!G20</f>
        <v>0</v>
      </c>
      <c r="W68" s="9">
        <f>'System Parameters'!H20</f>
        <v>0</v>
      </c>
    </row>
    <row r="69" spans="1:23" ht="13" x14ac:dyDescent="0.15">
      <c r="A69" s="9">
        <f>'System Parameters'!A21</f>
        <v>0</v>
      </c>
      <c r="B69" s="9">
        <f>'System Parameters'!B21</f>
        <v>0</v>
      </c>
      <c r="C69" s="9">
        <f>'System Parameters'!C21</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Parameters'!E21</f>
        <v>0</v>
      </c>
      <c r="U69" s="9">
        <f>'System Parameters'!F21</f>
        <v>0</v>
      </c>
      <c r="V69" s="9">
        <f>'System Parameters'!G21</f>
        <v>0</v>
      </c>
      <c r="W69" s="9">
        <f>'System Parameters'!H21</f>
        <v>0</v>
      </c>
    </row>
    <row r="70" spans="1:23" ht="13" x14ac:dyDescent="0.15">
      <c r="A70" s="9">
        <f>'System Parameters'!A22</f>
        <v>0</v>
      </c>
      <c r="B70" s="9">
        <f>'System Parameters'!B22</f>
        <v>0</v>
      </c>
      <c r="C70" s="9">
        <f>'System Parameters'!C22</f>
        <v>0</v>
      </c>
      <c r="D70" s="9">
        <f t="shared" si="1"/>
        <v>0</v>
      </c>
      <c r="E70" s="9">
        <f t="shared" si="3"/>
        <v>0</v>
      </c>
      <c r="F70" s="9">
        <f t="shared" si="7"/>
        <v>0</v>
      </c>
      <c r="G70" s="9">
        <f t="shared" si="12"/>
        <v>0</v>
      </c>
      <c r="H70" s="9">
        <f t="shared" si="14"/>
        <v>0</v>
      </c>
      <c r="I70" s="9">
        <f t="shared" si="16"/>
        <v>0</v>
      </c>
      <c r="J70" s="9">
        <f t="shared" ref="J70:J76" si="20">$B70</f>
        <v>0</v>
      </c>
      <c r="K70" s="9">
        <f>$B70*0.9</f>
        <v>0</v>
      </c>
      <c r="L70" s="9">
        <f t="shared" ref="L70:O70" si="21">$B70</f>
        <v>0</v>
      </c>
      <c r="M70" s="9">
        <f t="shared" si="21"/>
        <v>0</v>
      </c>
      <c r="N70" s="9">
        <f t="shared" si="21"/>
        <v>0</v>
      </c>
      <c r="O70" s="9">
        <f t="shared" si="21"/>
        <v>0</v>
      </c>
      <c r="T70" s="21">
        <f>'System Parameters'!E22</f>
        <v>0</v>
      </c>
      <c r="U70" s="21">
        <f>'System Parameters'!F22</f>
        <v>0</v>
      </c>
      <c r="V70" s="21">
        <f>'System Parameters'!G22</f>
        <v>0</v>
      </c>
      <c r="W70" s="9">
        <f>'System Parameters'!H22</f>
        <v>0</v>
      </c>
    </row>
    <row r="71" spans="1:23" ht="13" x14ac:dyDescent="0.15">
      <c r="A71" s="9">
        <f>'System Parameters'!A23</f>
        <v>0</v>
      </c>
      <c r="B71" s="9">
        <f>'System Parameters'!B23</f>
        <v>0</v>
      </c>
      <c r="C71" s="9">
        <f>'System Parameters'!C23</f>
        <v>0</v>
      </c>
      <c r="D71" s="9">
        <f t="shared" si="1"/>
        <v>0</v>
      </c>
      <c r="E71" s="9">
        <f t="shared" si="3"/>
        <v>0</v>
      </c>
      <c r="F71" s="9">
        <f t="shared" si="7"/>
        <v>0</v>
      </c>
      <c r="G71" s="9">
        <f t="shared" si="12"/>
        <v>0</v>
      </c>
      <c r="H71" s="9">
        <f t="shared" si="14"/>
        <v>0</v>
      </c>
      <c r="I71" s="9">
        <f t="shared" si="16"/>
        <v>0</v>
      </c>
      <c r="J71" s="9">
        <f t="shared" si="20"/>
        <v>0</v>
      </c>
      <c r="K71" s="9">
        <f t="shared" ref="K71:K76" si="22">$B71</f>
        <v>0</v>
      </c>
      <c r="L71" s="9">
        <f>$B71*0.9</f>
        <v>0</v>
      </c>
      <c r="M71" s="9">
        <f t="shared" ref="M71:O71" si="23">$B71</f>
        <v>0</v>
      </c>
      <c r="N71" s="9">
        <f t="shared" si="23"/>
        <v>0</v>
      </c>
      <c r="O71" s="9">
        <f t="shared" si="23"/>
        <v>0</v>
      </c>
      <c r="T71" s="21">
        <f>'System Parameters'!E23</f>
        <v>0</v>
      </c>
      <c r="U71" s="21">
        <f>'System Parameters'!F23</f>
        <v>0</v>
      </c>
      <c r="V71" s="21">
        <f>'System Parameters'!G23</f>
        <v>0</v>
      </c>
      <c r="W71" s="9">
        <f>'System Parameters'!H23</f>
        <v>0</v>
      </c>
    </row>
    <row r="72" spans="1:23" ht="13" x14ac:dyDescent="0.15">
      <c r="A72" s="9">
        <f>'System Parameters'!A24</f>
        <v>0</v>
      </c>
      <c r="B72" s="9">
        <f>'System Parameters'!B24</f>
        <v>0</v>
      </c>
      <c r="C72" s="9">
        <f>'System Parameters'!C24</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Parameters'!E24</f>
        <v>0</v>
      </c>
      <c r="U72" s="9">
        <f>'System Parameters'!F24</f>
        <v>0</v>
      </c>
      <c r="V72" s="9">
        <f>'System Parameters'!G24</f>
        <v>0</v>
      </c>
      <c r="W72" s="9">
        <f>'System Parameters'!H24</f>
        <v>0</v>
      </c>
    </row>
    <row r="73" spans="1:23" ht="13" x14ac:dyDescent="0.15">
      <c r="A73" s="9">
        <f>'System Parameters'!A25</f>
        <v>0</v>
      </c>
      <c r="B73" s="9">
        <f>'System Parameters'!B25</f>
        <v>0</v>
      </c>
      <c r="C73" s="9">
        <f>'System Parameters'!C25</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Parameters'!E25</f>
        <v>0</v>
      </c>
      <c r="U73" s="9">
        <f>'System Parameters'!F25</f>
        <v>0</v>
      </c>
      <c r="V73" s="9">
        <f>'System Parameters'!G25</f>
        <v>0</v>
      </c>
      <c r="W73" s="9">
        <f>'System Parameters'!H25</f>
        <v>0</v>
      </c>
    </row>
    <row r="74" spans="1:23" ht="13" x14ac:dyDescent="0.15">
      <c r="A74" s="9">
        <f>'System Parameters'!A27</f>
        <v>0</v>
      </c>
      <c r="B74" s="9">
        <f>'System Parameters'!B27</f>
        <v>0</v>
      </c>
      <c r="C74" s="9">
        <f>'System Parameters'!C27</f>
        <v>0</v>
      </c>
      <c r="D74" s="9">
        <f t="shared" si="1"/>
        <v>0</v>
      </c>
      <c r="E74" s="9">
        <f t="shared" si="3"/>
        <v>0</v>
      </c>
      <c r="F74" s="9">
        <f t="shared" si="7"/>
        <v>0</v>
      </c>
      <c r="G74" s="9">
        <f t="shared" si="12"/>
        <v>0</v>
      </c>
      <c r="H74" s="9">
        <f t="shared" si="14"/>
        <v>0</v>
      </c>
      <c r="I74" s="9">
        <f t="shared" si="16"/>
        <v>0</v>
      </c>
      <c r="J74" s="9">
        <f t="shared" si="20"/>
        <v>0</v>
      </c>
      <c r="K74" s="9">
        <f t="shared" si="22"/>
        <v>0</v>
      </c>
      <c r="L74" s="9">
        <f t="shared" ref="L74:L76" si="26">$B74</f>
        <v>0</v>
      </c>
      <c r="M74" s="9">
        <f>$B74*0.9</f>
        <v>0</v>
      </c>
      <c r="N74" s="9">
        <f t="shared" ref="N74:O74" si="27">$B74</f>
        <v>0</v>
      </c>
      <c r="O74" s="9">
        <f t="shared" si="27"/>
        <v>0</v>
      </c>
      <c r="T74" s="21">
        <f>'System Parameters'!E27</f>
        <v>0</v>
      </c>
      <c r="U74" s="21">
        <f>'System Parameters'!F27</f>
        <v>0</v>
      </c>
      <c r="V74" s="21">
        <f>'System Parameters'!G27</f>
        <v>0</v>
      </c>
      <c r="W74" s="9">
        <f>'System Parameters'!H27</f>
        <v>0</v>
      </c>
    </row>
    <row r="75" spans="1:23" ht="13" x14ac:dyDescent="0.15">
      <c r="A75" s="9">
        <f>'System Parameters'!A28</f>
        <v>0</v>
      </c>
      <c r="B75" s="9">
        <f>'System Parameters'!B28</f>
        <v>0</v>
      </c>
      <c r="C75" s="9">
        <f>'System Parameters'!C28</f>
        <v>0</v>
      </c>
      <c r="D75" s="9">
        <f t="shared" si="1"/>
        <v>0</v>
      </c>
      <c r="E75" s="9">
        <f t="shared" si="3"/>
        <v>0</v>
      </c>
      <c r="F75" s="9">
        <f t="shared" si="7"/>
        <v>0</v>
      </c>
      <c r="G75" s="9">
        <f t="shared" si="12"/>
        <v>0</v>
      </c>
      <c r="H75" s="9">
        <f t="shared" si="14"/>
        <v>0</v>
      </c>
      <c r="I75" s="9">
        <f t="shared" si="16"/>
        <v>0</v>
      </c>
      <c r="J75" s="9">
        <f t="shared" si="20"/>
        <v>0</v>
      </c>
      <c r="K75" s="9">
        <f t="shared" si="22"/>
        <v>0</v>
      </c>
      <c r="L75" s="9">
        <f t="shared" si="26"/>
        <v>0</v>
      </c>
      <c r="M75" s="9">
        <f t="shared" ref="M75:M76" si="28">$B75</f>
        <v>0</v>
      </c>
      <c r="N75" s="9">
        <f>$B75*0.9</f>
        <v>0</v>
      </c>
      <c r="O75" s="9">
        <f>$B75</f>
        <v>0</v>
      </c>
      <c r="T75" s="21">
        <f>'System Parameters'!E28</f>
        <v>0</v>
      </c>
      <c r="U75" s="21">
        <f>'System Parameters'!F28</f>
        <v>0</v>
      </c>
      <c r="V75" s="21">
        <f>'System Parameters'!G28</f>
        <v>0</v>
      </c>
      <c r="W75" s="9">
        <f>'System Parameters'!H28</f>
        <v>0</v>
      </c>
    </row>
    <row r="76" spans="1:23" ht="13" x14ac:dyDescent="0.15">
      <c r="A76" s="9">
        <f>'System Parameters'!A29</f>
        <v>0</v>
      </c>
      <c r="B76" s="9">
        <f>'System Parameters'!B29</f>
        <v>0</v>
      </c>
      <c r="C76" s="9">
        <f>'System Parameters'!C29</f>
        <v>0</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Parameters'!E29</f>
        <v>0</v>
      </c>
      <c r="U76" s="21">
        <f>'System Parameters'!F29</f>
        <v>0</v>
      </c>
      <c r="V76" s="21">
        <f>'System Parameters'!G29</f>
        <v>0</v>
      </c>
      <c r="W76" s="9">
        <f>'System Parameters'!H29</f>
        <v>0</v>
      </c>
    </row>
    <row r="77" spans="1:23" ht="13" x14ac:dyDescent="0.15">
      <c r="A77" s="9">
        <f>'System Parameters'!A38</f>
        <v>0</v>
      </c>
      <c r="B77" s="9">
        <f>'System Parameters'!B38</f>
        <v>0</v>
      </c>
      <c r="C77" s="9">
        <f>'System Parameters'!C38</f>
        <v>0</v>
      </c>
      <c r="D77" s="9">
        <f>'System Parameters'!D38</f>
        <v>0</v>
      </c>
      <c r="T77" s="9">
        <f>'System Parameters'!E38</f>
        <v>0</v>
      </c>
      <c r="U77" s="9">
        <f>'System Parameters'!F38</f>
        <v>0</v>
      </c>
      <c r="V77" s="9">
        <f>'System Parameters'!G38</f>
        <v>0</v>
      </c>
      <c r="W77" s="9">
        <f>'System Parameters'!H30</f>
        <v>0</v>
      </c>
    </row>
    <row r="78" spans="1:23" ht="13" x14ac:dyDescent="0.15">
      <c r="A78" s="9">
        <f>'System Parameters'!A39</f>
        <v>0</v>
      </c>
      <c r="B78" s="9">
        <f>'System Parameters'!B39</f>
        <v>0</v>
      </c>
      <c r="C78" s="9">
        <f>'System Parameters'!C39</f>
        <v>0</v>
      </c>
      <c r="D78" s="9">
        <f>'System Parameters'!D39</f>
        <v>0</v>
      </c>
      <c r="T78" s="9">
        <f>'System Parameters'!E39</f>
        <v>17</v>
      </c>
      <c r="U78" s="9">
        <f>'System Parameters'!F39</f>
        <v>0</v>
      </c>
      <c r="V78" s="9">
        <f>'System Parameters'!G39</f>
        <v>7</v>
      </c>
      <c r="W78" s="9">
        <f>'System Parameters'!H31</f>
        <v>0</v>
      </c>
    </row>
    <row r="79" spans="1:23" ht="13" x14ac:dyDescent="0.15">
      <c r="A79" s="9" t="str">
        <f>'System Parameters'!A40</f>
        <v>Battery</v>
      </c>
      <c r="B79" s="9">
        <f>'System Parameters'!B40</f>
        <v>0</v>
      </c>
      <c r="C79" s="9">
        <f>'System Parameters'!C40</f>
        <v>0</v>
      </c>
      <c r="D79" s="9">
        <f>'System Parameters'!D40</f>
        <v>0</v>
      </c>
      <c r="T79" s="9">
        <f>'System Parameters'!E40</f>
        <v>0</v>
      </c>
      <c r="U79" s="9">
        <f>'System Parameters'!F40</f>
        <v>0</v>
      </c>
      <c r="V79" s="9">
        <f>'System Parameters'!G40</f>
        <v>0</v>
      </c>
      <c r="W79" s="9">
        <f>'System Parameters'!H32</f>
        <v>0</v>
      </c>
    </row>
    <row r="80" spans="1:23" ht="13" x14ac:dyDescent="0.15">
      <c r="A80" s="9" t="str">
        <f>'System Parameters'!A41</f>
        <v>Capacity</v>
      </c>
      <c r="B80" s="9">
        <f>'System Parameters'!B41</f>
        <v>100</v>
      </c>
      <c r="C80" s="9" t="str">
        <f>'System Parameters'!C41</f>
        <v>mAh</v>
      </c>
      <c r="D80" s="9">
        <f>'System Parameters'!D41</f>
        <v>0</v>
      </c>
      <c r="T80" s="9">
        <f>'System Parameters'!E41</f>
        <v>0</v>
      </c>
      <c r="U80" s="9">
        <f>'System Parameters'!F41</f>
        <v>0</v>
      </c>
      <c r="V80" s="9">
        <f>'System Parameters'!G41</f>
        <v>0</v>
      </c>
      <c r="W80" s="9">
        <f>'System Parameters'!H33</f>
        <v>0</v>
      </c>
    </row>
    <row r="81" spans="1:23" ht="13" x14ac:dyDescent="0.15">
      <c r="A81" s="9" t="str">
        <f>'System Parameters'!A42</f>
        <v>Nominal Voltage</v>
      </c>
      <c r="B81" s="9">
        <f>'System Parameters'!B42</f>
        <v>3.7</v>
      </c>
      <c r="C81" s="9" t="str">
        <f>'System Parameters'!C42</f>
        <v>V</v>
      </c>
      <c r="D81" s="9">
        <f>'System Parameters'!D42</f>
        <v>0</v>
      </c>
      <c r="T81" s="9">
        <f>'System Parameters'!E42</f>
        <v>0</v>
      </c>
      <c r="U81" s="9">
        <f>'System Parameters'!F42</f>
        <v>0</v>
      </c>
      <c r="V81" s="9">
        <f>'System Parameters'!G42</f>
        <v>0</v>
      </c>
      <c r="W81" s="9">
        <f>'System Parameters'!H37</f>
        <v>0</v>
      </c>
    </row>
    <row r="82" spans="1:23" ht="13" x14ac:dyDescent="0.15">
      <c r="A82" s="9" t="str">
        <f>'System Parameters'!A43</f>
        <v>Regulator Efficiency</v>
      </c>
      <c r="B82" s="21">
        <f>'System Parameters'!B43</f>
        <v>0.95</v>
      </c>
      <c r="C82" s="9">
        <f>'System Parameters'!C43</f>
        <v>0</v>
      </c>
      <c r="D82" s="9">
        <f>'System Parameters'!D43</f>
        <v>0</v>
      </c>
      <c r="T82" s="9">
        <f>'System Parameters'!E43</f>
        <v>0</v>
      </c>
      <c r="U82" s="9">
        <f>'System Parameters'!F43</f>
        <v>0</v>
      </c>
      <c r="V82" s="9">
        <f>'System Parameters'!G43</f>
        <v>0</v>
      </c>
      <c r="W82" s="9">
        <f>'System Parameters'!H38</f>
        <v>0</v>
      </c>
    </row>
    <row r="83" spans="1:23" ht="13" x14ac:dyDescent="0.15">
      <c r="A83" s="9">
        <f>'System Parameters'!A44</f>
        <v>0</v>
      </c>
      <c r="B83" s="9">
        <f>'System Parameters'!B44</f>
        <v>0</v>
      </c>
      <c r="C83" s="9">
        <f>'System Parameters'!C44</f>
        <v>0</v>
      </c>
      <c r="D83" s="9">
        <f>'System Parameters'!D44</f>
        <v>0</v>
      </c>
      <c r="O83" s="9">
        <f>'System Parameters'!E44</f>
        <v>0</v>
      </c>
      <c r="P83" s="9">
        <f>'System Parameters'!F44</f>
        <v>0</v>
      </c>
      <c r="Q83" s="9">
        <f>'System Parameters'!G44</f>
        <v>0</v>
      </c>
      <c r="R83" s="9" t="str">
        <f>'System Parameters'!H39</f>
        <v>hours/day typical usage</v>
      </c>
      <c r="S83" s="9">
        <f>'System Parameters'!I39</f>
        <v>0</v>
      </c>
      <c r="T83" s="9">
        <f>'System Parameters'!J39</f>
        <v>0</v>
      </c>
      <c r="U83" s="9" t="e">
        <f t="shared" ref="U83:V83" si="29">#REF!</f>
        <v>#REF!</v>
      </c>
      <c r="V83" s="9" t="e">
        <f t="shared" si="29"/>
        <v>#REF!</v>
      </c>
    </row>
    <row r="84" spans="1:23" ht="13" x14ac:dyDescent="0.15">
      <c r="A84" s="9">
        <f>'System Parameters'!A45</f>
        <v>0</v>
      </c>
      <c r="B84" s="9">
        <f>'System Parameters'!B45</f>
        <v>0</v>
      </c>
      <c r="C84" s="9">
        <f>'System Parameters'!C45</f>
        <v>0</v>
      </c>
      <c r="D84" s="9">
        <f>'System Parameters'!D45</f>
        <v>0</v>
      </c>
      <c r="O84" s="9">
        <f>'System Parameters'!E45</f>
        <v>0</v>
      </c>
      <c r="P84" s="9">
        <f>'System Parameters'!F45</f>
        <v>0</v>
      </c>
      <c r="Q84" s="9">
        <f>'System Parameters'!G45</f>
        <v>0</v>
      </c>
      <c r="R84" s="9">
        <f>'System Parameters'!H40</f>
        <v>0</v>
      </c>
      <c r="S84" s="9">
        <f>'System Parameters'!I40</f>
        <v>0</v>
      </c>
      <c r="T84" s="9">
        <f>'System Parameters'!J40</f>
        <v>0</v>
      </c>
      <c r="U84" s="9" t="e">
        <f t="shared" ref="U84:V84" si="30">#REF!</f>
        <v>#REF!</v>
      </c>
      <c r="V84" s="9" t="e">
        <f t="shared" si="30"/>
        <v>#REF!</v>
      </c>
    </row>
    <row r="85" spans="1:23" ht="13" x14ac:dyDescent="0.15">
      <c r="A85" s="9">
        <f>'System Parameters'!A46</f>
        <v>0</v>
      </c>
      <c r="B85" s="9">
        <f>'System Parameters'!K25</f>
        <v>0</v>
      </c>
      <c r="C85" s="9">
        <f>'System Parameters'!L25</f>
        <v>0</v>
      </c>
      <c r="D85" s="9">
        <f>'System Parameters'!M25</f>
        <v>0</v>
      </c>
      <c r="O85" s="9">
        <f>'System Parameters'!N25</f>
        <v>0</v>
      </c>
      <c r="P85" s="9">
        <f>'System Parameters'!O25</f>
        <v>0</v>
      </c>
      <c r="Q85" s="9">
        <f>'System Parameters'!P25</f>
        <v>0</v>
      </c>
      <c r="R85" s="9">
        <f>'System Parameters'!Q25</f>
        <v>0</v>
      </c>
      <c r="S85" s="9">
        <f>'System Parameters'!I41</f>
        <v>0</v>
      </c>
      <c r="T85" s="9">
        <f>'System Parameters'!J41</f>
        <v>0</v>
      </c>
      <c r="U85" s="9" t="e">
        <f t="shared" ref="U85:V85" si="31">#REF!</f>
        <v>#REF!</v>
      </c>
      <c r="V85" s="9" t="e">
        <f t="shared" si="31"/>
        <v>#REF!</v>
      </c>
    </row>
    <row r="86" spans="1:23" ht="13" x14ac:dyDescent="0.15">
      <c r="A86" s="9" t="str">
        <f>'System Parameters'!A47</f>
        <v xml:space="preserve">REFLECTIONS : WHAT DID YOU LEARN FROM ANALYZING YOUR POWER.  TALK ABOUT SOME POTENTIAL TRADEOFFS. </v>
      </c>
      <c r="B86" s="9">
        <f>'System Parameters'!K26</f>
        <v>0</v>
      </c>
      <c r="C86" s="9" t="e">
        <f t="shared" ref="C86:D86" si="32">#REF!</f>
        <v>#REF!</v>
      </c>
      <c r="D86" s="9" t="e">
        <f t="shared" si="32"/>
        <v>#REF!</v>
      </c>
      <c r="O86" s="9" t="e">
        <f t="shared" ref="O86:Q86" si="33">#REF!</f>
        <v>#REF!</v>
      </c>
      <c r="P86" s="9" t="e">
        <f t="shared" si="33"/>
        <v>#REF!</v>
      </c>
      <c r="Q86" s="9" t="e">
        <f t="shared" si="33"/>
        <v>#REF!</v>
      </c>
      <c r="R86" s="9">
        <f>'System Parameters'!Q26</f>
        <v>0</v>
      </c>
      <c r="S86" s="9">
        <f>'System Parameters'!I42</f>
        <v>0</v>
      </c>
      <c r="T86" s="9">
        <f>'System Parameters'!J42</f>
        <v>0</v>
      </c>
      <c r="U86" s="9" t="e">
        <f t="shared" ref="U86:V86" si="34">#REF!</f>
        <v>#REF!</v>
      </c>
      <c r="V86" s="9" t="e">
        <f t="shared" si="34"/>
        <v>#REF!</v>
      </c>
    </row>
    <row r="87" spans="1:23" ht="13" x14ac:dyDescent="0.15">
      <c r="A87" s="9">
        <f>'System Parameters'!L26</f>
        <v>0</v>
      </c>
      <c r="B87" s="9">
        <f>'System Parameters'!M26</f>
        <v>0</v>
      </c>
      <c r="C87" s="9">
        <f>'System Parameters'!N26</f>
        <v>0</v>
      </c>
      <c r="R87" s="9">
        <f>'System Parameters'!Q27</f>
        <v>0</v>
      </c>
      <c r="S87" s="9">
        <f>'System Parameters'!I43</f>
        <v>0</v>
      </c>
      <c r="T87" s="9">
        <f>'System Parameters'!J43</f>
        <v>0</v>
      </c>
      <c r="U87" s="9">
        <f>'System Parameters'!K43</f>
        <v>0</v>
      </c>
      <c r="V87" s="9">
        <f>'System Parameters'!L43</f>
        <v>0</v>
      </c>
    </row>
    <row r="88" spans="1:23" ht="13" x14ac:dyDescent="0.15">
      <c r="A88" s="9">
        <f>'System Parameters'!L27</f>
        <v>0</v>
      </c>
      <c r="B88" s="9">
        <f>SUMPRODUCT(B56:B76, $T56:$T76)</f>
        <v>1</v>
      </c>
      <c r="C88" s="9">
        <f>'System Parameters'!N27</f>
        <v>0</v>
      </c>
      <c r="D88" s="9">
        <f t="shared" ref="D88:O88" si="35">SUMPRODUCT(D56:D76, $T56:$T76)</f>
        <v>1</v>
      </c>
      <c r="E88" s="9">
        <f t="shared" si="35"/>
        <v>1</v>
      </c>
      <c r="F88" s="9">
        <f t="shared" si="35"/>
        <v>0.9</v>
      </c>
      <c r="G88" s="9">
        <f t="shared" si="35"/>
        <v>1</v>
      </c>
      <c r="H88" s="9">
        <f t="shared" si="35"/>
        <v>1</v>
      </c>
      <c r="I88" s="9">
        <f t="shared" si="35"/>
        <v>1</v>
      </c>
      <c r="J88" s="9">
        <f t="shared" si="35"/>
        <v>1</v>
      </c>
      <c r="K88" s="9">
        <f t="shared" si="35"/>
        <v>1</v>
      </c>
      <c r="L88" s="9">
        <f t="shared" si="35"/>
        <v>1</v>
      </c>
      <c r="M88" s="9">
        <f t="shared" si="35"/>
        <v>1</v>
      </c>
      <c r="N88" s="9">
        <f t="shared" si="35"/>
        <v>1</v>
      </c>
      <c r="O88" s="9">
        <f t="shared" si="35"/>
        <v>1</v>
      </c>
      <c r="R88" s="9">
        <f>'System Parameters'!Q28</f>
        <v>0</v>
      </c>
      <c r="S88" s="9">
        <f>'System Parameters'!I44</f>
        <v>0</v>
      </c>
      <c r="T88" s="9">
        <f>'System Parameters'!J44</f>
        <v>0</v>
      </c>
      <c r="U88" s="9">
        <f>'System Parameters'!K44</f>
        <v>0</v>
      </c>
      <c r="V88" s="9">
        <f>'System Parameters'!L44</f>
        <v>0</v>
      </c>
    </row>
    <row r="89" spans="1:23" ht="13" x14ac:dyDescent="0.15">
      <c r="A89" s="9">
        <f>'System Parameters'!L28</f>
        <v>0</v>
      </c>
      <c r="B89" s="9">
        <f>SUMPRODUCT(B56:B76,$U56:$U76)</f>
        <v>53.351700000000001</v>
      </c>
      <c r="C89" s="9">
        <f>'System Parameters'!N28</f>
        <v>0</v>
      </c>
      <c r="D89" s="9">
        <f t="shared" ref="D89:O89" si="36">SUMPRODUCT(D56:D76,$U56:$U76)</f>
        <v>49.45170000000001</v>
      </c>
      <c r="E89" s="9">
        <f t="shared" si="36"/>
        <v>53.051700000000004</v>
      </c>
      <c r="F89" s="9">
        <f t="shared" si="36"/>
        <v>53.34170000000001</v>
      </c>
      <c r="G89" s="9">
        <f t="shared" si="36"/>
        <v>53.351700000000001</v>
      </c>
      <c r="H89" s="9">
        <f t="shared" si="36"/>
        <v>53.351700000000001</v>
      </c>
      <c r="I89" s="9">
        <f t="shared" si="36"/>
        <v>52.226900000000008</v>
      </c>
      <c r="J89" s="9">
        <f t="shared" si="36"/>
        <v>53.351329999999997</v>
      </c>
      <c r="K89" s="9">
        <f t="shared" si="36"/>
        <v>53.351700000000001</v>
      </c>
      <c r="L89" s="9">
        <f t="shared" si="36"/>
        <v>53.351700000000001</v>
      </c>
      <c r="M89" s="9">
        <f t="shared" si="36"/>
        <v>53.351700000000001</v>
      </c>
      <c r="N89" s="9">
        <f t="shared" si="36"/>
        <v>53.351700000000001</v>
      </c>
      <c r="O89" s="9">
        <f t="shared" si="36"/>
        <v>53.351700000000001</v>
      </c>
      <c r="R89" s="9">
        <f>'System Parameters'!Q29</f>
        <v>0</v>
      </c>
      <c r="S89" s="9">
        <f>'System Parameters'!I45</f>
        <v>0</v>
      </c>
      <c r="T89" s="9">
        <f>'System Parameters'!J45</f>
        <v>0</v>
      </c>
      <c r="U89" s="9">
        <f>'System Parameters'!K45</f>
        <v>0</v>
      </c>
      <c r="V89" s="9">
        <f>'System Parameters'!L45</f>
        <v>0</v>
      </c>
    </row>
    <row r="90" spans="1:23" ht="13" x14ac:dyDescent="0.15">
      <c r="A90" s="9">
        <f>'System Parameters'!L29</f>
        <v>0</v>
      </c>
      <c r="B90" s="9">
        <f>SUMPRODUCT(B56:B76, $V56:$V76)</f>
        <v>66.876775000000009</v>
      </c>
      <c r="C90" s="9">
        <f>'System Parameters'!N29</f>
        <v>0</v>
      </c>
      <c r="D90" s="9">
        <f t="shared" ref="D90:O90" si="37">SUMPRODUCT(D56:D76, $V56:$V76)</f>
        <v>62.326774999999998</v>
      </c>
      <c r="E90" s="9">
        <f t="shared" si="37"/>
        <v>66.626775000000009</v>
      </c>
      <c r="F90" s="9">
        <f t="shared" si="37"/>
        <v>66.866775000000004</v>
      </c>
      <c r="G90" s="9">
        <f t="shared" si="37"/>
        <v>66.116775000000004</v>
      </c>
      <c r="H90" s="9">
        <f t="shared" si="37"/>
        <v>66.743575000000007</v>
      </c>
      <c r="I90" s="9">
        <f t="shared" si="37"/>
        <v>65.892575000000008</v>
      </c>
      <c r="J90" s="9">
        <f t="shared" si="37"/>
        <v>66.876497500000013</v>
      </c>
      <c r="K90" s="9">
        <f t="shared" si="37"/>
        <v>66.876775000000009</v>
      </c>
      <c r="L90" s="9">
        <f t="shared" si="37"/>
        <v>66.876775000000009</v>
      </c>
      <c r="M90" s="9">
        <f t="shared" si="37"/>
        <v>66.876775000000009</v>
      </c>
      <c r="N90" s="9">
        <f t="shared" si="37"/>
        <v>66.876775000000009</v>
      </c>
      <c r="O90" s="9">
        <f t="shared" si="37"/>
        <v>66.876775000000009</v>
      </c>
      <c r="R90" s="9">
        <f>'System Parameters'!Q30</f>
        <v>0</v>
      </c>
      <c r="S90" s="9">
        <f>'System Parameters'!I46</f>
        <v>0</v>
      </c>
      <c r="T90" s="9">
        <f>'System Parameters'!J46</f>
        <v>0</v>
      </c>
      <c r="U90" s="9">
        <f>'System Parameters'!K46</f>
        <v>0</v>
      </c>
      <c r="V90" s="9">
        <f>'System Parameters'!L46</f>
        <v>0</v>
      </c>
    </row>
    <row r="91" spans="1:23" ht="13" x14ac:dyDescent="0.15">
      <c r="A91" s="9">
        <f>'System Parameters'!L30</f>
        <v>0</v>
      </c>
      <c r="B91" s="9">
        <f>'System Parameters'!M30</f>
        <v>0</v>
      </c>
      <c r="C91" s="9">
        <f>'System Parameters'!N30</f>
        <v>0</v>
      </c>
      <c r="D91" s="9">
        <f>'System Parameters'!O30</f>
        <v>0</v>
      </c>
      <c r="E91" s="9">
        <f>'System Parameters'!P30</f>
        <v>0</v>
      </c>
      <c r="F91" s="9">
        <f>'System Parameters'!Q31</f>
        <v>0</v>
      </c>
      <c r="G91" s="9">
        <f>'System Parameters'!I47</f>
        <v>0</v>
      </c>
      <c r="H91" s="9">
        <f>'System Parameters'!J47</f>
        <v>0</v>
      </c>
      <c r="I91" s="9">
        <f>'System Parameters'!K47</f>
        <v>0</v>
      </c>
      <c r="J91" s="9">
        <f>'System Parameters'!L47</f>
        <v>0</v>
      </c>
      <c r="K91" s="9">
        <f>'System Parameters'!M47</f>
        <v>0</v>
      </c>
      <c r="L91" s="9">
        <f>'System Parameters'!N47</f>
        <v>0</v>
      </c>
      <c r="M91" s="9">
        <f>'System Parameters'!O47</f>
        <v>0</v>
      </c>
      <c r="N91" s="9">
        <f>'System Parameters'!P47</f>
        <v>0</v>
      </c>
      <c r="O91" s="9">
        <f>'System Parameters'!Q47</f>
        <v>0</v>
      </c>
      <c r="R91" s="9">
        <f>'System Parameters'!Q31</f>
        <v>0</v>
      </c>
      <c r="S91" s="9">
        <f>'System Parameters'!I47</f>
        <v>0</v>
      </c>
      <c r="T91" s="9">
        <f>'System Parameters'!J47</f>
        <v>0</v>
      </c>
      <c r="U91" s="9">
        <f>'System Parameters'!K47</f>
        <v>0</v>
      </c>
      <c r="V91" s="9">
        <f>'System Parameters'!L47</f>
        <v>0</v>
      </c>
    </row>
    <row r="92" spans="1:23" ht="13" x14ac:dyDescent="0.15">
      <c r="A92" s="9">
        <f>'System Parameters'!L31</f>
        <v>0</v>
      </c>
      <c r="B92" s="9">
        <f>'System Parameters'!M31</f>
        <v>0</v>
      </c>
      <c r="C92" s="9">
        <f>'System Parameters'!N31</f>
        <v>0</v>
      </c>
      <c r="D92" s="9">
        <f>'System Parameters'!O31</f>
        <v>0</v>
      </c>
      <c r="E92" s="9">
        <f>'System Parameters'!P31</f>
        <v>0</v>
      </c>
      <c r="F92" s="9">
        <f>'System Parameters'!Q32</f>
        <v>0</v>
      </c>
      <c r="G92" s="9">
        <f>'System Parameters'!I48</f>
        <v>0</v>
      </c>
      <c r="H92" s="9">
        <f>'System Parameters'!J48</f>
        <v>0</v>
      </c>
      <c r="I92" s="9">
        <f>'System Parameters'!K48</f>
        <v>0</v>
      </c>
      <c r="J92" s="9">
        <f>'System Parameters'!L48</f>
        <v>0</v>
      </c>
      <c r="K92" s="9">
        <f>'System Parameters'!M48</f>
        <v>0</v>
      </c>
      <c r="L92" s="9">
        <f>'System Parameters'!N48</f>
        <v>0</v>
      </c>
      <c r="M92" s="9">
        <f>'System Parameters'!O48</f>
        <v>0</v>
      </c>
      <c r="N92" s="9">
        <f>'System Parameters'!P48</f>
        <v>0</v>
      </c>
      <c r="O92" s="9">
        <f>'System Parameters'!Q48</f>
        <v>0</v>
      </c>
      <c r="P92" s="9">
        <f>'System Parameters'!O31</f>
        <v>0</v>
      </c>
      <c r="Q92" s="9">
        <f>'System Parameters'!P31</f>
        <v>0</v>
      </c>
      <c r="R92" s="9">
        <f>'System Parameters'!Q32</f>
        <v>0</v>
      </c>
      <c r="S92" s="9">
        <f>'System Parameters'!I48</f>
        <v>0</v>
      </c>
      <c r="T92" s="9">
        <f>'System Parameters'!J48</f>
        <v>0</v>
      </c>
      <c r="U92" s="9">
        <f>'System Parameters'!K48</f>
        <v>0</v>
      </c>
      <c r="V92" s="9">
        <f>'System Parameters'!L48</f>
        <v>0</v>
      </c>
    </row>
    <row r="93" spans="1:23" ht="13" x14ac:dyDescent="0.15">
      <c r="A93" s="9">
        <f>'System Parameters'!L32</f>
        <v>0</v>
      </c>
      <c r="B93" s="9">
        <f>B80*B81*B82</f>
        <v>351.5</v>
      </c>
      <c r="C93" s="9">
        <f>'System Parameters'!N32</f>
        <v>0</v>
      </c>
      <c r="D93" s="9">
        <f t="shared" ref="D93:O93" si="38">$B93</f>
        <v>351.5</v>
      </c>
      <c r="E93" s="9">
        <f t="shared" si="38"/>
        <v>351.5</v>
      </c>
      <c r="F93" s="9">
        <f t="shared" si="38"/>
        <v>351.5</v>
      </c>
      <c r="G93" s="9">
        <f t="shared" si="38"/>
        <v>351.5</v>
      </c>
      <c r="H93" s="9">
        <f t="shared" si="38"/>
        <v>351.5</v>
      </c>
      <c r="I93" s="9">
        <f t="shared" si="38"/>
        <v>351.5</v>
      </c>
      <c r="J93" s="9">
        <f t="shared" si="38"/>
        <v>351.5</v>
      </c>
      <c r="K93" s="9">
        <f t="shared" si="38"/>
        <v>351.5</v>
      </c>
      <c r="L93" s="9">
        <f t="shared" si="38"/>
        <v>351.5</v>
      </c>
      <c r="M93" s="9">
        <f t="shared" si="38"/>
        <v>351.5</v>
      </c>
      <c r="N93" s="9">
        <f t="shared" si="38"/>
        <v>351.5</v>
      </c>
      <c r="O93" s="9">
        <f t="shared" si="38"/>
        <v>351.5</v>
      </c>
      <c r="P93" s="9">
        <f>'System Parameters'!O32</f>
        <v>0</v>
      </c>
      <c r="Q93" s="9">
        <f>'System Parameters'!P32</f>
        <v>0</v>
      </c>
      <c r="R93" s="9">
        <f>'System Parameters'!Q33</f>
        <v>0</v>
      </c>
      <c r="S93" s="9">
        <f>'System Parameters'!I49</f>
        <v>0</v>
      </c>
      <c r="T93" s="9">
        <f>'System Parameters'!J49</f>
        <v>0</v>
      </c>
      <c r="U93" s="9">
        <f>'System Parameters'!K49</f>
        <v>0</v>
      </c>
      <c r="V93" s="9">
        <f>'System Parameters'!L49</f>
        <v>0</v>
      </c>
    </row>
    <row r="94" spans="1:23" ht="13" x14ac:dyDescent="0.15">
      <c r="A94" s="9">
        <f>'System Parameters'!L33</f>
        <v>0</v>
      </c>
      <c r="B94" s="9">
        <f>'System Parameters'!M33</f>
        <v>0</v>
      </c>
      <c r="C94" s="9">
        <f>'System Parameters'!N33</f>
        <v>0</v>
      </c>
      <c r="D94" s="9">
        <f>'System Parameters'!O33</f>
        <v>0</v>
      </c>
      <c r="E94" s="9">
        <f>'System Parameters'!P33</f>
        <v>0</v>
      </c>
      <c r="F94" s="9">
        <f>'System Parameters'!Q37</f>
        <v>0</v>
      </c>
      <c r="G94" s="9">
        <f>'System Parameters'!I50</f>
        <v>0</v>
      </c>
      <c r="H94" s="9">
        <f>'System Parameters'!J50</f>
        <v>0</v>
      </c>
      <c r="I94" s="9">
        <f>'System Parameters'!K50</f>
        <v>0</v>
      </c>
      <c r="J94" s="9">
        <f>'System Parameters'!L50</f>
        <v>0</v>
      </c>
      <c r="K94" s="9">
        <f>'System Parameters'!M50</f>
        <v>0</v>
      </c>
      <c r="L94" s="9">
        <f>'System Parameters'!N50</f>
        <v>0</v>
      </c>
      <c r="M94" s="9">
        <f>'System Parameters'!O50</f>
        <v>0</v>
      </c>
      <c r="N94" s="9">
        <f>'System Parameters'!P50</f>
        <v>0</v>
      </c>
      <c r="O94" s="9">
        <f>'System Parameters'!Q50</f>
        <v>0</v>
      </c>
      <c r="P94" s="9">
        <f>'System Parameters'!O33</f>
        <v>0</v>
      </c>
      <c r="Q94" s="9">
        <f>'System Parameters'!P33</f>
        <v>0</v>
      </c>
      <c r="R94" s="9">
        <f>'System Parameters'!Q37</f>
        <v>0</v>
      </c>
      <c r="S94" s="9">
        <f>'System Parameters'!I50</f>
        <v>0</v>
      </c>
      <c r="T94" s="9">
        <f>'System Parameters'!J50</f>
        <v>0</v>
      </c>
      <c r="U94" s="9">
        <f>'System Parameters'!K50</f>
        <v>0</v>
      </c>
      <c r="V94" s="9">
        <f>'System Parameters'!L50</f>
        <v>0</v>
      </c>
    </row>
    <row r="95" spans="1:23" ht="13" x14ac:dyDescent="0.15">
      <c r="A95" s="9" t="str">
        <f>'System Parameters'!L37</f>
        <v>Days of Use</v>
      </c>
      <c r="B95" s="9">
        <f>B93/($T78*B88+$U78*B89+$V78*B90)</f>
        <v>0.72453697011728158</v>
      </c>
      <c r="C95" s="9" t="str">
        <f>'System Parameters'!N37</f>
        <v>days</v>
      </c>
      <c r="D95" s="9">
        <f t="shared" ref="D95:O95" si="39">D93/($T78*D88+$U78*D89+$V78*D90)</f>
        <v>0.77544617523859172</v>
      </c>
      <c r="E95" s="9">
        <f t="shared" si="39"/>
        <v>0.72716000007654302</v>
      </c>
      <c r="F95" s="9">
        <f t="shared" si="39"/>
        <v>0.72719008733366752</v>
      </c>
      <c r="G95" s="9">
        <f t="shared" si="39"/>
        <v>0.73257031046757004</v>
      </c>
      <c r="H95" s="9">
        <f t="shared" si="39"/>
        <v>0.725932160658597</v>
      </c>
      <c r="I95" s="9">
        <f t="shared" si="39"/>
        <v>0.73497428452527325</v>
      </c>
      <c r="J95" s="9">
        <f t="shared" si="39"/>
        <v>0.72453987118948771</v>
      </c>
      <c r="K95" s="9">
        <f t="shared" si="39"/>
        <v>0.72453697011728158</v>
      </c>
      <c r="L95" s="9">
        <f t="shared" si="39"/>
        <v>0.72453697011728158</v>
      </c>
      <c r="M95" s="9">
        <f t="shared" si="39"/>
        <v>0.72453697011728158</v>
      </c>
      <c r="N95" s="9">
        <f t="shared" si="39"/>
        <v>0.72453697011728158</v>
      </c>
      <c r="O95" s="9">
        <f t="shared" si="39"/>
        <v>0.72453697011728158</v>
      </c>
      <c r="P95" s="9">
        <f>'System Parameters'!O37</f>
        <v>0</v>
      </c>
      <c r="Q95" s="9">
        <f>'System Parameters'!P37</f>
        <v>0</v>
      </c>
      <c r="R95" s="9">
        <f>'System Parameters'!Q38</f>
        <v>0</v>
      </c>
      <c r="S95" s="9">
        <f>'System Parameters'!I51</f>
        <v>0</v>
      </c>
      <c r="T95" s="9">
        <f>'System Parameters'!J51</f>
        <v>0</v>
      </c>
      <c r="U95" s="9">
        <f>'System Parameters'!K51</f>
        <v>0</v>
      </c>
      <c r="V95" s="9">
        <f>'System Parameters'!L51</f>
        <v>0</v>
      </c>
    </row>
    <row r="96" spans="1:23" ht="13" x14ac:dyDescent="0.15">
      <c r="A96" s="9" t="str">
        <f>'System Parameters'!L38</f>
        <v>Hours of Use</v>
      </c>
      <c r="B96" s="9">
        <f>B95*24</f>
        <v>17.388887282814757</v>
      </c>
      <c r="C96" s="9" t="str">
        <f>'System Parameters'!N38</f>
        <v>hours</v>
      </c>
      <c r="D96" s="9">
        <f t="shared" ref="D96:O96" si="40">D95*24</f>
        <v>18.610708205726201</v>
      </c>
      <c r="E96" s="9">
        <f t="shared" si="40"/>
        <v>17.451840001837034</v>
      </c>
      <c r="F96" s="9">
        <f t="shared" si="40"/>
        <v>17.45256209600802</v>
      </c>
      <c r="G96" s="9">
        <f t="shared" si="40"/>
        <v>17.581687451221683</v>
      </c>
      <c r="H96" s="9">
        <f t="shared" si="40"/>
        <v>17.422371855806329</v>
      </c>
      <c r="I96" s="9">
        <f t="shared" si="40"/>
        <v>17.639382828606557</v>
      </c>
      <c r="J96" s="9">
        <f t="shared" si="40"/>
        <v>17.388956908547705</v>
      </c>
      <c r="K96" s="9">
        <f t="shared" si="40"/>
        <v>17.388887282814757</v>
      </c>
      <c r="L96" s="9">
        <f t="shared" si="40"/>
        <v>17.388887282814757</v>
      </c>
      <c r="M96" s="9">
        <f t="shared" si="40"/>
        <v>17.388887282814757</v>
      </c>
      <c r="N96" s="9">
        <f t="shared" si="40"/>
        <v>17.388887282814757</v>
      </c>
      <c r="O96" s="9">
        <f t="shared" si="40"/>
        <v>17.388887282814757</v>
      </c>
      <c r="P96" s="9">
        <f>'System Parameters'!O38</f>
        <v>0</v>
      </c>
      <c r="Q96" s="9">
        <f>'System Parameters'!P38</f>
        <v>0</v>
      </c>
      <c r="R96" s="9">
        <f>'System Parameters'!Q39</f>
        <v>0</v>
      </c>
      <c r="S96" s="9">
        <f>'System Parameters'!I52</f>
        <v>0</v>
      </c>
      <c r="T96" s="9">
        <f>'System Parameters'!J52</f>
        <v>0</v>
      </c>
      <c r="U96" s="9">
        <f>'System Parameters'!K52</f>
        <v>0</v>
      </c>
      <c r="V96" s="9">
        <f>'System Parameters'!L52</f>
        <v>0</v>
      </c>
    </row>
    <row r="97" spans="1:22" ht="13" x14ac:dyDescent="0.15">
      <c r="A97" s="9">
        <f>'System Parameters'!A58</f>
        <v>0</v>
      </c>
      <c r="B97" s="9">
        <f>'System Parameters'!K40</f>
        <v>0</v>
      </c>
      <c r="C97" s="9">
        <f>'System Parameters'!L40</f>
        <v>0</v>
      </c>
      <c r="D97" s="9">
        <f>'System Parameters'!M40</f>
        <v>0</v>
      </c>
      <c r="O97" s="9">
        <f>'System Parameters'!N40</f>
        <v>0</v>
      </c>
      <c r="P97" s="9">
        <f>'System Parameters'!O40</f>
        <v>0</v>
      </c>
      <c r="Q97" s="9">
        <f>'System Parameters'!P40</f>
        <v>0</v>
      </c>
      <c r="R97" s="9">
        <f>'System Parameters'!Q40</f>
        <v>0</v>
      </c>
      <c r="S97" s="9">
        <f>'System Parameters'!I53</f>
        <v>0</v>
      </c>
      <c r="T97" s="9">
        <f>'System Parameters'!J53</f>
        <v>0</v>
      </c>
      <c r="U97" s="9">
        <f>'System Parameters'!K53</f>
        <v>0</v>
      </c>
      <c r="V97" s="9">
        <f>'System Parameters'!L53</f>
        <v>0</v>
      </c>
    </row>
    <row r="98" spans="1:22" ht="13" x14ac:dyDescent="0.15">
      <c r="A98" s="9" t="s">
        <v>25</v>
      </c>
      <c r="B98" s="9">
        <f>'System Parameters'!K41</f>
        <v>0</v>
      </c>
      <c r="C98" s="9">
        <f>'System Parameters'!L41</f>
        <v>0</v>
      </c>
      <c r="D98" s="22">
        <f t="shared" ref="D98:O98" si="41">D96/$B96-1</f>
        <v>7.0264468510239597E-2</v>
      </c>
      <c r="E98" s="22">
        <f t="shared" si="41"/>
        <v>3.6202844954025259E-3</v>
      </c>
      <c r="F98" s="22">
        <f t="shared" si="41"/>
        <v>3.6618106815951013E-3</v>
      </c>
      <c r="G98" s="22">
        <f t="shared" si="41"/>
        <v>1.1087550644914845E-2</v>
      </c>
      <c r="H98" s="22">
        <f t="shared" si="41"/>
        <v>1.9256305735366741E-3</v>
      </c>
      <c r="I98" s="22">
        <f t="shared" si="41"/>
        <v>1.4405495976695493E-2</v>
      </c>
      <c r="J98" s="22">
        <f t="shared" si="41"/>
        <v>4.0040361304338745E-6</v>
      </c>
      <c r="K98" s="22">
        <f t="shared" si="41"/>
        <v>0</v>
      </c>
      <c r="L98" s="22">
        <f t="shared" si="41"/>
        <v>0</v>
      </c>
      <c r="M98" s="22">
        <f t="shared" si="41"/>
        <v>0</v>
      </c>
      <c r="N98" s="22">
        <f t="shared" si="41"/>
        <v>0</v>
      </c>
      <c r="O98" s="22">
        <f t="shared" si="41"/>
        <v>0</v>
      </c>
      <c r="P98" s="9">
        <f>'System Parameters'!O41</f>
        <v>0</v>
      </c>
      <c r="Q98" s="9">
        <f>'System Parameters'!P41</f>
        <v>0</v>
      </c>
      <c r="R98" s="9">
        <f>'System Parameters'!Q41</f>
        <v>0</v>
      </c>
      <c r="S98" s="9">
        <f>'System Parameters'!I54</f>
        <v>0</v>
      </c>
      <c r="T98" s="9">
        <f>'System Parameters'!J54</f>
        <v>0</v>
      </c>
      <c r="U98" s="9">
        <f>'System Parameters'!K54</f>
        <v>0</v>
      </c>
      <c r="V98" s="9">
        <f>'System Parameters'!L54</f>
        <v>0</v>
      </c>
    </row>
    <row r="99" spans="1:22" ht="13" x14ac:dyDescent="0.15">
      <c r="A99" s="9" t="s">
        <v>26</v>
      </c>
      <c r="B99" s="9">
        <f>'System Parameters'!K42</f>
        <v>0</v>
      </c>
      <c r="C99" s="9">
        <f>'System Parameters'!L42</f>
        <v>0</v>
      </c>
      <c r="D99" s="9" t="s">
        <v>27</v>
      </c>
      <c r="E99" s="9" t="s">
        <v>28</v>
      </c>
      <c r="F99" s="9" t="s">
        <v>29</v>
      </c>
      <c r="G99" s="9" t="s">
        <v>30</v>
      </c>
      <c r="H99" s="9" t="s">
        <v>31</v>
      </c>
      <c r="I99" s="9" t="s">
        <v>32</v>
      </c>
      <c r="J99" s="9" t="s">
        <v>33</v>
      </c>
      <c r="K99" s="9" t="s">
        <v>34</v>
      </c>
      <c r="L99" s="9" t="s">
        <v>35</v>
      </c>
      <c r="M99" s="9" t="s">
        <v>36</v>
      </c>
      <c r="N99" s="9" t="s">
        <v>37</v>
      </c>
      <c r="O99" s="9" t="s">
        <v>38</v>
      </c>
      <c r="P99" s="9">
        <f>'System Parameters'!O42</f>
        <v>0</v>
      </c>
      <c r="Q99" s="9">
        <f>'System Parameters'!P42</f>
        <v>0</v>
      </c>
      <c r="R99" s="9">
        <f>'System Parameters'!Q42</f>
        <v>0</v>
      </c>
      <c r="S99" s="9">
        <f>'System Parameters'!I55</f>
        <v>0</v>
      </c>
      <c r="T99" s="9">
        <f>'System Parameters'!J55</f>
        <v>0</v>
      </c>
      <c r="U99" s="9">
        <f>'System Parameters'!K55</f>
        <v>0</v>
      </c>
      <c r="V99" s="9">
        <f>'System Parameters'!L55</f>
        <v>0</v>
      </c>
    </row>
    <row r="100" spans="1:22" ht="13" x14ac:dyDescent="0.15">
      <c r="A100" s="9">
        <f>'System Parameters'!A61</f>
        <v>0</v>
      </c>
      <c r="B100" s="9">
        <f>'System Parameters'!B61</f>
        <v>0</v>
      </c>
      <c r="C100" s="9">
        <f>'System Parameters'!C61</f>
        <v>0</v>
      </c>
      <c r="D100" s="9">
        <f>'System Parameters'!D61</f>
        <v>0</v>
      </c>
      <c r="O100" s="9">
        <f>'System Parameters'!E61</f>
        <v>0</v>
      </c>
      <c r="P100" s="9">
        <f>'System Parameters'!F61</f>
        <v>0</v>
      </c>
      <c r="Q100" s="9">
        <f>'System Parameters'!G61</f>
        <v>0</v>
      </c>
      <c r="R100" s="9">
        <f>'System Parameters'!H56</f>
        <v>0</v>
      </c>
      <c r="S100" s="9">
        <f>'System Parameters'!I56</f>
        <v>0</v>
      </c>
      <c r="T100" s="9">
        <f>'System Parameters'!J56</f>
        <v>0</v>
      </c>
      <c r="U100" s="9">
        <f>'System Parameters'!K56</f>
        <v>0</v>
      </c>
      <c r="V100" s="9">
        <f>'System Parameters'!L56</f>
        <v>0</v>
      </c>
    </row>
    <row r="101" spans="1:22" ht="13" x14ac:dyDescent="0.15">
      <c r="A101" s="9">
        <f>'System Parameters'!A62</f>
        <v>0</v>
      </c>
      <c r="B101" s="9">
        <f>'System Parameters'!B62</f>
        <v>0</v>
      </c>
      <c r="C101" s="9">
        <f>'System Parameters'!C62</f>
        <v>0</v>
      </c>
      <c r="D101" s="9">
        <f>'System Parameters'!D62</f>
        <v>0</v>
      </c>
      <c r="O101" s="9">
        <f>'System Parameters'!E62</f>
        <v>0</v>
      </c>
      <c r="P101" s="9">
        <f>'System Parameters'!F62</f>
        <v>0</v>
      </c>
      <c r="Q101" s="9">
        <f>'System Parameters'!G62</f>
        <v>0</v>
      </c>
      <c r="R101" s="9">
        <f>'System Parameters'!H57</f>
        <v>0</v>
      </c>
      <c r="S101" s="9">
        <f>'System Parameters'!I57</f>
        <v>0</v>
      </c>
      <c r="T101" s="9">
        <f>'System Parameters'!J57</f>
        <v>0</v>
      </c>
      <c r="U101" s="9">
        <f>'System Parameters'!K57</f>
        <v>0</v>
      </c>
      <c r="V101" s="9">
        <f>'System Parameters'!L57</f>
        <v>0</v>
      </c>
    </row>
    <row r="102" spans="1:22" ht="13" x14ac:dyDescent="0.15">
      <c r="A102" s="9">
        <f>'System Parameters'!A63</f>
        <v>0</v>
      </c>
      <c r="B102" s="9">
        <f>'System Parameters'!B63</f>
        <v>0</v>
      </c>
      <c r="C102" s="9">
        <f>'System Parameters'!C63</f>
        <v>0</v>
      </c>
      <c r="D102" s="9">
        <f>'System Parameters'!D63</f>
        <v>0</v>
      </c>
      <c r="O102" s="9">
        <f>'System Parameters'!E63</f>
        <v>0</v>
      </c>
      <c r="P102" s="9">
        <f>'System Parameters'!F63</f>
        <v>0</v>
      </c>
      <c r="Q102" s="9">
        <f>'System Parameters'!G63</f>
        <v>0</v>
      </c>
      <c r="R102" s="9">
        <f>'System Parameters'!H58</f>
        <v>0</v>
      </c>
      <c r="S102" s="9">
        <f>'System Parameters'!I58</f>
        <v>0</v>
      </c>
      <c r="T102" s="9">
        <f>'System Parameters'!J58</f>
        <v>0</v>
      </c>
      <c r="U102" s="9">
        <f>'System Parameters'!K58</f>
        <v>0</v>
      </c>
      <c r="V102" s="9">
        <f>'System Parameters'!L58</f>
        <v>0</v>
      </c>
    </row>
    <row r="103" spans="1:22" ht="13" x14ac:dyDescent="0.15">
      <c r="A103" s="9">
        <f>'System Parameters'!A64</f>
        <v>0</v>
      </c>
      <c r="B103" s="9">
        <f>'System Parameters'!B64</f>
        <v>0</v>
      </c>
      <c r="C103" s="9">
        <f>'System Parameters'!C64</f>
        <v>0</v>
      </c>
      <c r="D103" s="9">
        <f>'System Parameters'!D64</f>
        <v>0</v>
      </c>
      <c r="O103" s="9">
        <f>'System Parameters'!E64</f>
        <v>0</v>
      </c>
      <c r="P103" s="9">
        <f>'System Parameters'!F64</f>
        <v>0</v>
      </c>
      <c r="Q103" s="9">
        <f>'System Parameters'!G64</f>
        <v>0</v>
      </c>
      <c r="R103" s="9">
        <f>'System Parameters'!H59</f>
        <v>0</v>
      </c>
      <c r="S103" s="9">
        <f>'System Parameters'!I59</f>
        <v>0</v>
      </c>
      <c r="T103" s="9">
        <f>'System Parameters'!J59</f>
        <v>0</v>
      </c>
      <c r="U103" s="9">
        <f>'System Parameters'!K59</f>
        <v>0</v>
      </c>
      <c r="V103" s="9">
        <f>'System Parameters'!L59</f>
        <v>0</v>
      </c>
    </row>
    <row r="104" spans="1:22" ht="13" x14ac:dyDescent="0.15">
      <c r="A104" s="9">
        <f>'System Parameters'!A65</f>
        <v>0</v>
      </c>
      <c r="B104" s="9">
        <f>'System Parameters'!B65</f>
        <v>0</v>
      </c>
      <c r="C104" s="9">
        <f>'System Parameters'!C65</f>
        <v>0</v>
      </c>
      <c r="D104" s="9">
        <f>'System Parameters'!D65</f>
        <v>0</v>
      </c>
      <c r="O104" s="9">
        <f>'System Parameters'!E65</f>
        <v>0</v>
      </c>
      <c r="P104" s="9">
        <f>'System Parameters'!F65</f>
        <v>0</v>
      </c>
      <c r="Q104" s="9">
        <f>'System Parameters'!G65</f>
        <v>0</v>
      </c>
      <c r="R104" s="9">
        <f>'System Parameters'!H60</f>
        <v>0</v>
      </c>
      <c r="S104" s="9">
        <f>'System Parameters'!I60</f>
        <v>0</v>
      </c>
      <c r="T104" s="9">
        <f>'System Parameters'!J60</f>
        <v>0</v>
      </c>
      <c r="U104" s="9">
        <f>'System Parameters'!K60</f>
        <v>0</v>
      </c>
      <c r="V104" s="9">
        <f>'System Parameters'!L60</f>
        <v>0</v>
      </c>
    </row>
    <row r="105" spans="1:22" ht="13" x14ac:dyDescent="0.15">
      <c r="A105" s="9">
        <f>'System Parameters'!A66</f>
        <v>0</v>
      </c>
      <c r="B105" s="9">
        <f>'System Parameters'!B66</f>
        <v>0</v>
      </c>
      <c r="C105" s="9">
        <f>'System Parameters'!C66</f>
        <v>0</v>
      </c>
      <c r="D105" s="9">
        <f>'System Parameters'!D66</f>
        <v>0</v>
      </c>
      <c r="O105" s="9">
        <f>'System Parameters'!E66</f>
        <v>0</v>
      </c>
      <c r="P105" s="9">
        <f>'System Parameters'!F66</f>
        <v>0</v>
      </c>
      <c r="Q105" s="9">
        <f>'System Parameters'!G66</f>
        <v>0</v>
      </c>
      <c r="R105" s="9">
        <f>'System Parameters'!H61</f>
        <v>0</v>
      </c>
      <c r="S105" s="9">
        <f>'System Parameters'!I61</f>
        <v>0</v>
      </c>
      <c r="T105" s="9">
        <f>'System Parameters'!J61</f>
        <v>0</v>
      </c>
      <c r="U105" s="9">
        <f>'System Parameters'!K61</f>
        <v>0</v>
      </c>
      <c r="V105" s="9">
        <f>'System Parameters'!L61</f>
        <v>0</v>
      </c>
    </row>
    <row r="106" spans="1:22" ht="13" x14ac:dyDescent="0.15">
      <c r="A106" s="9">
        <f>'System Parameters'!A67</f>
        <v>0</v>
      </c>
      <c r="B106" s="9">
        <f>'System Parameters'!B67</f>
        <v>0</v>
      </c>
      <c r="C106" s="9">
        <f>'System Parameters'!C67</f>
        <v>0</v>
      </c>
      <c r="D106" s="9">
        <f>'System Parameters'!D67</f>
        <v>0</v>
      </c>
      <c r="O106" s="9">
        <f>'System Parameters'!E67</f>
        <v>0</v>
      </c>
      <c r="P106" s="9">
        <f>'System Parameters'!F67</f>
        <v>0</v>
      </c>
      <c r="Q106" s="9">
        <f>'System Parameters'!G67</f>
        <v>0</v>
      </c>
      <c r="R106" s="9">
        <f>'System Parameters'!H62</f>
        <v>0</v>
      </c>
      <c r="S106" s="9">
        <f>'System Parameters'!I62</f>
        <v>0</v>
      </c>
      <c r="T106" s="9">
        <f>'System Parameters'!J62</f>
        <v>0</v>
      </c>
      <c r="U106" s="9">
        <f>'System Parameters'!K62</f>
        <v>0</v>
      </c>
      <c r="V106" s="9">
        <f>'System Parameters'!L62</f>
        <v>0</v>
      </c>
    </row>
    <row r="107" spans="1:22" ht="13" x14ac:dyDescent="0.15">
      <c r="A107" s="9">
        <f>'System Parameters'!A68</f>
        <v>0</v>
      </c>
      <c r="B107" s="9">
        <f>'System Parameters'!B68</f>
        <v>0</v>
      </c>
      <c r="C107" s="9">
        <f>'System Parameters'!C68</f>
        <v>0</v>
      </c>
      <c r="D107" s="9">
        <f>'System Parameters'!D68</f>
        <v>0</v>
      </c>
      <c r="O107" s="9">
        <f>'System Parameters'!E68</f>
        <v>0</v>
      </c>
      <c r="P107" s="9">
        <f>'System Parameters'!F68</f>
        <v>0</v>
      </c>
      <c r="Q107" s="9">
        <f>'System Parameters'!G68</f>
        <v>0</v>
      </c>
      <c r="R107" s="9">
        <f>'System Parameters'!H63</f>
        <v>0</v>
      </c>
      <c r="S107" s="9">
        <f>'System Parameters'!I63</f>
        <v>0</v>
      </c>
      <c r="T107" s="9">
        <f>'System Parameters'!J63</f>
        <v>0</v>
      </c>
      <c r="U107" s="9">
        <f>'System Parameters'!K63</f>
        <v>0</v>
      </c>
      <c r="V107" s="9">
        <f>'System Parameters'!L63</f>
        <v>0</v>
      </c>
    </row>
    <row r="108" spans="1:22" ht="13" x14ac:dyDescent="0.15">
      <c r="A108" s="9">
        <f>'System Parameters'!A69</f>
        <v>0</v>
      </c>
      <c r="B108" s="9">
        <f>'System Parameters'!B69</f>
        <v>0</v>
      </c>
      <c r="C108" s="9">
        <f>'System Parameters'!C69</f>
        <v>0</v>
      </c>
      <c r="D108" s="9">
        <f>'System Parameters'!D69</f>
        <v>0</v>
      </c>
      <c r="O108" s="9">
        <f>'System Parameters'!E69</f>
        <v>0</v>
      </c>
      <c r="P108" s="9">
        <f>'System Parameters'!F69</f>
        <v>0</v>
      </c>
      <c r="Q108" s="9">
        <f>'System Parameters'!G69</f>
        <v>0</v>
      </c>
      <c r="R108" s="9">
        <f>'System Parameters'!H64</f>
        <v>0</v>
      </c>
      <c r="S108" s="9">
        <f>'System Parameters'!I64</f>
        <v>0</v>
      </c>
      <c r="T108" s="9">
        <f>'System Parameters'!J64</f>
        <v>0</v>
      </c>
      <c r="U108" s="9">
        <f>'System Parameters'!K64</f>
        <v>0</v>
      </c>
      <c r="V108" s="9">
        <f>'System Parameters'!L64</f>
        <v>0</v>
      </c>
    </row>
    <row r="109" spans="1:22" ht="13" x14ac:dyDescent="0.15">
      <c r="A109" s="9">
        <f>'System Parameters'!A70</f>
        <v>0</v>
      </c>
      <c r="B109" s="9">
        <f>'System Parameters'!B70</f>
        <v>0</v>
      </c>
      <c r="C109" s="9">
        <f>'System Parameters'!C70</f>
        <v>0</v>
      </c>
      <c r="D109" s="9">
        <f>'System Parameters'!D70</f>
        <v>0</v>
      </c>
      <c r="O109" s="9">
        <f>'System Parameters'!E70</f>
        <v>0</v>
      </c>
      <c r="P109" s="9">
        <f>'System Parameters'!F70</f>
        <v>0</v>
      </c>
      <c r="Q109" s="9">
        <f>'System Parameters'!G70</f>
        <v>0</v>
      </c>
      <c r="R109" s="9">
        <f>'System Parameters'!H65</f>
        <v>0</v>
      </c>
      <c r="S109" s="9">
        <f>'System Parameters'!I65</f>
        <v>0</v>
      </c>
      <c r="T109" s="9">
        <f>'System Parameters'!J65</f>
        <v>0</v>
      </c>
      <c r="U109" s="9">
        <f>'System Parameters'!K65</f>
        <v>0</v>
      </c>
      <c r="V109" s="9">
        <f>'System Parameters'!L65</f>
        <v>0</v>
      </c>
    </row>
    <row r="110" spans="1:22" ht="13" x14ac:dyDescent="0.15">
      <c r="A110" s="9">
        <f>'System Parameters'!A71</f>
        <v>0</v>
      </c>
      <c r="B110" s="9">
        <f>'System Parameters'!B71</f>
        <v>0</v>
      </c>
      <c r="C110" s="9">
        <f>'System Parameters'!C71</f>
        <v>0</v>
      </c>
      <c r="D110" s="9">
        <f>'System Parameters'!D71</f>
        <v>0</v>
      </c>
      <c r="O110" s="9">
        <f>'System Parameters'!E71</f>
        <v>0</v>
      </c>
      <c r="P110" s="9">
        <f>'System Parameters'!F71</f>
        <v>0</v>
      </c>
      <c r="Q110" s="9">
        <f>'System Parameters'!G71</f>
        <v>0</v>
      </c>
      <c r="R110" s="9">
        <f>'System Parameters'!H66</f>
        <v>0</v>
      </c>
      <c r="S110" s="9">
        <f>'System Parameters'!I66</f>
        <v>0</v>
      </c>
      <c r="T110" s="9">
        <f>'System Parameters'!J66</f>
        <v>0</v>
      </c>
      <c r="U110" s="9">
        <f>'System Parameters'!K66</f>
        <v>0</v>
      </c>
      <c r="V110" s="9">
        <f>'System Parameters'!L66</f>
        <v>0</v>
      </c>
    </row>
    <row r="111" spans="1:22" ht="13" x14ac:dyDescent="0.15">
      <c r="A111" s="9">
        <f>'System Parameters'!A72</f>
        <v>0</v>
      </c>
      <c r="B111" s="9">
        <f>'System Parameters'!B72</f>
        <v>0</v>
      </c>
      <c r="C111" s="9">
        <f>'System Parameters'!C72</f>
        <v>0</v>
      </c>
      <c r="D111" s="9">
        <f>'System Parameters'!D72</f>
        <v>0</v>
      </c>
      <c r="O111" s="9">
        <f>'System Parameters'!E72</f>
        <v>0</v>
      </c>
      <c r="P111" s="9">
        <f>'System Parameters'!F72</f>
        <v>0</v>
      </c>
      <c r="Q111" s="9">
        <f>'System Parameters'!G72</f>
        <v>0</v>
      </c>
      <c r="R111" s="9">
        <f>'System Parameters'!H67</f>
        <v>0</v>
      </c>
      <c r="S111" s="9">
        <f>'System Parameters'!I67</f>
        <v>0</v>
      </c>
      <c r="T111" s="9">
        <f>'System Parameters'!J67</f>
        <v>0</v>
      </c>
      <c r="U111" s="9">
        <f>'System Parameters'!K67</f>
        <v>0</v>
      </c>
      <c r="V111" s="9">
        <f>'System Parameters'!L67</f>
        <v>0</v>
      </c>
    </row>
    <row r="112" spans="1:22" ht="13" x14ac:dyDescent="0.15">
      <c r="A112" s="9">
        <f>'System Parameters'!A73</f>
        <v>0</v>
      </c>
      <c r="B112" s="9">
        <f>'System Parameters'!B73</f>
        <v>0</v>
      </c>
      <c r="C112" s="9">
        <f>'System Parameters'!C73</f>
        <v>0</v>
      </c>
      <c r="D112" s="9">
        <f>'System Parameters'!D73</f>
        <v>0</v>
      </c>
      <c r="O112" s="9">
        <f>'System Parameters'!E73</f>
        <v>0</v>
      </c>
      <c r="P112" s="9">
        <f>'System Parameters'!F73</f>
        <v>0</v>
      </c>
      <c r="Q112" s="9">
        <f>'System Parameters'!G73</f>
        <v>0</v>
      </c>
      <c r="R112" s="9">
        <f>'System Parameters'!H68</f>
        <v>0</v>
      </c>
      <c r="S112" s="9">
        <f>'System Parameters'!I68</f>
        <v>0</v>
      </c>
      <c r="T112" s="9">
        <f>'System Parameters'!J68</f>
        <v>0</v>
      </c>
      <c r="U112" s="9">
        <f>'System Parameters'!K68</f>
        <v>0</v>
      </c>
      <c r="V112" s="9">
        <f>'System Parameters'!L68</f>
        <v>0</v>
      </c>
    </row>
    <row r="113" spans="1:22" ht="13" x14ac:dyDescent="0.15">
      <c r="A113" s="9">
        <f>'System Parameters'!A74</f>
        <v>0</v>
      </c>
      <c r="B113" s="9">
        <f>'System Parameters'!B74</f>
        <v>0</v>
      </c>
      <c r="C113" s="9">
        <f>'System Parameters'!C74</f>
        <v>0</v>
      </c>
      <c r="D113" s="9">
        <f>'System Parameters'!D74</f>
        <v>0</v>
      </c>
      <c r="O113" s="9">
        <f>'System Parameters'!E74</f>
        <v>0</v>
      </c>
      <c r="P113" s="9">
        <f>'System Parameters'!F74</f>
        <v>0</v>
      </c>
      <c r="Q113" s="9">
        <f>'System Parameters'!G74</f>
        <v>0</v>
      </c>
      <c r="R113" s="9">
        <f>'System Parameters'!H69</f>
        <v>0</v>
      </c>
      <c r="S113" s="9">
        <f>'System Parameters'!I69</f>
        <v>0</v>
      </c>
      <c r="T113" s="9">
        <f>'System Parameters'!J69</f>
        <v>0</v>
      </c>
      <c r="U113" s="9">
        <f>'System Parameters'!K69</f>
        <v>0</v>
      </c>
      <c r="V113" s="9">
        <f>'System Parameters'!L69</f>
        <v>0</v>
      </c>
    </row>
    <row r="114" spans="1:22" ht="13" x14ac:dyDescent="0.15">
      <c r="A114" s="9">
        <f>'System Parameters'!A75</f>
        <v>0</v>
      </c>
      <c r="B114" s="9">
        <f>'System Parameters'!B75</f>
        <v>0</v>
      </c>
      <c r="C114" s="9">
        <f>'System Parameters'!C75</f>
        <v>0</v>
      </c>
      <c r="D114" s="9">
        <f>'System Parameters'!D75</f>
        <v>0</v>
      </c>
      <c r="O114" s="9">
        <f>'System Parameters'!E75</f>
        <v>0</v>
      </c>
      <c r="P114" s="9">
        <f>'System Parameters'!F75</f>
        <v>0</v>
      </c>
      <c r="Q114" s="9">
        <f>'System Parameters'!G75</f>
        <v>0</v>
      </c>
      <c r="R114" s="9">
        <f>'System Parameters'!H70</f>
        <v>0</v>
      </c>
      <c r="S114" s="9">
        <f>'System Parameters'!I70</f>
        <v>0</v>
      </c>
      <c r="T114" s="9">
        <f>'System Parameters'!J70</f>
        <v>0</v>
      </c>
      <c r="U114" s="9">
        <f>'System Parameters'!K70</f>
        <v>0</v>
      </c>
      <c r="V114" s="9">
        <f>'System Parameters'!L70</f>
        <v>0</v>
      </c>
    </row>
    <row r="115" spans="1:22" ht="13" x14ac:dyDescent="0.15">
      <c r="A115" s="9">
        <f>'System Parameters'!A76</f>
        <v>0</v>
      </c>
      <c r="B115" s="9">
        <f>'System Parameters'!B76</f>
        <v>0</v>
      </c>
      <c r="C115" s="9">
        <f>'System Parameters'!C76</f>
        <v>0</v>
      </c>
      <c r="D115" s="9">
        <f>'System Parameters'!D76</f>
        <v>0</v>
      </c>
      <c r="O115" s="9">
        <f>'System Parameters'!E76</f>
        <v>0</v>
      </c>
      <c r="P115" s="9">
        <f>'System Parameters'!F76</f>
        <v>0</v>
      </c>
      <c r="Q115" s="9">
        <f>'System Parameters'!G76</f>
        <v>0</v>
      </c>
      <c r="R115" s="9">
        <f>'System Parameters'!H71</f>
        <v>0</v>
      </c>
      <c r="S115" s="9">
        <f>'System Parameters'!I71</f>
        <v>0</v>
      </c>
      <c r="T115" s="9">
        <f>'System Parameters'!J71</f>
        <v>0</v>
      </c>
      <c r="U115" s="9">
        <f>'System Parameters'!K71</f>
        <v>0</v>
      </c>
      <c r="V115" s="9">
        <f>'System Parameters'!L71</f>
        <v>0</v>
      </c>
    </row>
    <row r="116" spans="1:22" ht="13" x14ac:dyDescent="0.15">
      <c r="A116" s="9">
        <f>'System Parameters'!A77</f>
        <v>0</v>
      </c>
      <c r="B116" s="9">
        <f>'System Parameters'!B77</f>
        <v>0</v>
      </c>
      <c r="C116" s="9">
        <f>'System Parameters'!C77</f>
        <v>0</v>
      </c>
      <c r="D116" s="9">
        <f>'System Parameters'!D77</f>
        <v>0</v>
      </c>
      <c r="O116" s="9">
        <f>'System Parameters'!E77</f>
        <v>0</v>
      </c>
      <c r="P116" s="9">
        <f>'System Parameters'!F77</f>
        <v>0</v>
      </c>
      <c r="Q116" s="9">
        <f>'System Parameters'!G77</f>
        <v>0</v>
      </c>
      <c r="R116" s="9">
        <f>'System Parameters'!H72</f>
        <v>0</v>
      </c>
      <c r="S116" s="9">
        <f>'System Parameters'!I72</f>
        <v>0</v>
      </c>
      <c r="T116" s="9">
        <f>'System Parameters'!J72</f>
        <v>0</v>
      </c>
      <c r="U116" s="9">
        <f>'System Parameters'!K72</f>
        <v>0</v>
      </c>
      <c r="V116" s="9">
        <f>'System Parameters'!L72</f>
        <v>0</v>
      </c>
    </row>
    <row r="117" spans="1:22" ht="13" x14ac:dyDescent="0.15">
      <c r="A117" s="9">
        <f>'System Parameters'!A78</f>
        <v>0</v>
      </c>
      <c r="B117" s="9">
        <f>'System Parameters'!B78</f>
        <v>0</v>
      </c>
      <c r="C117" s="9">
        <f>'System Parameters'!C78</f>
        <v>0</v>
      </c>
      <c r="D117" s="9">
        <f>'System Parameters'!D78</f>
        <v>0</v>
      </c>
      <c r="O117" s="9">
        <f>'System Parameters'!E78</f>
        <v>0</v>
      </c>
      <c r="P117" s="9">
        <f>'System Parameters'!F78</f>
        <v>0</v>
      </c>
      <c r="Q117" s="9">
        <f>'System Parameters'!G78</f>
        <v>0</v>
      </c>
      <c r="R117" s="9">
        <f>'System Parameters'!H73</f>
        <v>0</v>
      </c>
      <c r="S117" s="9">
        <f>'System Parameters'!I73</f>
        <v>0</v>
      </c>
      <c r="T117" s="9">
        <f>'System Parameters'!J73</f>
        <v>0</v>
      </c>
      <c r="U117" s="9">
        <f>'System Parameters'!K73</f>
        <v>0</v>
      </c>
      <c r="V117" s="9">
        <f>'System Parameters'!L73</f>
        <v>0</v>
      </c>
    </row>
    <row r="118" spans="1:22" ht="13" x14ac:dyDescent="0.15">
      <c r="A118" s="9">
        <f>'System Parameters'!A79</f>
        <v>0</v>
      </c>
      <c r="B118" s="9">
        <f>'System Parameters'!B79</f>
        <v>0</v>
      </c>
      <c r="C118" s="9">
        <f>'System Parameters'!C79</f>
        <v>0</v>
      </c>
      <c r="D118" s="9">
        <f>'System Parameters'!D79</f>
        <v>0</v>
      </c>
      <c r="O118" s="9">
        <f>'System Parameters'!E79</f>
        <v>0</v>
      </c>
      <c r="P118" s="9">
        <f>'System Parameters'!F79</f>
        <v>0</v>
      </c>
      <c r="Q118" s="9">
        <f>'System Parameters'!G79</f>
        <v>0</v>
      </c>
      <c r="R118" s="9">
        <f>'System Parameters'!H74</f>
        <v>0</v>
      </c>
      <c r="S118" s="9">
        <f>'System Parameters'!I74</f>
        <v>0</v>
      </c>
      <c r="T118" s="9">
        <f>'System Parameters'!J74</f>
        <v>0</v>
      </c>
      <c r="U118" s="9">
        <f>'System Parameters'!K74</f>
        <v>0</v>
      </c>
      <c r="V118" s="9">
        <f>'System Parameters'!L74</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Wanling Yu</cp:lastModifiedBy>
  <dcterms:created xsi:type="dcterms:W3CDTF">2024-02-07T06:45:04Z</dcterms:created>
  <dcterms:modified xsi:type="dcterms:W3CDTF">2024-02-07T07:54:39Z</dcterms:modified>
</cp:coreProperties>
</file>