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753"/>
  </bookViews>
  <sheets>
    <sheet name="抵扣封面" sheetId="18" r:id="rId1"/>
    <sheet name="凭证1" sheetId="12" r:id="rId2"/>
    <sheet name="国税" sheetId="7" r:id="rId3"/>
    <sheet name="Sheet1" sheetId="17" r:id="rId4"/>
    <sheet name="网址" sheetId="28" r:id="rId5"/>
    <sheet name="所得税核定B类" sheetId="36" r:id="rId6"/>
  </sheets>
  <definedNames>
    <definedName name="_xlnm._FilterDatabase" localSheetId="3" hidden="1">Sheet1!$B$1:$N$100</definedName>
    <definedName name="_xlnm.Print_Area" localSheetId="2">国税!$A$1:$AH$61</definedName>
    <definedName name="_xlnm.Print_Area" localSheetId="0">抵扣封面!$A$1:$H$11</definedName>
    <definedName name="_xlnm.Print_Area" localSheetId="1">凭证1!$B$1:$I$9</definedName>
  </definedNames>
  <calcPr calcId="144525"/>
</workbook>
</file>

<file path=xl/sharedStrings.xml><?xml version="1.0" encoding="utf-8"?>
<sst xmlns="http://schemas.openxmlformats.org/spreadsheetml/2006/main" count="307" uniqueCount="237">
  <si>
    <t>浙江省增值税专用发票抵扣联汇总封面</t>
  </si>
  <si>
    <t>温州伟泰科技有限公司</t>
  </si>
  <si>
    <t>913303045816760327</t>
  </si>
  <si>
    <t xml:space="preserve">        (电脑版)</t>
  </si>
  <si>
    <t>温州炬立机械设备有限公司</t>
  </si>
  <si>
    <t>91330302344005892L</t>
  </si>
  <si>
    <t>纳税人登记号:</t>
  </si>
  <si>
    <t>913303026952619191</t>
  </si>
  <si>
    <t>纳税人名称:</t>
  </si>
  <si>
    <t>温州市世通智能工程有限公司</t>
  </si>
  <si>
    <t>所属2021年06月份</t>
  </si>
  <si>
    <t>温州巨浦科技有限公司</t>
  </si>
  <si>
    <t>91330302692366459W</t>
  </si>
  <si>
    <t>进项金额</t>
  </si>
  <si>
    <t>税率%(征收率.扣除率)</t>
  </si>
  <si>
    <t>进项税额</t>
  </si>
  <si>
    <t>张数</t>
  </si>
  <si>
    <t>税务机关审核意见:</t>
  </si>
  <si>
    <t>温州市新帝智能科技有限公司</t>
  </si>
  <si>
    <t>91330302MA2CREG177</t>
  </si>
  <si>
    <t>温州海科科技有限公司</t>
  </si>
  <si>
    <t>91330302MA299XB326</t>
  </si>
  <si>
    <t>温州悦匠装饰工程有限公司</t>
  </si>
  <si>
    <t>91330304MA2CTNM53R</t>
  </si>
  <si>
    <t>温州市振东橡塑材料贸易有限公司</t>
  </si>
  <si>
    <t>91330304072866348L</t>
  </si>
  <si>
    <t>温州瓯润工贸有限公司</t>
  </si>
  <si>
    <t>91330304MA287WYBXH</t>
  </si>
  <si>
    <t>(章)</t>
  </si>
  <si>
    <t>温州市神戈裤业有限公司</t>
  </si>
  <si>
    <t>91330301307680776E</t>
  </si>
  <si>
    <t>合计</t>
  </si>
  <si>
    <t xml:space="preserve">     年   月   日</t>
  </si>
  <si>
    <t>温州鑫诚通讯器材有限公司</t>
  </si>
  <si>
    <t>91330303327836686L</t>
  </si>
  <si>
    <t>负责人:</t>
  </si>
  <si>
    <t>办税人:</t>
  </si>
  <si>
    <t>装订人:</t>
  </si>
  <si>
    <t>温州市鹿城区南郊交旅汽配经营部</t>
  </si>
  <si>
    <t>92330302MA286HM318</t>
  </si>
  <si>
    <t>温州百禾窗饰有限公司</t>
  </si>
  <si>
    <t>913303026761810404</t>
  </si>
  <si>
    <t>温州和兴智能科技有限公司</t>
  </si>
  <si>
    <t>91330302MA2CN97492</t>
  </si>
  <si>
    <t>温州市金一鞋材有限公司</t>
  </si>
  <si>
    <t>温州市华彩化工有限公司</t>
  </si>
  <si>
    <t>91330302094725773R</t>
  </si>
  <si>
    <t>温州丰驰印刷有限公司</t>
  </si>
  <si>
    <t>温州博高自动化科技有限公司</t>
  </si>
  <si>
    <t>91330303674786257U</t>
  </si>
  <si>
    <t>温州嘉艺广告有限公司</t>
  </si>
  <si>
    <t>913303027877127000</t>
  </si>
  <si>
    <t>记 账 凭 证 封 面(电脑版)</t>
  </si>
  <si>
    <t>单 位 全 称</t>
  </si>
  <si>
    <t xml:space="preserve"> </t>
  </si>
  <si>
    <t>、</t>
  </si>
  <si>
    <t>凭 证 种 类</t>
  </si>
  <si>
    <t xml:space="preserve"> 记账凭证</t>
  </si>
  <si>
    <t>凭证起止日期</t>
  </si>
  <si>
    <t>至</t>
  </si>
  <si>
    <t>卷  号</t>
  </si>
  <si>
    <t>凭证起止号数</t>
  </si>
  <si>
    <t xml:space="preserve"> 本册自第 </t>
  </si>
  <si>
    <t xml:space="preserve">号至第 </t>
  </si>
  <si>
    <t>号</t>
  </si>
  <si>
    <t>保管期限</t>
  </si>
  <si>
    <t>凭 证 张 数</t>
  </si>
  <si>
    <t xml:space="preserve"> 本册共           张</t>
  </si>
  <si>
    <t>经办会计</t>
  </si>
  <si>
    <t>单 据 账 数</t>
  </si>
  <si>
    <t>立 卷 人</t>
  </si>
  <si>
    <t>企 业 地 址 ：</t>
  </si>
  <si>
    <t>组 织 形 式 ：</t>
  </si>
  <si>
    <t>企业负责人：</t>
  </si>
  <si>
    <t>企 业 统 一 代 码</t>
  </si>
  <si>
    <t>企 业 会 计 报 表</t>
  </si>
  <si>
    <t>企 业 名 称</t>
  </si>
  <si>
    <t>报 出 日 期 ：</t>
  </si>
  <si>
    <t>总 会 计 师 ：</t>
  </si>
  <si>
    <t>年度</t>
  </si>
  <si>
    <t>季度</t>
  </si>
  <si>
    <t>月份</t>
  </si>
  <si>
    <t>受表单位：</t>
  </si>
  <si>
    <t>电话号码：</t>
  </si>
  <si>
    <t>会计主管：</t>
  </si>
  <si>
    <t>国税</t>
  </si>
  <si>
    <t>序号</t>
  </si>
  <si>
    <t>企业统一代码</t>
  </si>
  <si>
    <t>企业名称</t>
  </si>
  <si>
    <t>企业负责人</t>
  </si>
  <si>
    <t>会计主管</t>
  </si>
  <si>
    <t>组织形式</t>
  </si>
  <si>
    <t>报出日期</t>
  </si>
  <si>
    <t>电话号码</t>
  </si>
  <si>
    <t>企业地址</t>
  </si>
  <si>
    <t>受表单位</t>
  </si>
  <si>
    <t>税号</t>
  </si>
  <si>
    <t>温州长隆化妆品有限公司</t>
  </si>
  <si>
    <t>7-9</t>
  </si>
  <si>
    <t>韦东</t>
  </si>
  <si>
    <t>有限责任公司</t>
  </si>
  <si>
    <t>温州市瓯海区新桥街道新桥住宅区5组团23幢102室东首</t>
  </si>
  <si>
    <t>91330304MA2866YM3L</t>
  </si>
  <si>
    <t>温州沣鼎置业有限公司</t>
  </si>
  <si>
    <t>翁建民</t>
  </si>
  <si>
    <t>浙江省温州市瓯海区潘桥街道宁波路2889第2幢13层1316号</t>
  </si>
  <si>
    <t>浙江普拉瑞商务有限公司</t>
  </si>
  <si>
    <t>曾彬杰</t>
  </si>
  <si>
    <t>浙江省温州市鹿城区划龙桥路412号龙汇文化美食创意园6幢402室</t>
  </si>
  <si>
    <t>浙江四季家环境科技有限公司</t>
  </si>
  <si>
    <t>朱兰兰</t>
  </si>
  <si>
    <t>浙江省温州市鹿城区杨府山涂村新田园住宅区8组团4-7幢117室-1</t>
  </si>
  <si>
    <t>温州华坤农特产品有限公司</t>
  </si>
  <si>
    <t>牛华坤</t>
  </si>
  <si>
    <t>浙江省温州高新技术产业开发区创业服务中心科技企业孵化器D幢40314室(自主申报)</t>
  </si>
  <si>
    <t>温州优创暖通设备安装有限公司</t>
  </si>
  <si>
    <t>姚以传</t>
  </si>
  <si>
    <t>浙江省温州市龙湾区蒲州街道文昌路188号3幢101东首01室</t>
  </si>
  <si>
    <t>温州市瓯海葡京印务有限公司</t>
  </si>
  <si>
    <t>黄益平</t>
  </si>
  <si>
    <t>温州市瓯海前花工业区前兴路4号</t>
  </si>
  <si>
    <t>台仕朵食品（温州）有限公司</t>
  </si>
  <si>
    <t>胡芝郢</t>
  </si>
  <si>
    <t>浙江省温州市鹿城区双屿街道双岙村D01地块鹿城鞋博城4楼A区121号</t>
  </si>
  <si>
    <t>温州维瓯科技有限公司</t>
  </si>
  <si>
    <t>邹光乐</t>
  </si>
  <si>
    <t>浙江省温州市鹿城区黎明东路新府花园4-5幢08号第一层北首</t>
  </si>
  <si>
    <t>温州行早联纵知识产权有限公司</t>
  </si>
  <si>
    <t>叶松霞</t>
  </si>
  <si>
    <t>浙江温州市瓯海区潘桥街道宁波路电子商务大厦A幢1807南首</t>
  </si>
  <si>
    <t>浙江乘方电子科技有限公司</t>
  </si>
  <si>
    <t>陈恒灵</t>
  </si>
  <si>
    <t>浙江省温州市瓯海区娄桥街道荣泰路2号厂房6楼中间</t>
  </si>
  <si>
    <t>蒲金文</t>
  </si>
  <si>
    <t>浙江省温州市鸿府花苑1层117号-2</t>
  </si>
  <si>
    <t>温州市佳河成套设备有限公司</t>
  </si>
  <si>
    <t>罗建辉</t>
  </si>
  <si>
    <t>温州市车站大道银苑大厦A幢1505室</t>
  </si>
  <si>
    <t>刘政涛</t>
  </si>
  <si>
    <t>浙江省温州市瓯海区郭溪街道温瞿西路116号</t>
  </si>
  <si>
    <t>温州市合诺精密机电有限公司</t>
  </si>
  <si>
    <t>周琴</t>
  </si>
  <si>
    <t>浙江省温州市龙湾区蒲州街道楠溪江路105号第一层</t>
  </si>
  <si>
    <t>温州台仕朵商贸有限公司</t>
  </si>
  <si>
    <t>曾煜</t>
  </si>
  <si>
    <t>浙江省温州市鹿城区双屿街道双岙村D-01地块温州市鹿城鞋博城4楼A区75号</t>
  </si>
  <si>
    <t>温州童达商务咨询服务有限公司</t>
  </si>
  <si>
    <t>董林海</t>
  </si>
  <si>
    <t>10月15日</t>
  </si>
  <si>
    <t>浙江省温州市瓯海区潘桥街道宁波路电子商务大厦A幢2001室</t>
  </si>
  <si>
    <t>温州市沣益服饰贸易有限公司</t>
  </si>
  <si>
    <t>浙江省温州市瓯海区潘桥街道宁波路2889号大象城5层095号房</t>
  </si>
  <si>
    <t>温州市三将贸易有限公司</t>
  </si>
  <si>
    <t>温州市雪山纸业有限公司</t>
  </si>
  <si>
    <t>温州正禄能源科技有限公司</t>
  </si>
  <si>
    <t>温州敏乐智能镜制造有限公司</t>
  </si>
  <si>
    <t>温州新惠贸易有限公司</t>
  </si>
  <si>
    <t>温州辰星自动化系统有限公司</t>
  </si>
  <si>
    <t>温州膜艺装饰材料有限公司</t>
  </si>
  <si>
    <t>温州雄盛光电科技有限公司</t>
  </si>
  <si>
    <t>温州思泽环保科技有限公司</t>
  </si>
  <si>
    <t>温州益谷食品有限公司</t>
  </si>
  <si>
    <t>温州市凡美莎鞋业有限公司</t>
  </si>
  <si>
    <t>温州宾饰汽车用品有限公司</t>
  </si>
  <si>
    <t>温州璞境装饰设计有限公司</t>
  </si>
  <si>
    <t>温州聚湾贸易有限公司</t>
  </si>
  <si>
    <t>温州市迅晟贸易有限公司</t>
  </si>
  <si>
    <t>温州绿佳环保科技有限公司</t>
  </si>
  <si>
    <t>温州晶锐信息技术有限公司</t>
  </si>
  <si>
    <t>温州昱诚企业管理有限公司</t>
  </si>
  <si>
    <t>温州悟空财务管理有限公司</t>
  </si>
  <si>
    <t>温州博大企业事务代理有限公司</t>
  </si>
  <si>
    <t>泉州市航程信息科技有限公司</t>
  </si>
  <si>
    <t>温州博迅装饰工程有限公司</t>
  </si>
  <si>
    <t>温州龙商遮阳科技有限公司</t>
  </si>
  <si>
    <t>刘成书</t>
  </si>
  <si>
    <t>浙江省温州市鹿城区南浦住宅区兴浦4幢112号</t>
  </si>
  <si>
    <t>温州市鹿城区松台希泉食品店</t>
  </si>
  <si>
    <t>温州阑珊广告有限公司</t>
  </si>
  <si>
    <t>温州果易电子商务有限公司</t>
  </si>
  <si>
    <t>温州罗美农业休闲观光有限公司</t>
  </si>
  <si>
    <t>温州市微信营销协会</t>
  </si>
  <si>
    <t>温州鹿迅信息科技有限公司</t>
  </si>
  <si>
    <t>温州聚旺文化发展有限公司</t>
  </si>
  <si>
    <t>浙江悟空企业管理咨询有限公司</t>
  </si>
  <si>
    <t>温州博格盛通管理有限公司</t>
  </si>
  <si>
    <t>温州高新技术产业开发区刘少林农家菜馆</t>
  </si>
  <si>
    <t>温州辰信智能装备有限公司</t>
  </si>
  <si>
    <t>温州云翔航空服务有限公司</t>
  </si>
  <si>
    <t>浙江泉世德贸易有限公司</t>
  </si>
  <si>
    <t>温州祺达国际物流有限公司</t>
  </si>
  <si>
    <t>温州中亿纸业有限公司</t>
  </si>
  <si>
    <t>温州市五道科技有限公司</t>
  </si>
  <si>
    <t>浙江新阳贸易有限公司</t>
  </si>
  <si>
    <t>温州美西美汽车装潢美容用品有限公司</t>
  </si>
  <si>
    <t>温州综艺汽车服务有限公司</t>
  </si>
  <si>
    <t>温州川迎生物科技有限公司</t>
  </si>
  <si>
    <t>悦来健康管理（温州）有限公司</t>
  </si>
  <si>
    <t>温州双龙集团有限公司</t>
  </si>
  <si>
    <t>温州市汇吉食品有限公司</t>
  </si>
  <si>
    <t>温州市鹿城区广化街道双桥股份经济合作社</t>
  </si>
  <si>
    <t>温州蒲公英设计有限公司</t>
  </si>
  <si>
    <t>温州市企信软件科技有限公司</t>
  </si>
  <si>
    <t>温州世艺文化传播有限公司</t>
  </si>
  <si>
    <t>温州雅拓广告公司</t>
  </si>
  <si>
    <t>温州尚佰亿网络科技有限公司</t>
  </si>
  <si>
    <t>温州市久缘汽车一站式服务有限公司</t>
  </si>
  <si>
    <t>瑞安贝玲贸易有限公司</t>
  </si>
  <si>
    <t>瑞安市磊安对外贸易有限公司</t>
  </si>
  <si>
    <t>温州初艺装饰设计工程有限公司</t>
  </si>
  <si>
    <t>温州聚付宝电子商务有限公司</t>
  </si>
  <si>
    <t>浙江港银网络科技有限公司</t>
  </si>
  <si>
    <t>温州足爱贸易有限公司</t>
  </si>
  <si>
    <t>温州东日广告有限公司</t>
  </si>
  <si>
    <t>温州炬立科技有限公司</t>
  </si>
  <si>
    <t>温州市金羚鹤鞋业有限公司</t>
  </si>
  <si>
    <t>温州好依家装饰有限公司</t>
  </si>
  <si>
    <t>浙江置换天下科技股份有限公司</t>
  </si>
  <si>
    <t>温州嘉丰机械设备有限公司</t>
  </si>
  <si>
    <t>温州坤千贸易有限公司</t>
  </si>
  <si>
    <t>温州市陌乖电子商务有限公司</t>
  </si>
  <si>
    <t>温州市菲迪鹿电子商务有限公司</t>
  </si>
  <si>
    <t>温州金扬声光科技有限公司</t>
  </si>
  <si>
    <t>温州市程翔广告有限公司</t>
  </si>
  <si>
    <t>温州市存俊液压科技有限公司</t>
  </si>
  <si>
    <t>温州欧广贸易有限公司</t>
  </si>
  <si>
    <t>温州市秀存液压机械有限责任公司</t>
  </si>
  <si>
    <t>http://reward.wenzhou.gov.cn/app/progress/</t>
  </si>
  <si>
    <t>社保返还网址</t>
  </si>
  <si>
    <t>http://bgct1978.wicp.io:86/</t>
  </si>
  <si>
    <t>个税网址</t>
  </si>
  <si>
    <t>http://wsbs.wzhrss.gov.cn/sionline/</t>
  </si>
  <si>
    <t>社保网址</t>
  </si>
  <si>
    <t>http://www.yundaizhang.com/</t>
  </si>
  <si>
    <t>云代账网址</t>
  </si>
  <si>
    <t>http://etax.zhejiang.chinatax.gov.cn/zjgfdzswj/main/index.html?service=http%3A%2F%2Fetax.zhejiang.chinatax.gov.cn%2Fzjgfzjdzswjsbweb%2Fpages%2Fsb%2Fnssb%2Fsb_nssb.html</t>
  </si>
  <si>
    <t>国税网址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</si>
</sst>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  <numFmt numFmtId="43" formatCode="_ * #,##0.00_ ;_ * \-#,##0.00_ ;_ * &quot;-&quot;??_ ;_ @_ "/>
    <numFmt numFmtId="177" formatCode="yyyy&quot;年&quot;m&quot;月&quot;;@"/>
    <numFmt numFmtId="178" formatCode="0.00_ "/>
  </numFmts>
  <fonts count="41"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sz val="10.5"/>
      <color rgb="FF333333"/>
      <name val="Helvetica"/>
      <charset val="134"/>
    </font>
    <font>
      <sz val="10.5"/>
      <color rgb="FF222222"/>
      <name val="Arial"/>
      <charset val="0"/>
    </font>
    <font>
      <sz val="12"/>
      <color rgb="FF333333"/>
      <name val="Helvetica"/>
      <charset val="134"/>
    </font>
    <font>
      <sz val="8"/>
      <color indexed="9"/>
      <name val="宋体"/>
      <charset val="134"/>
    </font>
    <font>
      <sz val="8"/>
      <name val="宋体"/>
      <charset val="134"/>
    </font>
    <font>
      <sz val="15"/>
      <name val="宋体"/>
      <charset val="134"/>
    </font>
    <font>
      <sz val="13"/>
      <name val="宋体"/>
      <charset val="134"/>
    </font>
    <font>
      <sz val="14"/>
      <name val="宋体"/>
      <charset val="134"/>
    </font>
    <font>
      <b/>
      <sz val="42"/>
      <name val="黑体"/>
      <charset val="134"/>
    </font>
    <font>
      <u val="double"/>
      <sz val="22"/>
      <name val="宋体"/>
      <charset val="134"/>
    </font>
    <font>
      <sz val="22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u/>
      <sz val="1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u/>
      <sz val="12"/>
      <color indexed="36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2"/>
      <name val="Times New Roman"/>
      <charset val="0"/>
    </font>
    <font>
      <sz val="12"/>
      <name val="新細明體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60">
    <xf numFmtId="0" fontId="0" fillId="0" borderId="0" applyNumberFormat="0" applyFont="0" applyFill="0" applyBorder="0" applyAlignment="0" applyProtection="0"/>
    <xf numFmtId="42" fontId="0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20" fillId="4" borderId="22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8" borderId="24" applyNumberFormat="0" applyFon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27" applyNumberFormat="0" applyFill="0" applyAlignment="0" applyProtection="0">
      <alignment vertical="center"/>
    </xf>
    <xf numFmtId="0" fontId="21" fillId="0" borderId="0">
      <alignment vertical="center"/>
    </xf>
    <xf numFmtId="0" fontId="35" fillId="0" borderId="3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14" borderId="25" applyNumberFormat="0" applyAlignment="0" applyProtection="0">
      <alignment vertical="center"/>
    </xf>
    <xf numFmtId="0" fontId="30" fillId="14" borderId="22" applyNumberFormat="0" applyAlignment="0" applyProtection="0">
      <alignment vertical="center"/>
    </xf>
    <xf numFmtId="0" fontId="34" fillId="22" borderId="29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0" fillId="0" borderId="0"/>
    <xf numFmtId="0" fontId="32" fillId="0" borderId="28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9" fillId="0" borderId="0"/>
    <xf numFmtId="0" fontId="22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21" fillId="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0" fillId="0" borderId="0"/>
    <xf numFmtId="0" fontId="0" fillId="0" borderId="0">
      <alignment vertical="center"/>
    </xf>
    <xf numFmtId="0" fontId="21" fillId="0" borderId="0">
      <alignment vertical="center"/>
    </xf>
  </cellStyleXfs>
  <cellXfs count="118">
    <xf numFmtId="0" fontId="0" fillId="0" borderId="0" xfId="0"/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10" applyNumberForma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/>
    <xf numFmtId="49" fontId="0" fillId="0" borderId="0" xfId="0" applyNumberFormat="1" applyAlignment="1">
      <alignment horizontal="center" wrapText="1"/>
    </xf>
    <xf numFmtId="0" fontId="4" fillId="0" borderId="0" xfId="0" applyFont="1"/>
    <xf numFmtId="58" fontId="0" fillId="2" borderId="0" xfId="0" applyNumberForma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58" fontId="0" fillId="2" borderId="0" xfId="0" applyNumberFormat="1" applyFill="1" applyBorder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Fill="1" applyBorder="1" applyAlignment="1" applyProtection="1">
      <alignment horizontal="center" vertical="top" textRotation="180"/>
      <protection locked="0"/>
    </xf>
    <xf numFmtId="0" fontId="6" fillId="0" borderId="0" xfId="0" applyFont="1" applyFill="1" applyBorder="1" applyAlignment="1">
      <alignment horizontal="center" vertical="top" textRotation="180"/>
    </xf>
    <xf numFmtId="0" fontId="2" fillId="0" borderId="0" xfId="0" applyFont="1" applyFill="1" applyBorder="1" applyAlignment="1">
      <alignment horizontal="center" vertical="top" textRotation="180"/>
    </xf>
    <xf numFmtId="0" fontId="2" fillId="0" borderId="0" xfId="0" applyFont="1" applyFill="1" applyBorder="1" applyAlignment="1">
      <alignment horizontal="right" vertical="top" textRotation="180"/>
    </xf>
    <xf numFmtId="0" fontId="7" fillId="0" borderId="0" xfId="0" applyFont="1" applyFill="1" applyBorder="1" applyAlignment="1">
      <alignment horizontal="center" vertical="top" textRotation="180"/>
    </xf>
    <xf numFmtId="0" fontId="8" fillId="0" borderId="0" xfId="0" applyFont="1" applyFill="1" applyBorder="1" applyAlignment="1" applyProtection="1">
      <alignment vertical="distributed" textRotation="180"/>
      <protection locked="0"/>
    </xf>
    <xf numFmtId="0" fontId="9" fillId="0" borderId="0" xfId="0" applyFont="1" applyFill="1" applyBorder="1" applyAlignment="1" applyProtection="1">
      <alignment textRotation="180"/>
      <protection locked="0"/>
    </xf>
    <xf numFmtId="0" fontId="9" fillId="0" borderId="1" xfId="0" applyFont="1" applyFill="1" applyBorder="1" applyAlignment="1" applyProtection="1">
      <alignment horizontal="left" vertical="top" textRotation="180" shrinkToFit="1"/>
      <protection locked="0"/>
    </xf>
    <xf numFmtId="0" fontId="9" fillId="0" borderId="0" xfId="0" applyFont="1" applyFill="1" applyBorder="1" applyAlignment="1" applyProtection="1">
      <alignment horizontal="left" vertical="top" textRotation="180" shrinkToFit="1"/>
      <protection locked="0"/>
    </xf>
    <xf numFmtId="0" fontId="0" fillId="0" borderId="1" xfId="0" applyFont="1" applyFill="1" applyBorder="1" applyAlignment="1" applyProtection="1">
      <alignment horizontal="left" vertical="top" textRotation="180"/>
      <protection locked="0"/>
    </xf>
    <xf numFmtId="0" fontId="0" fillId="0" borderId="0" xfId="0" applyFont="1" applyFill="1" applyBorder="1" applyAlignment="1" applyProtection="1">
      <alignment horizontal="left" vertical="top" textRotation="180"/>
      <protection locked="0"/>
    </xf>
    <xf numFmtId="0" fontId="8" fillId="0" borderId="0" xfId="0" applyFont="1" applyFill="1" applyBorder="1" applyAlignment="1" applyProtection="1">
      <alignment textRotation="180"/>
      <protection locked="0"/>
    </xf>
    <xf numFmtId="14" fontId="0" fillId="0" borderId="1" xfId="0" applyNumberFormat="1" applyFont="1" applyFill="1" applyBorder="1" applyAlignment="1">
      <alignment horizontal="center" vertical="top" textRotation="180"/>
    </xf>
    <xf numFmtId="0" fontId="0" fillId="0" borderId="0" xfId="0" applyFont="1"/>
    <xf numFmtId="0" fontId="0" fillId="0" borderId="1" xfId="0" applyFont="1" applyBorder="1"/>
    <xf numFmtId="0" fontId="9" fillId="0" borderId="0" xfId="0" applyFont="1" applyFill="1" applyBorder="1" applyAlignment="1" applyProtection="1">
      <alignment vertical="top" textRotation="180"/>
      <protection locked="0"/>
    </xf>
    <xf numFmtId="14" fontId="2" fillId="0" borderId="0" xfId="0" applyNumberFormat="1" applyFont="1" applyFill="1" applyBorder="1" applyAlignment="1">
      <alignment vertical="top" textRotation="180"/>
    </xf>
    <xf numFmtId="0" fontId="8" fillId="0" borderId="0" xfId="0" applyFont="1" applyFill="1" applyBorder="1" applyAlignment="1">
      <alignment vertical="distributed" textRotation="180"/>
    </xf>
    <xf numFmtId="0" fontId="2" fillId="0" borderId="0" xfId="0" applyFont="1" applyFill="1" applyBorder="1" applyAlignment="1">
      <alignment horizontal="center" vertical="top" textRotation="180" shrinkToFit="1"/>
    </xf>
    <xf numFmtId="0" fontId="9" fillId="0" borderId="1" xfId="0" applyFont="1" applyFill="1" applyBorder="1" applyAlignment="1">
      <alignment horizontal="left" vertical="top" textRotation="180"/>
    </xf>
    <xf numFmtId="0" fontId="9" fillId="0" borderId="0" xfId="0" applyFont="1" applyFill="1" applyBorder="1" applyAlignment="1">
      <alignment horizontal="left" vertical="top" textRotation="180"/>
    </xf>
    <xf numFmtId="0" fontId="9" fillId="0" borderId="1" xfId="0" applyFont="1" applyFill="1" applyBorder="1" applyAlignment="1">
      <alignment horizontal="left" vertical="center" textRotation="180"/>
    </xf>
    <xf numFmtId="0" fontId="9" fillId="0" borderId="0" xfId="0" applyFont="1" applyFill="1" applyBorder="1" applyAlignment="1">
      <alignment horizontal="left" vertical="center" textRotation="180"/>
    </xf>
    <xf numFmtId="0" fontId="2" fillId="0" borderId="0" xfId="0" applyFont="1" applyFill="1" applyBorder="1" applyAlignment="1" applyProtection="1">
      <alignment horizontal="right" vertical="top" textRotation="180"/>
      <protection locked="0"/>
    </xf>
    <xf numFmtId="0" fontId="9" fillId="0" borderId="1" xfId="0" applyFont="1" applyFill="1" applyBorder="1" applyAlignment="1" applyProtection="1">
      <alignment horizontal="left" vertical="top" textRotation="180"/>
      <protection locked="0"/>
    </xf>
    <xf numFmtId="0" fontId="9" fillId="0" borderId="0" xfId="0" applyFont="1" applyFill="1" applyBorder="1" applyAlignment="1" applyProtection="1">
      <alignment horizontal="left" vertical="top" textRotation="180"/>
      <protection locked="0"/>
    </xf>
    <xf numFmtId="0" fontId="8" fillId="0" borderId="0" xfId="0" applyFont="1" applyFill="1" applyBorder="1" applyAlignment="1">
      <alignment vertical="top" textRotation="180"/>
    </xf>
    <xf numFmtId="0" fontId="2" fillId="0" borderId="1" xfId="0" applyFont="1" applyFill="1" applyBorder="1" applyAlignment="1">
      <alignment horizontal="center" vertical="top" textRotation="180"/>
    </xf>
    <xf numFmtId="0" fontId="2" fillId="0" borderId="0" xfId="0" applyFont="1" applyFill="1" applyBorder="1" applyAlignment="1">
      <alignment vertical="top" textRotation="180"/>
    </xf>
    <xf numFmtId="0" fontId="9" fillId="0" borderId="1" xfId="0" applyFont="1" applyFill="1" applyBorder="1" applyAlignment="1">
      <alignment vertical="center" textRotation="180"/>
    </xf>
    <xf numFmtId="0" fontId="8" fillId="0" borderId="0" xfId="0" applyFont="1" applyFill="1" applyBorder="1" applyAlignment="1" applyProtection="1">
      <alignment horizontal="left" vertical="top" textRotation="180"/>
      <protection locked="0"/>
    </xf>
    <xf numFmtId="0" fontId="10" fillId="0" borderId="0" xfId="0" applyFont="1" applyFill="1" applyBorder="1" applyAlignment="1">
      <alignment vertical="center" textRotation="180"/>
    </xf>
    <xf numFmtId="0" fontId="9" fillId="0" borderId="1" xfId="0" applyFont="1" applyFill="1" applyBorder="1" applyAlignment="1" applyProtection="1">
      <alignment horizontal="center" vertical="top" textRotation="180"/>
      <protection locked="0"/>
    </xf>
    <xf numFmtId="0" fontId="10" fillId="0" borderId="0" xfId="0" applyFont="1" applyFill="1" applyBorder="1" applyAlignment="1">
      <alignment horizontal="left" vertical="center" textRotation="180"/>
    </xf>
    <xf numFmtId="0" fontId="9" fillId="0" borderId="1" xfId="0" applyFont="1" applyFill="1" applyBorder="1" applyAlignment="1">
      <alignment horizontal="center" vertical="center" textRotation="180"/>
    </xf>
    <xf numFmtId="0" fontId="11" fillId="0" borderId="0" xfId="0" applyFont="1" applyFill="1" applyBorder="1" applyAlignment="1" applyProtection="1">
      <alignment horizontal="center" vertical="distributed" textRotation="180"/>
      <protection locked="0"/>
    </xf>
    <xf numFmtId="0" fontId="11" fillId="0" borderId="0" xfId="0" applyFont="1" applyFill="1" applyBorder="1" applyAlignment="1" applyProtection="1">
      <alignment vertical="distributed" textRotation="180"/>
      <protection locked="0"/>
    </xf>
    <xf numFmtId="0" fontId="2" fillId="2" borderId="0" xfId="0" applyFont="1" applyFill="1" applyBorder="1" applyAlignment="1">
      <alignment horizontal="center" vertical="top" textRotation="255"/>
    </xf>
    <xf numFmtId="0" fontId="9" fillId="0" borderId="0" xfId="0" applyFont="1" applyFill="1" applyBorder="1" applyAlignment="1" applyProtection="1">
      <alignment horizontal="center" vertical="top" textRotation="180"/>
      <protection locked="0"/>
    </xf>
    <xf numFmtId="0" fontId="2" fillId="0" borderId="0" xfId="0" applyFont="1" applyFill="1" applyBorder="1" applyAlignment="1" applyProtection="1">
      <alignment vertical="top" textRotation="180"/>
      <protection locked="0"/>
    </xf>
    <xf numFmtId="0" fontId="6" fillId="0" borderId="0" xfId="0" applyFont="1" applyFill="1" applyBorder="1" applyAlignment="1">
      <alignment horizontal="right" vertical="top" textRotation="180"/>
    </xf>
    <xf numFmtId="0" fontId="0" fillId="0" borderId="0" xfId="55" applyAlignment="1">
      <alignment vertical="center"/>
    </xf>
    <xf numFmtId="0" fontId="0" fillId="0" borderId="0" xfId="55">
      <alignment vertical="center"/>
    </xf>
    <xf numFmtId="0" fontId="0" fillId="0" borderId="0" xfId="55" applyProtection="1">
      <alignment vertical="center"/>
    </xf>
    <xf numFmtId="0" fontId="12" fillId="0" borderId="0" xfId="55" applyFont="1" applyAlignment="1" applyProtection="1">
      <alignment horizontal="center" vertical="center"/>
    </xf>
    <xf numFmtId="0" fontId="13" fillId="0" borderId="0" xfId="55" applyFont="1" applyAlignment="1" applyProtection="1">
      <alignment horizontal="center" vertical="center"/>
    </xf>
    <xf numFmtId="0" fontId="14" fillId="0" borderId="2" xfId="55" applyFont="1" applyBorder="1" applyAlignment="1" applyProtection="1">
      <alignment horizontal="center" vertical="center"/>
    </xf>
    <xf numFmtId="0" fontId="14" fillId="0" borderId="3" xfId="55" applyFont="1" applyBorder="1" applyAlignment="1" applyProtection="1">
      <alignment vertical="center" wrapText="1"/>
    </xf>
    <xf numFmtId="0" fontId="14" fillId="0" borderId="3" xfId="55" applyFont="1" applyBorder="1" applyAlignment="1" applyProtection="1">
      <alignment vertical="center"/>
    </xf>
    <xf numFmtId="0" fontId="14" fillId="0" borderId="4" xfId="55" applyFont="1" applyBorder="1" applyAlignment="1" applyProtection="1">
      <alignment horizontal="center" vertical="center"/>
    </xf>
    <xf numFmtId="0" fontId="14" fillId="0" borderId="5" xfId="55" applyFont="1" applyBorder="1" applyAlignment="1" applyProtection="1">
      <alignment horizontal="left" vertical="center" wrapText="1"/>
    </xf>
    <xf numFmtId="0" fontId="14" fillId="0" borderId="6" xfId="55" applyFont="1" applyBorder="1" applyAlignment="1" applyProtection="1">
      <alignment horizontal="left" vertical="center" wrapText="1"/>
    </xf>
    <xf numFmtId="176" fontId="14" fillId="0" borderId="5" xfId="55" applyNumberFormat="1" applyFont="1" applyBorder="1" applyAlignment="1" applyProtection="1">
      <alignment horizontal="center" vertical="center"/>
    </xf>
    <xf numFmtId="176" fontId="14" fillId="0" borderId="6" xfId="55" applyNumberFormat="1" applyFont="1" applyBorder="1" applyAlignment="1" applyProtection="1">
      <alignment horizontal="center" vertical="center"/>
    </xf>
    <xf numFmtId="0" fontId="14" fillId="0" borderId="6" xfId="55" applyFont="1" applyBorder="1" applyAlignment="1" applyProtection="1">
      <alignment horizontal="center" vertical="center"/>
    </xf>
    <xf numFmtId="176" fontId="14" fillId="0" borderId="7" xfId="55" applyNumberFormat="1" applyFont="1" applyBorder="1" applyAlignment="1" applyProtection="1">
      <alignment horizontal="center" vertical="center"/>
    </xf>
    <xf numFmtId="0" fontId="14" fillId="0" borderId="8" xfId="55" applyFont="1" applyBorder="1" applyAlignment="1" applyProtection="1">
      <alignment horizontal="center" vertical="center"/>
    </xf>
    <xf numFmtId="0" fontId="14" fillId="0" borderId="5" xfId="55" applyFont="1" applyBorder="1" applyAlignment="1" applyProtection="1">
      <alignment vertical="center"/>
    </xf>
    <xf numFmtId="0" fontId="14" fillId="0" borderId="0" xfId="55" applyFont="1" applyAlignment="1">
      <alignment horizontal="center" vertical="center"/>
    </xf>
    <xf numFmtId="0" fontId="14" fillId="0" borderId="7" xfId="55" applyFont="1" applyBorder="1" applyAlignment="1" applyProtection="1">
      <alignment vertical="center"/>
    </xf>
    <xf numFmtId="0" fontId="14" fillId="0" borderId="5" xfId="55" applyFont="1" applyBorder="1" applyAlignment="1" applyProtection="1">
      <alignment horizontal="center" vertical="center"/>
    </xf>
    <xf numFmtId="0" fontId="14" fillId="0" borderId="7" xfId="55" applyFont="1" applyBorder="1" applyAlignment="1" applyProtection="1">
      <alignment horizontal="center" vertical="center"/>
    </xf>
    <xf numFmtId="0" fontId="14" fillId="0" borderId="9" xfId="55" applyFont="1" applyBorder="1" applyAlignment="1" applyProtection="1">
      <alignment horizontal="center" vertical="center"/>
    </xf>
    <xf numFmtId="0" fontId="14" fillId="0" borderId="10" xfId="55" applyFont="1" applyBorder="1" applyAlignment="1" applyProtection="1">
      <alignment horizontal="center" vertical="center"/>
    </xf>
    <xf numFmtId="0" fontId="14" fillId="0" borderId="11" xfId="55" applyFont="1" applyBorder="1" applyAlignment="1" applyProtection="1">
      <alignment horizontal="center" vertical="center"/>
    </xf>
    <xf numFmtId="0" fontId="14" fillId="0" borderId="12" xfId="55" applyFont="1" applyBorder="1" applyAlignment="1" applyProtection="1">
      <alignment horizontal="center" vertical="center"/>
    </xf>
    <xf numFmtId="0" fontId="14" fillId="0" borderId="13" xfId="55" applyFont="1" applyBorder="1" applyAlignment="1" applyProtection="1">
      <alignment horizontal="center" vertical="center"/>
    </xf>
    <xf numFmtId="0" fontId="14" fillId="0" borderId="14" xfId="55" applyFont="1" applyBorder="1" applyAlignment="1" applyProtection="1">
      <alignment vertical="center"/>
    </xf>
    <xf numFmtId="0" fontId="14" fillId="0" borderId="15" xfId="55" applyFont="1" applyBorder="1" applyAlignment="1" applyProtection="1">
      <alignment horizontal="left" vertical="center" wrapText="1"/>
    </xf>
    <xf numFmtId="0" fontId="14" fillId="0" borderId="16" xfId="55" applyFont="1" applyBorder="1" applyAlignment="1" applyProtection="1">
      <alignment horizontal="center" vertical="center"/>
    </xf>
    <xf numFmtId="0" fontId="14" fillId="0" borderId="16" xfId="55" applyFont="1" applyBorder="1" applyProtection="1">
      <alignment vertical="center"/>
    </xf>
    <xf numFmtId="0" fontId="14" fillId="0" borderId="17" xfId="55" applyFont="1" applyBorder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15" fillId="0" borderId="18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77" fontId="2" fillId="0" borderId="0" xfId="0" applyNumberFormat="1" applyFont="1" applyFill="1" applyBorder="1" applyAlignment="1" applyProtection="1">
      <alignment horizontal="left" vertical="center"/>
    </xf>
    <xf numFmtId="0" fontId="0" fillId="0" borderId="8" xfId="0" applyNumberFormat="1" applyFont="1" applyFill="1" applyBorder="1" applyAlignment="1" applyProtection="1">
      <alignment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1" fontId="7" fillId="0" borderId="8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left"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9" fontId="2" fillId="0" borderId="8" xfId="0" applyNumberFormat="1" applyFont="1" applyFill="1" applyBorder="1" applyAlignment="1" applyProtection="1">
      <alignment horizontal="center" vertical="center" wrapText="1"/>
    </xf>
    <xf numFmtId="178" fontId="0" fillId="0" borderId="8" xfId="0" applyNumberFormat="1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center" vertical="center"/>
    </xf>
    <xf numFmtId="11" fontId="2" fillId="0" borderId="8" xfId="0" applyNumberFormat="1" applyFont="1" applyFill="1" applyBorder="1" applyAlignment="1" applyProtection="1">
      <alignment horizontal="center" vertical="center" wrapText="1"/>
    </xf>
    <xf numFmtId="0" fontId="0" fillId="0" borderId="21" xfId="0" applyNumberFormat="1" applyFont="1" applyFill="1" applyBorder="1" applyAlignment="1" applyProtection="1">
      <alignment vertical="center"/>
    </xf>
    <xf numFmtId="9" fontId="0" fillId="0" borderId="0" xfId="0" applyNumberFormat="1" applyFont="1" applyFill="1" applyBorder="1" applyAlignment="1" applyProtection="1">
      <alignment vertical="center"/>
    </xf>
    <xf numFmtId="9" fontId="2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13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 quotePrefix="1">
      <alignment vertical="center"/>
    </xf>
    <xf numFmtId="0" fontId="10" fillId="0" borderId="0" xfId="0" applyFont="1" applyFill="1" applyBorder="1" applyAlignment="1" quotePrefix="1">
      <alignment horizontal="left" vertical="center" textRotation="180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6 2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常规_Sheet2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_（利百祥）企业税费及工资计算表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_凭证封面-激光打印机" xfId="55"/>
    <cellStyle name="常规 2" xfId="56"/>
    <cellStyle name="常规_查找与引用函数" xfId="57"/>
    <cellStyle name="常规_税款00" xfId="58"/>
    <cellStyle name="常规 5" xfId="59"/>
  </cellStyles>
  <tableStyles count="0" defaultTableStyle="TableStyleMedium9" defaultPivotStyle="PivotStyleLight16"/>
  <colors>
    <mruColors>
      <color rgb="000000FF"/>
      <color rgb="00FF0000"/>
      <color rgb="00222222"/>
      <color rgb="00FFC000"/>
      <color rgb="00FFFFFF"/>
      <color rgb="00C65911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8890</xdr:rowOff>
    </xdr:from>
    <xdr:to>
      <xdr:col>14</xdr:col>
      <xdr:colOff>466725</xdr:colOff>
      <xdr:row>34</xdr:row>
      <xdr:rowOff>80645</xdr:rowOff>
    </xdr:to>
    <xdr:pic>
      <xdr:nvPicPr>
        <xdr:cNvPr id="554425" name="图片 1" descr="1585292140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890"/>
          <a:ext cx="10058400" cy="6224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CCFFCC" mc:Ignorable="a14" a14:legacySpreadsheetColorIndex="42">
            <a:alpha val="14999"/>
          </a:srgbClr>
        </a:solidFill>
        <a:ln w="31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://etax.zhejiang.chinatax.gov.cn/zjgfdzswj/main/index.html?service=http%3A%2F%2Fetax.zhejiang.chinatax.gov.cn%2Fzjgfzjdzswjsbweb%2Fpages%2Fsb%2Fnssb%2Fsb_nssb.html" TargetMode="External"/><Relationship Id="rId3" Type="http://schemas.openxmlformats.org/officeDocument/2006/relationships/hyperlink" Target="http://www.yundaizhang.com/" TargetMode="External"/><Relationship Id="rId2" Type="http://schemas.openxmlformats.org/officeDocument/2006/relationships/hyperlink" Target="http://wsbs.wzhrss.gov.cn/sionline/" TargetMode="External"/><Relationship Id="rId1" Type="http://schemas.openxmlformats.org/officeDocument/2006/relationships/hyperlink" Target="http://bgct1978.wicp.io:86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workbookViewId="0">
      <selection activeCell="H5" sqref="H5:H8"/>
    </sheetView>
  </sheetViews>
  <sheetFormatPr defaultColWidth="9" defaultRowHeight="14.25"/>
  <cols>
    <col min="1" max="1" width="8.375" style="1" customWidth="1"/>
    <col min="2" max="2" width="4.5" style="1" customWidth="1"/>
    <col min="3" max="3" width="18.875" style="1" customWidth="1"/>
    <col min="4" max="4" width="8.375" style="1" customWidth="1"/>
    <col min="5" max="5" width="3.125" style="1" customWidth="1"/>
    <col min="6" max="6" width="23.25" style="1" customWidth="1"/>
    <col min="7" max="7" width="5.5" style="1" customWidth="1"/>
    <col min="8" max="8" width="19" style="1" customWidth="1"/>
    <col min="9" max="9" width="9" style="1"/>
    <col min="10" max="10" width="12.625" style="1"/>
    <col min="11" max="11" width="24.875" style="1" customWidth="1"/>
    <col min="12" max="12" width="33.75" style="1" customWidth="1"/>
    <col min="13" max="13" width="20.375" style="1" customWidth="1"/>
    <col min="14" max="255" width="9" style="1"/>
  </cols>
  <sheetData>
    <row r="1" s="1" customFormat="1" ht="31.5" customHeight="1" spans="1:13">
      <c r="A1" s="96" t="s">
        <v>0</v>
      </c>
      <c r="B1" s="96"/>
      <c r="C1" s="96"/>
      <c r="D1" s="96"/>
      <c r="E1" s="96"/>
      <c r="F1" s="96"/>
      <c r="G1" s="96"/>
      <c r="H1" s="96"/>
      <c r="J1" s="112">
        <v>0.03</v>
      </c>
      <c r="L1" s="1" t="s">
        <v>1</v>
      </c>
      <c r="M1" s="118" t="s">
        <v>2</v>
      </c>
    </row>
    <row r="2" s="1" customFormat="1" ht="24.95" customHeight="1" spans="6:13">
      <c r="F2" s="97" t="s">
        <v>3</v>
      </c>
      <c r="J2" s="112">
        <v>0.06</v>
      </c>
      <c r="L2" s="1" t="s">
        <v>4</v>
      </c>
      <c r="M2" s="1" t="s">
        <v>5</v>
      </c>
    </row>
    <row r="3" s="95" customFormat="1" ht="21.95" customHeight="1" spans="1:13">
      <c r="A3" s="98" t="s">
        <v>6</v>
      </c>
      <c r="B3" s="98"/>
      <c r="C3" s="118" t="s">
        <v>7</v>
      </c>
      <c r="D3" s="98" t="s">
        <v>8</v>
      </c>
      <c r="E3" s="98"/>
      <c r="F3" s="1" t="s">
        <v>9</v>
      </c>
      <c r="G3" s="98" t="s">
        <v>10</v>
      </c>
      <c r="H3" s="99"/>
      <c r="J3" s="113">
        <v>0.09</v>
      </c>
      <c r="L3" s="1" t="s">
        <v>11</v>
      </c>
      <c r="M3" s="1" t="s">
        <v>12</v>
      </c>
    </row>
    <row r="4" s="1" customFormat="1" ht="30" customHeight="1" spans="1:13">
      <c r="A4" s="100"/>
      <c r="B4" s="101" t="s">
        <v>13</v>
      </c>
      <c r="C4" s="101"/>
      <c r="D4" s="102" t="s">
        <v>14</v>
      </c>
      <c r="E4" s="102"/>
      <c r="F4" s="101" t="s">
        <v>15</v>
      </c>
      <c r="G4" s="103" t="s">
        <v>16</v>
      </c>
      <c r="H4" s="104" t="s">
        <v>17</v>
      </c>
      <c r="J4" s="112">
        <v>0.13</v>
      </c>
      <c r="L4" s="1" t="s">
        <v>18</v>
      </c>
      <c r="M4" s="1" t="s">
        <v>19</v>
      </c>
    </row>
    <row r="5" s="1" customFormat="1" ht="30" customHeight="1" spans="1:13">
      <c r="A5" s="105">
        <v>1</v>
      </c>
      <c r="B5" s="105">
        <v>151924.61</v>
      </c>
      <c r="C5" s="105"/>
      <c r="D5" s="106">
        <v>0.13</v>
      </c>
      <c r="E5" s="106"/>
      <c r="F5" s="107">
        <v>19750.19</v>
      </c>
      <c r="G5" s="108">
        <v>16</v>
      </c>
      <c r="H5" s="109"/>
      <c r="J5" s="112">
        <v>0.16</v>
      </c>
      <c r="L5" s="1" t="s">
        <v>20</v>
      </c>
      <c r="M5" s="1" t="s">
        <v>21</v>
      </c>
    </row>
    <row r="6" s="1" customFormat="1" ht="30" customHeight="1" spans="1:13">
      <c r="A6" s="105">
        <v>2</v>
      </c>
      <c r="B6" s="105"/>
      <c r="C6" s="105"/>
      <c r="D6" s="106"/>
      <c r="E6" s="110"/>
      <c r="F6" s="105"/>
      <c r="G6" s="108"/>
      <c r="H6" s="109"/>
      <c r="L6" s="1" t="s">
        <v>22</v>
      </c>
      <c r="M6" s="1" t="s">
        <v>23</v>
      </c>
    </row>
    <row r="7" s="1" customFormat="1" ht="30" customHeight="1" spans="1:13">
      <c r="A7" s="105">
        <v>3</v>
      </c>
      <c r="B7" s="105"/>
      <c r="C7" s="105"/>
      <c r="D7" s="102"/>
      <c r="E7" s="102"/>
      <c r="F7" s="105"/>
      <c r="G7" s="108"/>
      <c r="H7" s="109"/>
      <c r="L7" s="1" t="s">
        <v>24</v>
      </c>
      <c r="M7" s="1" t="s">
        <v>25</v>
      </c>
    </row>
    <row r="8" s="1" customFormat="1" ht="30" customHeight="1" spans="1:13">
      <c r="A8" s="105">
        <v>4</v>
      </c>
      <c r="B8" s="105"/>
      <c r="C8" s="105"/>
      <c r="D8" s="102"/>
      <c r="E8" s="102"/>
      <c r="F8" s="105"/>
      <c r="G8" s="108"/>
      <c r="H8" s="109"/>
      <c r="L8" s="1" t="s">
        <v>26</v>
      </c>
      <c r="M8" s="1" t="s">
        <v>27</v>
      </c>
    </row>
    <row r="9" s="1" customFormat="1" ht="30" customHeight="1" spans="1:13">
      <c r="A9" s="105">
        <v>5</v>
      </c>
      <c r="B9" s="105"/>
      <c r="C9" s="105"/>
      <c r="D9" s="102"/>
      <c r="E9" s="102"/>
      <c r="F9" s="105"/>
      <c r="G9" s="108"/>
      <c r="H9" s="109" t="s">
        <v>28</v>
      </c>
      <c r="L9" s="1" t="s">
        <v>29</v>
      </c>
      <c r="M9" s="1" t="s">
        <v>30</v>
      </c>
    </row>
    <row r="10" s="1" customFormat="1" ht="30" customHeight="1" spans="1:13">
      <c r="A10" s="105" t="s">
        <v>31</v>
      </c>
      <c r="B10" s="105">
        <f>SUM(B5:B9)</f>
        <v>151924.61</v>
      </c>
      <c r="C10" s="105"/>
      <c r="D10" s="102"/>
      <c r="E10" s="102"/>
      <c r="F10" s="107">
        <f>F5+F6+F7+F8+F9</f>
        <v>19750.19</v>
      </c>
      <c r="G10" s="108">
        <f>SUM(G5:G9)</f>
        <v>16</v>
      </c>
      <c r="H10" s="111" t="s">
        <v>32</v>
      </c>
      <c r="K10" s="114"/>
      <c r="L10" s="1" t="s">
        <v>33</v>
      </c>
      <c r="M10" s="1" t="s">
        <v>34</v>
      </c>
    </row>
    <row r="11" s="1" customFormat="1" spans="1:13">
      <c r="A11" s="1" t="s">
        <v>35</v>
      </c>
      <c r="D11" s="1" t="s">
        <v>36</v>
      </c>
      <c r="H11" s="1" t="s">
        <v>37</v>
      </c>
      <c r="L11" s="115" t="s">
        <v>38</v>
      </c>
      <c r="M11" s="1" t="s">
        <v>39</v>
      </c>
    </row>
    <row r="12" s="1" customFormat="1" spans="12:13">
      <c r="L12" s="1" t="s">
        <v>40</v>
      </c>
      <c r="M12" s="118" t="s">
        <v>41</v>
      </c>
    </row>
    <row r="13" s="1" customFormat="1" spans="10:13">
      <c r="J13" s="1">
        <v>336931.62</v>
      </c>
      <c r="L13" s="4" t="s">
        <v>42</v>
      </c>
      <c r="M13" s="8" t="s">
        <v>43</v>
      </c>
    </row>
    <row r="14" s="1" customFormat="1" spans="12:12">
      <c r="L14" s="1" t="s">
        <v>44</v>
      </c>
    </row>
    <row r="15" s="1" customFormat="1" spans="12:13">
      <c r="L15" s="1" t="s">
        <v>45</v>
      </c>
      <c r="M15" s="1" t="s">
        <v>46</v>
      </c>
    </row>
    <row r="16" s="1" customFormat="1" spans="10:12">
      <c r="J16" s="1">
        <f>F10/B10</f>
        <v>0.129999938785428</v>
      </c>
      <c r="L16" s="116" t="s">
        <v>47</v>
      </c>
    </row>
    <row r="17" s="1" customFormat="1" spans="12:13">
      <c r="L17" s="1" t="s">
        <v>48</v>
      </c>
      <c r="M17" s="1" t="s">
        <v>49</v>
      </c>
    </row>
    <row r="18" s="1" customFormat="1" spans="12:13">
      <c r="L18" s="1" t="s">
        <v>50</v>
      </c>
      <c r="M18" s="118" t="s">
        <v>51</v>
      </c>
    </row>
    <row r="19" s="1" customFormat="1" spans="10:13">
      <c r="J19" s="1">
        <v>334097.14</v>
      </c>
      <c r="K19" s="1">
        <v>43495.86</v>
      </c>
      <c r="L19" s="1" t="s">
        <v>9</v>
      </c>
      <c r="M19" s="118" t="s">
        <v>7</v>
      </c>
    </row>
    <row r="20" s="1" customFormat="1" ht="21" spans="10:11">
      <c r="J20" s="117" t="e">
        <f>SUM(#REF!)</f>
        <v>#REF!</v>
      </c>
      <c r="K20" s="1">
        <v>336931.62</v>
      </c>
    </row>
    <row r="21" s="1" customFormat="1"/>
    <row r="22" s="1" customFormat="1" spans="12:12">
      <c r="L22" s="116"/>
    </row>
    <row r="23" s="1" customFormat="1" spans="12:12">
      <c r="L23" s="116"/>
    </row>
    <row r="24" spans="12:12">
      <c r="L24" s="116"/>
    </row>
  </sheetData>
  <mergeCells count="18">
    <mergeCell ref="A1:H1"/>
    <mergeCell ref="A3:B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H5:H8"/>
  </mergeCells>
  <dataValidations count="1">
    <dataValidation type="list" allowBlank="1" showInputMessage="1" showErrorMessage="1" sqref="D5:E5">
      <formula1>$J:$J</formula1>
    </dataValidation>
  </dataValidations>
  <printOptions horizontalCentered="1"/>
  <pageMargins left="0" right="0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1"/>
  <sheetViews>
    <sheetView workbookViewId="0">
      <selection activeCell="L6" sqref="L6"/>
    </sheetView>
  </sheetViews>
  <sheetFormatPr defaultColWidth="9" defaultRowHeight="14.25"/>
  <cols>
    <col min="1" max="1" width="2" style="65" customWidth="1"/>
    <col min="2" max="2" width="16.5" style="65" customWidth="1"/>
    <col min="3" max="3" width="12.5" style="65" customWidth="1"/>
    <col min="4" max="4" width="6.875" style="65" customWidth="1"/>
    <col min="5" max="5" width="8.25" style="65" customWidth="1"/>
    <col min="6" max="6" width="15.25" style="65" customWidth="1"/>
    <col min="7" max="7" width="4.25" style="65" customWidth="1"/>
    <col min="8" max="8" width="11.5" style="65" customWidth="1"/>
    <col min="9" max="10" width="9" style="65"/>
    <col min="11" max="11" width="9" style="65" customWidth="1"/>
    <col min="12" max="16384" width="9" style="65"/>
  </cols>
  <sheetData>
    <row r="1" ht="15" customHeight="1" spans="2:9">
      <c r="B1" s="66"/>
      <c r="C1" s="66"/>
      <c r="D1" s="66"/>
      <c r="E1" s="66"/>
      <c r="F1" s="66"/>
      <c r="G1" s="66"/>
      <c r="H1" s="66"/>
      <c r="I1" s="66"/>
    </row>
    <row r="2" ht="42" customHeight="1" spans="2:9">
      <c r="B2" s="67" t="s">
        <v>52</v>
      </c>
      <c r="C2" s="68"/>
      <c r="D2" s="68"/>
      <c r="E2" s="68"/>
      <c r="F2" s="68"/>
      <c r="G2" s="68"/>
      <c r="H2" s="68"/>
      <c r="I2" s="68"/>
    </row>
    <row r="3" ht="16.5" customHeight="1" spans="2:9">
      <c r="B3" s="66"/>
      <c r="C3" s="66"/>
      <c r="D3" s="66"/>
      <c r="E3" s="66"/>
      <c r="F3" s="66"/>
      <c r="G3" s="66"/>
      <c r="H3" s="66"/>
      <c r="I3" s="66"/>
    </row>
    <row r="4" s="64" customFormat="1" ht="42" customHeight="1" spans="2:13">
      <c r="B4" s="69" t="s">
        <v>53</v>
      </c>
      <c r="C4" s="70" t="s">
        <v>45</v>
      </c>
      <c r="D4" s="71"/>
      <c r="E4" s="71"/>
      <c r="F4" s="71"/>
      <c r="G4" s="71"/>
      <c r="H4" s="71"/>
      <c r="I4" s="90"/>
      <c r="L4" s="64" t="s">
        <v>54</v>
      </c>
      <c r="M4" s="64" t="s">
        <v>55</v>
      </c>
    </row>
    <row r="5" ht="42" customHeight="1" spans="2:9">
      <c r="B5" s="72" t="s">
        <v>56</v>
      </c>
      <c r="C5" s="73" t="s">
        <v>57</v>
      </c>
      <c r="D5" s="74"/>
      <c r="E5" s="74"/>
      <c r="F5" s="74"/>
      <c r="G5" s="74"/>
      <c r="H5" s="74"/>
      <c r="I5" s="91"/>
    </row>
    <row r="6" ht="42" customHeight="1" spans="2:9">
      <c r="B6" s="72" t="s">
        <v>58</v>
      </c>
      <c r="C6" s="75">
        <v>44317</v>
      </c>
      <c r="D6" s="76"/>
      <c r="E6" s="77" t="s">
        <v>59</v>
      </c>
      <c r="F6" s="76">
        <v>44347</v>
      </c>
      <c r="G6" s="78"/>
      <c r="H6" s="79" t="s">
        <v>60</v>
      </c>
      <c r="I6" s="92"/>
    </row>
    <row r="7" ht="42" customHeight="1" spans="2:9">
      <c r="B7" s="72" t="s">
        <v>61</v>
      </c>
      <c r="C7" s="80" t="s">
        <v>62</v>
      </c>
      <c r="D7" s="77"/>
      <c r="E7" s="77" t="s">
        <v>63</v>
      </c>
      <c r="F7" s="81"/>
      <c r="G7" s="82" t="s">
        <v>64</v>
      </c>
      <c r="H7" s="79" t="s">
        <v>65</v>
      </c>
      <c r="I7" s="93"/>
    </row>
    <row r="8" ht="42" customHeight="1" spans="2:9">
      <c r="B8" s="72" t="s">
        <v>66</v>
      </c>
      <c r="C8" s="83" t="s">
        <v>67</v>
      </c>
      <c r="D8" s="77"/>
      <c r="E8" s="77"/>
      <c r="F8" s="77"/>
      <c r="G8" s="84"/>
      <c r="H8" s="79" t="s">
        <v>68</v>
      </c>
      <c r="I8" s="93"/>
    </row>
    <row r="9" ht="42" customHeight="1" spans="2:9">
      <c r="B9" s="85" t="s">
        <v>69</v>
      </c>
      <c r="C9" s="86" t="s">
        <v>67</v>
      </c>
      <c r="D9" s="87"/>
      <c r="E9" s="87"/>
      <c r="F9" s="87"/>
      <c r="G9" s="88"/>
      <c r="H9" s="89" t="s">
        <v>70</v>
      </c>
      <c r="I9" s="94"/>
    </row>
    <row r="10" ht="24" customHeight="1"/>
    <row r="11" ht="24" customHeight="1"/>
  </sheetData>
  <mergeCells count="7">
    <mergeCell ref="B2:I2"/>
    <mergeCell ref="C4:I4"/>
    <mergeCell ref="C5:I5"/>
    <mergeCell ref="C6:D6"/>
    <mergeCell ref="F6:G6"/>
    <mergeCell ref="C8:G8"/>
    <mergeCell ref="C9:G9"/>
  </mergeCells>
  <dataValidations count="2">
    <dataValidation type="list" allowBlank="1" showInputMessage="1" showErrorMessage="1" sqref="J2">
      <formula1>Sheet1!$A:$A</formula1>
    </dataValidation>
    <dataValidation type="list" allowBlank="1" showInputMessage="1" showErrorMessage="1" sqref="C4:I4">
      <formula1>Sheet1!$C:$C</formula1>
    </dataValidation>
  </dataValidations>
  <pageMargins left="0.944444444444444" right="0.2" top="0.275" bottom="0.28" header="0" footer="0"/>
  <pageSetup paperSize="301" orientation="portrait" horizontalDpi="60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6"/>
  <sheetViews>
    <sheetView showZeros="0" view="pageBreakPreview" zoomScaleNormal="100" topLeftCell="A10" workbookViewId="0">
      <selection activeCell="BA24" sqref="BA24"/>
    </sheetView>
  </sheetViews>
  <sheetFormatPr defaultColWidth="3.25" defaultRowHeight="12" customHeight="1"/>
  <cols>
    <col min="1" max="1" width="3.25" style="24" customWidth="1"/>
    <col min="2" max="2" width="1.625" style="25" customWidth="1"/>
    <col min="3" max="3" width="3.125" style="25" customWidth="1"/>
    <col min="4" max="4" width="1.625" style="25" customWidth="1"/>
    <col min="5" max="5" width="3.25" style="25" customWidth="1"/>
    <col min="6" max="7" width="1.625" style="25" customWidth="1"/>
    <col min="8" max="8" width="3.25" style="25" customWidth="1"/>
    <col min="9" max="10" width="1.625" style="25" customWidth="1"/>
    <col min="11" max="11" width="3.25" style="26" customWidth="1"/>
    <col min="12" max="12" width="2.25" style="25" customWidth="1"/>
    <col min="13" max="14" width="2.125" style="25" customWidth="1"/>
    <col min="15" max="15" width="1.625" style="25" customWidth="1"/>
    <col min="16" max="18" width="2.125" style="25" customWidth="1"/>
    <col min="19" max="19" width="3.375" style="25" customWidth="1"/>
    <col min="20" max="20" width="3.25" style="25" customWidth="1"/>
    <col min="21" max="23" width="1.625" style="25" customWidth="1"/>
    <col min="24" max="30" width="3.25" style="25" customWidth="1"/>
    <col min="31" max="31" width="3.125" style="25" customWidth="1"/>
    <col min="32" max="32" width="1.25" style="25" customWidth="1"/>
    <col min="33" max="34" width="3.25" style="25"/>
    <col min="35" max="35" width="2.25" style="25" customWidth="1"/>
    <col min="36" max="16384" width="3.25" style="25"/>
  </cols>
  <sheetData>
    <row r="1" customHeight="1" spans="1:35">
      <c r="A1" s="27"/>
      <c r="AI1" s="60">
        <v>19</v>
      </c>
    </row>
    <row r="2" s="23" customFormat="1" customHeight="1" spans="1:15">
      <c r="A2" s="24"/>
      <c r="B2" s="25"/>
      <c r="K2" s="46"/>
      <c r="O2" s="25"/>
    </row>
    <row r="3" s="23" customFormat="1" customHeight="1" spans="1:15">
      <c r="A3" s="24"/>
      <c r="B3" s="25"/>
      <c r="K3" s="46"/>
      <c r="O3" s="25"/>
    </row>
    <row r="4" s="23" customFormat="1" customHeight="1" spans="1:15">
      <c r="A4" s="24"/>
      <c r="B4" s="25"/>
      <c r="K4" s="46"/>
      <c r="O4" s="25"/>
    </row>
    <row r="5" s="23" customFormat="1" customHeight="1" spans="1:15">
      <c r="A5" s="24"/>
      <c r="B5" s="25"/>
      <c r="K5" s="46"/>
      <c r="O5" s="25"/>
    </row>
    <row r="6" s="23" customFormat="1" customHeight="1" spans="1:33">
      <c r="A6" s="24"/>
      <c r="B6" s="25"/>
      <c r="K6" s="46"/>
      <c r="O6" s="25"/>
      <c r="AG6" s="38"/>
    </row>
    <row r="7" s="23" customFormat="1" customHeight="1" spans="1:33">
      <c r="A7" s="24"/>
      <c r="B7" s="25"/>
      <c r="K7" s="46"/>
      <c r="O7" s="25"/>
      <c r="AF7" s="38"/>
      <c r="AG7" s="38"/>
    </row>
    <row r="8" s="23" customFormat="1" customHeight="1" spans="1:33">
      <c r="A8" s="24"/>
      <c r="B8" s="25"/>
      <c r="D8" s="28" t="s">
        <v>71</v>
      </c>
      <c r="E8" s="28"/>
      <c r="F8" s="28"/>
      <c r="G8" s="28" t="s">
        <v>72</v>
      </c>
      <c r="H8" s="28"/>
      <c r="I8" s="28"/>
      <c r="J8" s="28" t="s">
        <v>73</v>
      </c>
      <c r="K8" s="28"/>
      <c r="O8" s="25"/>
      <c r="AF8" s="53" t="s">
        <v>74</v>
      </c>
      <c r="AG8" s="53"/>
    </row>
    <row r="9" s="23" customFormat="1" customHeight="1" spans="1:33">
      <c r="A9" s="24"/>
      <c r="B9" s="25"/>
      <c r="D9" s="28"/>
      <c r="E9" s="28"/>
      <c r="F9" s="28"/>
      <c r="G9" s="28"/>
      <c r="H9" s="28"/>
      <c r="I9" s="28"/>
      <c r="J9" s="28"/>
      <c r="K9" s="28"/>
      <c r="O9" s="25"/>
      <c r="P9" s="25"/>
      <c r="Q9" s="25"/>
      <c r="R9" s="25"/>
      <c r="S9" s="25"/>
      <c r="T9" s="25"/>
      <c r="U9" s="25"/>
      <c r="V9" s="25"/>
      <c r="W9" s="25"/>
      <c r="X9" s="25"/>
      <c r="AF9" s="53"/>
      <c r="AG9" s="53"/>
    </row>
    <row r="10" s="23" customFormat="1" customHeight="1" spans="1:33">
      <c r="A10" s="24"/>
      <c r="B10" s="25"/>
      <c r="C10" s="29"/>
      <c r="D10" s="28"/>
      <c r="E10" s="28"/>
      <c r="F10" s="28"/>
      <c r="G10" s="28"/>
      <c r="H10" s="28"/>
      <c r="I10" s="28"/>
      <c r="J10" s="28"/>
      <c r="K10" s="28"/>
      <c r="O10" s="25"/>
      <c r="AF10" s="53"/>
      <c r="AG10" s="53"/>
    </row>
    <row r="11" s="23" customFormat="1" customHeight="1" spans="1:33">
      <c r="A11" s="24"/>
      <c r="B11" s="25"/>
      <c r="C11" s="29"/>
      <c r="D11" s="28"/>
      <c r="E11" s="28"/>
      <c r="F11" s="28"/>
      <c r="G11" s="28"/>
      <c r="H11" s="28"/>
      <c r="I11" s="28"/>
      <c r="J11" s="28"/>
      <c r="K11" s="28"/>
      <c r="O11" s="25"/>
      <c r="AF11" s="53"/>
      <c r="AG11" s="53"/>
    </row>
    <row r="12" s="23" customFormat="1" customHeight="1" spans="1:33">
      <c r="A12" s="24"/>
      <c r="B12" s="25"/>
      <c r="C12" s="29"/>
      <c r="D12" s="28"/>
      <c r="E12" s="28"/>
      <c r="F12" s="28"/>
      <c r="G12" s="28"/>
      <c r="H12" s="28"/>
      <c r="I12" s="28"/>
      <c r="J12" s="28"/>
      <c r="K12" s="28"/>
      <c r="O12" s="25"/>
      <c r="AF12" s="53"/>
      <c r="AG12" s="53"/>
    </row>
    <row r="13" s="23" customFormat="1" customHeight="1" spans="1:33">
      <c r="A13" s="24"/>
      <c r="B13" s="25"/>
      <c r="C13" s="29"/>
      <c r="D13" s="28"/>
      <c r="E13" s="28"/>
      <c r="F13" s="28"/>
      <c r="G13" s="28"/>
      <c r="H13" s="28"/>
      <c r="I13" s="28"/>
      <c r="J13" s="28"/>
      <c r="K13" s="28"/>
      <c r="O13" s="25"/>
      <c r="AF13" s="53"/>
      <c r="AG13" s="53"/>
    </row>
    <row r="14" s="23" customFormat="1" customHeight="1" spans="1:33">
      <c r="A14" s="24"/>
      <c r="B14" s="25"/>
      <c r="C14" s="29"/>
      <c r="D14" s="28"/>
      <c r="E14" s="28"/>
      <c r="F14" s="28"/>
      <c r="G14" s="28"/>
      <c r="H14" s="28"/>
      <c r="I14" s="28"/>
      <c r="J14" s="28"/>
      <c r="K14" s="28"/>
      <c r="O14" s="25"/>
      <c r="AF14" s="53"/>
      <c r="AG14" s="53"/>
    </row>
    <row r="15" s="23" customFormat="1" customHeight="1" spans="1:33">
      <c r="A15" s="24"/>
      <c r="B15" s="25"/>
      <c r="C15" s="29"/>
      <c r="D15" s="28"/>
      <c r="E15" s="28"/>
      <c r="F15" s="28"/>
      <c r="G15" s="28"/>
      <c r="H15" s="28"/>
      <c r="I15" s="28"/>
      <c r="J15" s="28"/>
      <c r="K15" s="28"/>
      <c r="O15" s="25"/>
      <c r="AF15" s="53"/>
      <c r="AG15" s="53"/>
    </row>
    <row r="16" s="23" customFormat="1" customHeight="1" spans="1:33">
      <c r="A16" s="24"/>
      <c r="B16" s="25"/>
      <c r="C16" s="29"/>
      <c r="D16" s="28"/>
      <c r="E16" s="28"/>
      <c r="F16" s="28"/>
      <c r="G16" s="28"/>
      <c r="H16" s="28"/>
      <c r="I16" s="28"/>
      <c r="J16" s="28"/>
      <c r="K16" s="28"/>
      <c r="O16" s="25"/>
      <c r="AF16" s="53"/>
      <c r="AG16" s="53"/>
    </row>
    <row r="17" s="23" customFormat="1" customHeight="1" spans="1:33">
      <c r="A17" s="24"/>
      <c r="B17" s="25"/>
      <c r="C17" s="29"/>
      <c r="D17" s="28"/>
      <c r="E17" s="28"/>
      <c r="F17" s="28"/>
      <c r="G17" s="28"/>
      <c r="H17" s="28"/>
      <c r="I17" s="28"/>
      <c r="J17" s="28"/>
      <c r="K17" s="28"/>
      <c r="O17" s="25"/>
      <c r="AB17" s="25"/>
      <c r="AF17" s="53"/>
      <c r="AG17" s="53"/>
    </row>
    <row r="18" s="23" customFormat="1" customHeight="1" spans="1:33">
      <c r="A18" s="24"/>
      <c r="B18" s="25"/>
      <c r="C18" s="29"/>
      <c r="D18" s="28"/>
      <c r="E18" s="28"/>
      <c r="F18" s="28"/>
      <c r="G18" s="28"/>
      <c r="H18" s="28"/>
      <c r="I18" s="28"/>
      <c r="J18" s="28"/>
      <c r="K18" s="28"/>
      <c r="O18" s="25"/>
      <c r="AA18" s="58" t="s">
        <v>75</v>
      </c>
      <c r="AB18" s="58"/>
      <c r="AC18" s="58"/>
      <c r="AF18" s="53"/>
      <c r="AG18" s="53"/>
    </row>
    <row r="19" s="23" customFormat="1" customHeight="1" spans="1:34">
      <c r="A19" s="24"/>
      <c r="B19" s="25"/>
      <c r="D19" s="30">
        <f>VLOOKUP($AI$1,Sheet1!A:L,12,0)</f>
        <v>0</v>
      </c>
      <c r="E19" s="31"/>
      <c r="G19" s="32">
        <f>VLOOKUP($AI$1,Sheet1!A:I,9,0)</f>
        <v>0</v>
      </c>
      <c r="H19" s="33"/>
      <c r="J19" s="47">
        <f>VLOOKUP($AI$1,Sheet1!A:G,7,0)</f>
        <v>0</v>
      </c>
      <c r="K19" s="48"/>
      <c r="O19" s="25"/>
      <c r="AA19" s="58"/>
      <c r="AB19" s="58"/>
      <c r="AC19" s="58"/>
      <c r="AF19" s="55">
        <f>VLOOKUP($AI$1,Sheet1!A:B,2,0)</f>
        <v>0</v>
      </c>
      <c r="AG19" s="61"/>
      <c r="AH19" s="62"/>
    </row>
    <row r="20" s="23" customFormat="1" customHeight="1" spans="1:33">
      <c r="A20" s="24"/>
      <c r="B20" s="25"/>
      <c r="D20" s="30"/>
      <c r="E20" s="31"/>
      <c r="G20" s="32"/>
      <c r="H20" s="33"/>
      <c r="J20" s="47"/>
      <c r="K20" s="48"/>
      <c r="O20" s="25"/>
      <c r="AA20" s="58"/>
      <c r="AB20" s="58"/>
      <c r="AC20" s="58"/>
      <c r="AF20" s="55"/>
      <c r="AG20" s="61"/>
    </row>
    <row r="21" s="23" customFormat="1" customHeight="1" spans="1:33">
      <c r="A21" s="24"/>
      <c r="B21" s="25"/>
      <c r="D21" s="30"/>
      <c r="E21" s="31"/>
      <c r="G21" s="32"/>
      <c r="H21" s="33"/>
      <c r="J21" s="47"/>
      <c r="K21" s="48"/>
      <c r="O21" s="25"/>
      <c r="AA21" s="58"/>
      <c r="AB21" s="58"/>
      <c r="AC21" s="58"/>
      <c r="AF21" s="55"/>
      <c r="AG21" s="61"/>
    </row>
    <row r="22" s="23" customFormat="1" customHeight="1" spans="1:33">
      <c r="A22" s="24"/>
      <c r="B22" s="25"/>
      <c r="D22" s="30"/>
      <c r="E22" s="31"/>
      <c r="G22" s="32"/>
      <c r="H22" s="33"/>
      <c r="J22" s="47"/>
      <c r="K22" s="48"/>
      <c r="O22" s="25"/>
      <c r="T22" s="52">
        <f>VLOOKUP($AI$1,Sheet1!A:D,4,0)</f>
        <v>0</v>
      </c>
      <c r="X22" s="53" t="s">
        <v>76</v>
      </c>
      <c r="AA22" s="58"/>
      <c r="AB22" s="58"/>
      <c r="AC22" s="58"/>
      <c r="AF22" s="55"/>
      <c r="AG22" s="61"/>
    </row>
    <row r="23" s="23" customFormat="1" customHeight="1" spans="1:33">
      <c r="A23" s="24"/>
      <c r="B23" s="25"/>
      <c r="D23" s="30"/>
      <c r="E23" s="31"/>
      <c r="G23" s="32"/>
      <c r="H23" s="33"/>
      <c r="J23" s="47"/>
      <c r="K23" s="48"/>
      <c r="O23" s="25"/>
      <c r="T23" s="52"/>
      <c r="X23" s="53"/>
      <c r="AA23" s="58"/>
      <c r="AB23" s="58"/>
      <c r="AC23" s="58"/>
      <c r="AF23" s="55"/>
      <c r="AG23" s="61"/>
    </row>
    <row r="24" s="23" customFormat="1" customHeight="1" spans="1:33">
      <c r="A24" s="24"/>
      <c r="B24" s="25"/>
      <c r="D24" s="30"/>
      <c r="E24" s="31"/>
      <c r="G24" s="32"/>
      <c r="H24" s="33"/>
      <c r="J24" s="47"/>
      <c r="K24" s="48"/>
      <c r="O24" s="25"/>
      <c r="T24" s="52"/>
      <c r="X24" s="53"/>
      <c r="AA24" s="58"/>
      <c r="AB24" s="58"/>
      <c r="AC24" s="58"/>
      <c r="AF24" s="55"/>
      <c r="AG24" s="61"/>
    </row>
    <row r="25" s="23" customFormat="1" customHeight="1" spans="1:33">
      <c r="A25" s="24"/>
      <c r="B25" s="25"/>
      <c r="D25" s="30"/>
      <c r="E25" s="31"/>
      <c r="G25" s="32"/>
      <c r="H25" s="33"/>
      <c r="J25" s="47"/>
      <c r="K25" s="48"/>
      <c r="O25" s="25"/>
      <c r="T25" s="52"/>
      <c r="X25" s="53"/>
      <c r="AA25" s="58"/>
      <c r="AB25" s="58"/>
      <c r="AC25" s="58"/>
      <c r="AF25" s="55"/>
      <c r="AG25" s="61"/>
    </row>
    <row r="26" s="23" customFormat="1" customHeight="1" spans="1:29">
      <c r="A26" s="24"/>
      <c r="B26" s="25"/>
      <c r="D26" s="30"/>
      <c r="E26" s="31"/>
      <c r="G26" s="32"/>
      <c r="H26" s="33"/>
      <c r="J26" s="47"/>
      <c r="K26" s="48"/>
      <c r="O26" s="25"/>
      <c r="T26" s="52"/>
      <c r="X26" s="53"/>
      <c r="AA26" s="58"/>
      <c r="AB26" s="58"/>
      <c r="AC26" s="58"/>
    </row>
    <row r="27" customHeight="1" spans="4:29">
      <c r="D27" s="30"/>
      <c r="E27" s="31"/>
      <c r="T27" s="52"/>
      <c r="X27" s="53"/>
      <c r="AA27" s="58"/>
      <c r="AB27" s="58"/>
      <c r="AC27" s="58"/>
    </row>
    <row r="28" customHeight="1" spans="4:29">
      <c r="D28" s="30"/>
      <c r="E28" s="31"/>
      <c r="G28" s="34" t="s">
        <v>77</v>
      </c>
      <c r="H28" s="34"/>
      <c r="I28" s="49"/>
      <c r="J28" s="34" t="s">
        <v>78</v>
      </c>
      <c r="K28" s="34"/>
      <c r="T28" s="54" t="s">
        <v>79</v>
      </c>
      <c r="X28" s="53"/>
      <c r="AA28" s="58"/>
      <c r="AB28" s="58"/>
      <c r="AC28" s="58"/>
    </row>
    <row r="29" customHeight="1" spans="4:29">
      <c r="D29" s="30"/>
      <c r="E29" s="31"/>
      <c r="G29" s="34"/>
      <c r="H29" s="34"/>
      <c r="I29" s="49"/>
      <c r="J29" s="34"/>
      <c r="K29" s="34"/>
      <c r="T29" s="54"/>
      <c r="X29" s="55" t="str">
        <f>VLOOKUP($AI$1,Sheet1!A:C,3,0)</f>
        <v>温州市三将贸易有限公司</v>
      </c>
      <c r="Y29" s="23"/>
      <c r="AA29" s="58"/>
      <c r="AB29" s="58"/>
      <c r="AC29" s="58"/>
    </row>
    <row r="30" customHeight="1" spans="4:29">
      <c r="D30" s="30"/>
      <c r="E30" s="31"/>
      <c r="G30" s="34"/>
      <c r="H30" s="34"/>
      <c r="I30" s="49"/>
      <c r="J30" s="34"/>
      <c r="K30" s="34"/>
      <c r="T30" s="54"/>
      <c r="X30" s="55"/>
      <c r="Y30" s="23"/>
      <c r="AA30" s="58"/>
      <c r="AB30" s="58"/>
      <c r="AC30" s="58"/>
    </row>
    <row r="31" customHeight="1" spans="4:29">
      <c r="D31" s="30"/>
      <c r="E31" s="31"/>
      <c r="G31" s="34"/>
      <c r="H31" s="34"/>
      <c r="I31" s="49"/>
      <c r="J31" s="34"/>
      <c r="K31" s="34"/>
      <c r="T31" s="54"/>
      <c r="X31" s="55"/>
      <c r="Y31" s="23"/>
      <c r="AA31" s="58"/>
      <c r="AB31" s="58"/>
      <c r="AC31" s="58"/>
    </row>
    <row r="32" customHeight="1" spans="4:29">
      <c r="D32" s="30"/>
      <c r="E32" s="31"/>
      <c r="G32" s="34"/>
      <c r="H32" s="34"/>
      <c r="I32" s="49"/>
      <c r="J32" s="34"/>
      <c r="K32" s="34"/>
      <c r="T32" s="52">
        <f>VLOOKUP($AI$1,Sheet1!A:E,5,0)</f>
        <v>0</v>
      </c>
      <c r="X32" s="55"/>
      <c r="Y32" s="23"/>
      <c r="AA32" s="58"/>
      <c r="AB32" s="58"/>
      <c r="AC32" s="58"/>
    </row>
    <row r="33" customHeight="1" spans="4:29">
      <c r="D33" s="30"/>
      <c r="E33" s="31"/>
      <c r="G33" s="34"/>
      <c r="H33" s="34"/>
      <c r="I33" s="49"/>
      <c r="J33" s="34"/>
      <c r="K33" s="34"/>
      <c r="T33" s="52"/>
      <c r="X33" s="55"/>
      <c r="Y33" s="23"/>
      <c r="AA33" s="58"/>
      <c r="AB33" s="58"/>
      <c r="AC33" s="58"/>
    </row>
    <row r="34" customHeight="1" spans="4:29">
      <c r="D34" s="30"/>
      <c r="E34" s="31"/>
      <c r="G34" s="34"/>
      <c r="H34" s="34"/>
      <c r="I34" s="49"/>
      <c r="J34" s="34"/>
      <c r="K34" s="34"/>
      <c r="T34" s="52"/>
      <c r="X34" s="55"/>
      <c r="Y34" s="23"/>
      <c r="AA34" s="58"/>
      <c r="AB34" s="58"/>
      <c r="AC34" s="58"/>
    </row>
    <row r="35" customHeight="1" spans="4:29">
      <c r="D35" s="30"/>
      <c r="E35" s="31"/>
      <c r="G35" s="34"/>
      <c r="H35" s="34"/>
      <c r="I35" s="49"/>
      <c r="J35" s="34"/>
      <c r="K35" s="34"/>
      <c r="T35" s="119" t="s">
        <v>80</v>
      </c>
      <c r="X35" s="55"/>
      <c r="Y35" s="23"/>
      <c r="AA35" s="58"/>
      <c r="AB35" s="58"/>
      <c r="AC35" s="58"/>
    </row>
    <row r="36" customHeight="1" spans="4:29">
      <c r="D36" s="30"/>
      <c r="E36" s="31"/>
      <c r="G36" s="34"/>
      <c r="H36" s="34"/>
      <c r="I36" s="49"/>
      <c r="J36" s="34"/>
      <c r="K36" s="34"/>
      <c r="T36" s="56"/>
      <c r="X36" s="55"/>
      <c r="AA36" s="58"/>
      <c r="AB36" s="58"/>
      <c r="AC36" s="58"/>
    </row>
    <row r="37" customHeight="1" spans="4:29">
      <c r="D37" s="30"/>
      <c r="E37" s="31"/>
      <c r="G37" s="35">
        <f>VLOOKUP($AI$1,Sheet1!A:J,10,0)</f>
        <v>0</v>
      </c>
      <c r="H37" s="36"/>
      <c r="J37" s="50"/>
      <c r="K37" s="25"/>
      <c r="T37" s="56"/>
      <c r="X37" s="55"/>
      <c r="AA37" s="58"/>
      <c r="AB37" s="58"/>
      <c r="AC37" s="58"/>
    </row>
    <row r="38" customHeight="1" spans="4:29">
      <c r="D38" s="30"/>
      <c r="E38" s="31"/>
      <c r="G38" s="37"/>
      <c r="H38" s="36"/>
      <c r="J38" s="50"/>
      <c r="K38" s="25"/>
      <c r="T38" s="57">
        <f>VLOOKUP($AI$1,Sheet1!A:F,6,0)</f>
        <v>0</v>
      </c>
      <c r="X38" s="55"/>
      <c r="AA38" s="58"/>
      <c r="AB38" s="58"/>
      <c r="AC38" s="58"/>
    </row>
    <row r="39" customHeight="1" spans="4:29">
      <c r="D39" s="30"/>
      <c r="E39" s="31"/>
      <c r="G39" s="37"/>
      <c r="H39" s="36"/>
      <c r="J39" s="50"/>
      <c r="K39" s="25"/>
      <c r="T39" s="57"/>
      <c r="X39" s="55"/>
      <c r="AA39" s="58"/>
      <c r="AB39" s="58"/>
      <c r="AC39" s="58"/>
    </row>
    <row r="40" customHeight="1" spans="4:29">
      <c r="D40" s="30"/>
      <c r="E40" s="31"/>
      <c r="G40" s="37"/>
      <c r="H40" s="36"/>
      <c r="J40" s="50"/>
      <c r="K40" s="25"/>
      <c r="T40" s="57"/>
      <c r="X40" s="55"/>
      <c r="AA40" s="58"/>
      <c r="AB40" s="58"/>
      <c r="AC40" s="58"/>
    </row>
    <row r="41" customHeight="1" spans="4:29">
      <c r="D41" s="30"/>
      <c r="E41" s="31"/>
      <c r="G41" s="37"/>
      <c r="H41" s="36"/>
      <c r="J41" s="50"/>
      <c r="K41" s="25"/>
      <c r="T41" s="57"/>
      <c r="X41" s="55"/>
      <c r="AA41" s="58"/>
      <c r="AB41" s="58"/>
      <c r="AC41" s="58"/>
    </row>
    <row r="42" customHeight="1" spans="4:29">
      <c r="D42" s="30"/>
      <c r="E42" s="31"/>
      <c r="G42" s="37"/>
      <c r="H42" s="36"/>
      <c r="J42" s="50"/>
      <c r="K42" s="25"/>
      <c r="T42" s="25" t="s">
        <v>81</v>
      </c>
      <c r="X42" s="55"/>
      <c r="AA42" s="58"/>
      <c r="AB42" s="58"/>
      <c r="AC42" s="58"/>
    </row>
    <row r="43" customHeight="1" spans="4:29">
      <c r="D43" s="38"/>
      <c r="E43" s="38"/>
      <c r="G43" s="39"/>
      <c r="H43" s="39"/>
      <c r="J43" s="51"/>
      <c r="K43" s="51"/>
      <c r="X43" s="55"/>
      <c r="AA43" s="58"/>
      <c r="AB43" s="58"/>
      <c r="AC43" s="58"/>
    </row>
    <row r="44" customHeight="1" spans="4:29">
      <c r="D44" s="28" t="s">
        <v>82</v>
      </c>
      <c r="E44" s="28"/>
      <c r="F44" s="40"/>
      <c r="G44" s="28" t="s">
        <v>83</v>
      </c>
      <c r="H44" s="28"/>
      <c r="I44" s="40"/>
      <c r="J44" s="28" t="s">
        <v>84</v>
      </c>
      <c r="K44" s="28"/>
      <c r="AA44" s="58"/>
      <c r="AB44" s="58"/>
      <c r="AC44" s="58"/>
    </row>
    <row r="45" customHeight="1" spans="4:29">
      <c r="D45" s="28"/>
      <c r="E45" s="28"/>
      <c r="F45" s="40"/>
      <c r="G45" s="28"/>
      <c r="H45" s="28"/>
      <c r="I45" s="40"/>
      <c r="J45" s="28"/>
      <c r="K45" s="28"/>
      <c r="AA45" s="58"/>
      <c r="AB45" s="58"/>
      <c r="AC45" s="58"/>
    </row>
    <row r="46" customHeight="1" spans="3:29">
      <c r="C46" s="41"/>
      <c r="D46" s="28"/>
      <c r="E46" s="28"/>
      <c r="F46" s="40"/>
      <c r="G46" s="28"/>
      <c r="H46" s="28"/>
      <c r="I46" s="40"/>
      <c r="J46" s="28"/>
      <c r="K46" s="28"/>
      <c r="AA46" s="58"/>
      <c r="AB46" s="58"/>
      <c r="AC46" s="58"/>
    </row>
    <row r="47" customHeight="1" spans="3:29">
      <c r="C47" s="41"/>
      <c r="D47" s="28"/>
      <c r="E47" s="28"/>
      <c r="F47" s="40"/>
      <c r="G47" s="28"/>
      <c r="H47" s="28"/>
      <c r="I47" s="40"/>
      <c r="J47" s="28"/>
      <c r="K47" s="28"/>
      <c r="AA47" s="58"/>
      <c r="AB47" s="58"/>
      <c r="AC47" s="58"/>
    </row>
    <row r="48" customHeight="1" spans="3:29">
      <c r="C48" s="41"/>
      <c r="D48" s="28"/>
      <c r="E48" s="28"/>
      <c r="F48" s="40"/>
      <c r="G48" s="28"/>
      <c r="H48" s="28"/>
      <c r="I48" s="40"/>
      <c r="J48" s="28"/>
      <c r="K48" s="28"/>
      <c r="AA48" s="58"/>
      <c r="AB48" s="58"/>
      <c r="AC48" s="58"/>
    </row>
    <row r="49" customHeight="1" spans="3:29">
      <c r="C49" s="41"/>
      <c r="D49" s="28"/>
      <c r="E49" s="28"/>
      <c r="F49" s="40"/>
      <c r="G49" s="28"/>
      <c r="H49" s="28"/>
      <c r="I49" s="40"/>
      <c r="J49" s="28"/>
      <c r="K49" s="28"/>
      <c r="AA49" s="58"/>
      <c r="AB49" s="58"/>
      <c r="AC49" s="58"/>
    </row>
    <row r="50" customHeight="1" spans="3:29">
      <c r="C50" s="41"/>
      <c r="D50" s="28"/>
      <c r="E50" s="28"/>
      <c r="F50" s="40"/>
      <c r="G50" s="28"/>
      <c r="H50" s="28"/>
      <c r="I50" s="40"/>
      <c r="J50" s="28"/>
      <c r="K50" s="28"/>
      <c r="AA50" s="59"/>
      <c r="AB50" s="59"/>
      <c r="AC50" s="59"/>
    </row>
    <row r="51" customHeight="1" spans="4:29">
      <c r="D51" s="28"/>
      <c r="E51" s="28"/>
      <c r="F51" s="40"/>
      <c r="G51" s="28"/>
      <c r="H51" s="28"/>
      <c r="I51" s="40"/>
      <c r="J51" s="28"/>
      <c r="K51" s="28"/>
      <c r="AA51" s="59"/>
      <c r="AB51" s="59"/>
      <c r="AC51" s="59"/>
    </row>
    <row r="52" customHeight="1" spans="4:11">
      <c r="D52" s="28"/>
      <c r="E52" s="28"/>
      <c r="F52" s="40"/>
      <c r="G52" s="28"/>
      <c r="H52" s="28"/>
      <c r="I52" s="40"/>
      <c r="J52" s="28"/>
      <c r="K52" s="28"/>
    </row>
    <row r="53" customHeight="1" spans="4:11">
      <c r="D53" s="42" t="s">
        <v>85</v>
      </c>
      <c r="E53" s="43"/>
      <c r="G53" s="44">
        <f>VLOOKUP($AI$1,Sheet1!A:K,11,0)</f>
        <v>0</v>
      </c>
      <c r="H53" s="45"/>
      <c r="J53" s="42">
        <f>J19</f>
        <v>0</v>
      </c>
      <c r="K53" s="43"/>
    </row>
    <row r="54" customHeight="1" spans="4:11">
      <c r="D54" s="42"/>
      <c r="E54" s="43"/>
      <c r="G54" s="44"/>
      <c r="H54" s="45"/>
      <c r="J54" s="42"/>
      <c r="K54" s="43"/>
    </row>
    <row r="55" customHeight="1" spans="4:11">
      <c r="D55" s="42"/>
      <c r="E55" s="43"/>
      <c r="G55" s="44"/>
      <c r="H55" s="45"/>
      <c r="J55" s="42"/>
      <c r="K55" s="43"/>
    </row>
    <row r="56" customHeight="1" spans="4:11">
      <c r="D56" s="42"/>
      <c r="E56" s="43"/>
      <c r="G56" s="44"/>
      <c r="H56" s="45"/>
      <c r="J56" s="42"/>
      <c r="K56" s="43"/>
    </row>
    <row r="57" customHeight="1" spans="4:11">
      <c r="D57" s="42"/>
      <c r="E57" s="43"/>
      <c r="G57" s="44"/>
      <c r="H57" s="45"/>
      <c r="J57" s="42"/>
      <c r="K57" s="43"/>
    </row>
    <row r="58" customHeight="1" spans="4:11">
      <c r="D58" s="42"/>
      <c r="E58" s="43"/>
      <c r="G58" s="44"/>
      <c r="H58" s="45"/>
      <c r="J58" s="42"/>
      <c r="K58" s="43"/>
    </row>
    <row r="59" customHeight="1" spans="4:10">
      <c r="D59" s="42"/>
      <c r="E59" s="43"/>
      <c r="G59" s="44"/>
      <c r="H59" s="45"/>
      <c r="J59" s="50"/>
    </row>
    <row r="60" customHeight="1" spans="4:10">
      <c r="D60" s="42"/>
      <c r="E60" s="43"/>
      <c r="G60" s="44"/>
      <c r="H60" s="45"/>
      <c r="J60" s="50"/>
    </row>
    <row r="66" s="24" customFormat="1" customHeight="1" spans="11:11">
      <c r="K66" s="63"/>
    </row>
  </sheetData>
  <mergeCells count="30">
    <mergeCell ref="S3:S7"/>
    <mergeCell ref="S15:S19"/>
    <mergeCell ref="T22:T27"/>
    <mergeCell ref="T28:T31"/>
    <mergeCell ref="T32:T34"/>
    <mergeCell ref="T35:T37"/>
    <mergeCell ref="T38:T41"/>
    <mergeCell ref="T42:T43"/>
    <mergeCell ref="X22:X28"/>
    <mergeCell ref="X29:X43"/>
    <mergeCell ref="X50:X55"/>
    <mergeCell ref="G53:H60"/>
    <mergeCell ref="G28:H36"/>
    <mergeCell ref="J28:K36"/>
    <mergeCell ref="D19:E42"/>
    <mergeCell ref="D8:E18"/>
    <mergeCell ref="J8:K18"/>
    <mergeCell ref="AF8:AG18"/>
    <mergeCell ref="G8:H18"/>
    <mergeCell ref="AF19:AG25"/>
    <mergeCell ref="AA18:AC49"/>
    <mergeCell ref="G44:H52"/>
    <mergeCell ref="J37:K42"/>
    <mergeCell ref="J19:K26"/>
    <mergeCell ref="G37:H42"/>
    <mergeCell ref="D44:E52"/>
    <mergeCell ref="J44:K52"/>
    <mergeCell ref="G19:H26"/>
    <mergeCell ref="J53:K58"/>
    <mergeCell ref="D53:E60"/>
  </mergeCells>
  <dataValidations count="1">
    <dataValidation type="list" allowBlank="1" showInputMessage="1" showErrorMessage="1" sqref="AI1">
      <formula1>Sheet1!$A:$A</formula1>
    </dataValidation>
  </dataValidations>
  <pageMargins left="0" right="0" top="0" bottom="0" header="0" footer="0"/>
  <pageSetup paperSize="9" orientation="portrait" horizontalDpi="60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C83" sqref="C83"/>
    </sheetView>
  </sheetViews>
  <sheetFormatPr defaultColWidth="9" defaultRowHeight="14.25"/>
  <cols>
    <col min="1" max="1" width="5.375" style="3" customWidth="1"/>
    <col min="2" max="2" width="13.75" style="3" customWidth="1"/>
    <col min="3" max="3" width="33.75" style="4" customWidth="1"/>
    <col min="4" max="4" width="9" style="3" customWidth="1"/>
    <col min="5" max="5" width="9" style="5" customWidth="1"/>
    <col min="6" max="6" width="9.375" style="6" customWidth="1"/>
    <col min="7" max="7" width="11.5" style="3" customWidth="1"/>
    <col min="8" max="8" width="9" style="3"/>
    <col min="9" max="9" width="18.25" style="3" customWidth="1"/>
    <col min="10" max="10" width="9.375" style="5" customWidth="1"/>
    <col min="11" max="11" width="12.625" style="3" customWidth="1"/>
    <col min="12" max="12" width="79" style="7" customWidth="1"/>
    <col min="13" max="13" width="9" style="3" customWidth="1"/>
    <col min="14" max="14" width="22" style="8" customWidth="1"/>
    <col min="15" max="16384" width="9" style="3"/>
  </cols>
  <sheetData>
    <row r="1" customHeight="1" spans="1:14">
      <c r="A1" s="3" t="s">
        <v>86</v>
      </c>
      <c r="B1" s="3" t="s">
        <v>87</v>
      </c>
      <c r="C1" s="4" t="s">
        <v>88</v>
      </c>
      <c r="D1" s="3" t="s">
        <v>79</v>
      </c>
      <c r="E1" s="5" t="s">
        <v>80</v>
      </c>
      <c r="F1" s="6" t="s">
        <v>81</v>
      </c>
      <c r="G1" s="3" t="s">
        <v>89</v>
      </c>
      <c r="H1" s="3" t="s">
        <v>90</v>
      </c>
      <c r="I1" s="3" t="s">
        <v>91</v>
      </c>
      <c r="J1" s="5" t="s">
        <v>92</v>
      </c>
      <c r="K1" s="3" t="s">
        <v>93</v>
      </c>
      <c r="L1" s="7" t="s">
        <v>94</v>
      </c>
      <c r="M1" s="3" t="s">
        <v>95</v>
      </c>
      <c r="N1" s="16" t="s">
        <v>96</v>
      </c>
    </row>
    <row r="2" spans="1:14">
      <c r="A2" s="3">
        <v>1</v>
      </c>
      <c r="C2" s="4" t="s">
        <v>97</v>
      </c>
      <c r="D2" s="3">
        <v>2020</v>
      </c>
      <c r="E2" s="5">
        <v>3</v>
      </c>
      <c r="F2" s="9" t="s">
        <v>98</v>
      </c>
      <c r="G2" s="3" t="s">
        <v>99</v>
      </c>
      <c r="H2" s="3" t="s">
        <v>99</v>
      </c>
      <c r="I2" s="17" t="s">
        <v>100</v>
      </c>
      <c r="J2" s="18">
        <v>44119</v>
      </c>
      <c r="K2" s="11">
        <v>15857715810</v>
      </c>
      <c r="L2" s="7" t="s">
        <v>101</v>
      </c>
      <c r="M2" s="3" t="s">
        <v>85</v>
      </c>
      <c r="N2" s="8" t="s">
        <v>102</v>
      </c>
    </row>
    <row r="3" spans="1:12">
      <c r="A3" s="3">
        <v>2</v>
      </c>
      <c r="B3" s="10"/>
      <c r="C3" s="11" t="s">
        <v>103</v>
      </c>
      <c r="D3" s="11">
        <v>2020</v>
      </c>
      <c r="E3" s="12">
        <v>3</v>
      </c>
      <c r="F3" s="9" t="s">
        <v>98</v>
      </c>
      <c r="G3" s="11" t="s">
        <v>104</v>
      </c>
      <c r="H3" s="11" t="s">
        <v>104</v>
      </c>
      <c r="I3" s="19" t="s">
        <v>100</v>
      </c>
      <c r="J3" s="18">
        <v>44119</v>
      </c>
      <c r="K3" s="11">
        <v>15857715810</v>
      </c>
      <c r="L3" s="20" t="s">
        <v>105</v>
      </c>
    </row>
    <row r="4" spans="1:12">
      <c r="A4" s="3">
        <v>3</v>
      </c>
      <c r="B4" s="10"/>
      <c r="C4" s="11" t="s">
        <v>106</v>
      </c>
      <c r="D4" s="11">
        <v>2020</v>
      </c>
      <c r="E4" s="12">
        <v>3</v>
      </c>
      <c r="F4" s="9" t="s">
        <v>98</v>
      </c>
      <c r="G4" s="11" t="s">
        <v>107</v>
      </c>
      <c r="H4" s="11" t="s">
        <v>107</v>
      </c>
      <c r="I4" s="19" t="s">
        <v>100</v>
      </c>
      <c r="J4" s="18">
        <v>44119</v>
      </c>
      <c r="K4" s="11">
        <v>15857715810</v>
      </c>
      <c r="L4" s="20" t="s">
        <v>108</v>
      </c>
    </row>
    <row r="5" spans="1:12">
      <c r="A5" s="3">
        <v>4</v>
      </c>
      <c r="B5" s="10"/>
      <c r="C5" s="11" t="s">
        <v>109</v>
      </c>
      <c r="D5" s="11">
        <v>2020</v>
      </c>
      <c r="E5" s="12">
        <v>3</v>
      </c>
      <c r="F5" s="9" t="s">
        <v>98</v>
      </c>
      <c r="G5" s="11" t="s">
        <v>110</v>
      </c>
      <c r="H5" s="11" t="s">
        <v>110</v>
      </c>
      <c r="I5" s="19" t="s">
        <v>100</v>
      </c>
      <c r="J5" s="18">
        <v>44119</v>
      </c>
      <c r="K5" s="11">
        <v>15857715810</v>
      </c>
      <c r="L5" s="20" t="s">
        <v>111</v>
      </c>
    </row>
    <row r="6" spans="1:12">
      <c r="A6" s="3">
        <v>5</v>
      </c>
      <c r="B6" s="10"/>
      <c r="C6" s="11" t="s">
        <v>112</v>
      </c>
      <c r="D6" s="11">
        <v>2020</v>
      </c>
      <c r="E6" s="5">
        <v>3</v>
      </c>
      <c r="F6" s="9" t="s">
        <v>98</v>
      </c>
      <c r="G6" s="11" t="s">
        <v>113</v>
      </c>
      <c r="H6" s="11" t="s">
        <v>113</v>
      </c>
      <c r="I6" s="19" t="s">
        <v>100</v>
      </c>
      <c r="J6" s="18">
        <v>44119</v>
      </c>
      <c r="K6" s="11">
        <v>15857715810</v>
      </c>
      <c r="L6" s="20" t="s">
        <v>114</v>
      </c>
    </row>
    <row r="7" spans="1:12">
      <c r="A7" s="3">
        <v>6</v>
      </c>
      <c r="B7" s="10"/>
      <c r="C7" s="11" t="s">
        <v>115</v>
      </c>
      <c r="D7" s="11">
        <v>2020</v>
      </c>
      <c r="E7" s="12">
        <v>3</v>
      </c>
      <c r="F7" s="9" t="s">
        <v>98</v>
      </c>
      <c r="G7" s="11" t="s">
        <v>116</v>
      </c>
      <c r="H7" s="11" t="s">
        <v>116</v>
      </c>
      <c r="I7" s="19" t="s">
        <v>100</v>
      </c>
      <c r="J7" s="18">
        <v>44119</v>
      </c>
      <c r="K7" s="11">
        <v>15857715810</v>
      </c>
      <c r="L7" s="20" t="s">
        <v>117</v>
      </c>
    </row>
    <row r="8" spans="1:12">
      <c r="A8" s="3">
        <v>7</v>
      </c>
      <c r="B8" s="10"/>
      <c r="C8" s="11" t="s">
        <v>118</v>
      </c>
      <c r="D8" s="11">
        <v>2020</v>
      </c>
      <c r="E8" s="12">
        <v>3</v>
      </c>
      <c r="F8" s="9" t="s">
        <v>98</v>
      </c>
      <c r="G8" s="11" t="s">
        <v>119</v>
      </c>
      <c r="H8" s="11" t="s">
        <v>119</v>
      </c>
      <c r="I8" s="19" t="s">
        <v>100</v>
      </c>
      <c r="J8" s="18">
        <v>44119</v>
      </c>
      <c r="K8" s="11">
        <v>15857715810</v>
      </c>
      <c r="L8" s="20" t="s">
        <v>120</v>
      </c>
    </row>
    <row r="9" spans="1:12">
      <c r="A9" s="3">
        <v>8</v>
      </c>
      <c r="B9" s="10"/>
      <c r="C9" s="11" t="s">
        <v>121</v>
      </c>
      <c r="D9" s="11">
        <v>2020</v>
      </c>
      <c r="E9" s="12">
        <v>3</v>
      </c>
      <c r="F9" s="9" t="s">
        <v>98</v>
      </c>
      <c r="G9" s="11" t="s">
        <v>122</v>
      </c>
      <c r="H9" s="11" t="s">
        <v>122</v>
      </c>
      <c r="I9" s="19" t="s">
        <v>100</v>
      </c>
      <c r="J9" s="18">
        <v>44119</v>
      </c>
      <c r="K9" s="11">
        <v>15857715810</v>
      </c>
      <c r="L9" s="20" t="s">
        <v>123</v>
      </c>
    </row>
    <row r="10" spans="1:12">
      <c r="A10" s="3">
        <v>9</v>
      </c>
      <c r="B10" s="10"/>
      <c r="C10" s="11" t="s">
        <v>124</v>
      </c>
      <c r="D10" s="11">
        <v>2020</v>
      </c>
      <c r="E10" s="5">
        <v>3</v>
      </c>
      <c r="F10" s="9" t="s">
        <v>98</v>
      </c>
      <c r="G10" s="11" t="s">
        <v>125</v>
      </c>
      <c r="H10" s="11" t="s">
        <v>125</v>
      </c>
      <c r="I10" s="19" t="s">
        <v>100</v>
      </c>
      <c r="J10" s="18">
        <v>44119</v>
      </c>
      <c r="K10" s="11">
        <v>15857715810</v>
      </c>
      <c r="L10" s="20" t="s">
        <v>126</v>
      </c>
    </row>
    <row r="11" spans="1:12">
      <c r="A11" s="3">
        <v>10</v>
      </c>
      <c r="B11" s="10"/>
      <c r="C11" s="11" t="s">
        <v>127</v>
      </c>
      <c r="D11" s="11">
        <v>2020</v>
      </c>
      <c r="E11" s="12">
        <v>3</v>
      </c>
      <c r="F11" s="9" t="s">
        <v>98</v>
      </c>
      <c r="G11" s="11" t="s">
        <v>128</v>
      </c>
      <c r="H11" s="11" t="s">
        <v>128</v>
      </c>
      <c r="I11" s="19" t="s">
        <v>100</v>
      </c>
      <c r="J11" s="18">
        <v>44119</v>
      </c>
      <c r="K11" s="11">
        <v>15857715810</v>
      </c>
      <c r="L11" s="20" t="s">
        <v>129</v>
      </c>
    </row>
    <row r="12" spans="1:12">
      <c r="A12" s="3">
        <v>11</v>
      </c>
      <c r="B12" s="10"/>
      <c r="C12" s="11" t="s">
        <v>130</v>
      </c>
      <c r="D12" s="11">
        <v>2020</v>
      </c>
      <c r="E12" s="12">
        <v>3</v>
      </c>
      <c r="F12" s="13">
        <v>7</v>
      </c>
      <c r="G12" s="11" t="s">
        <v>131</v>
      </c>
      <c r="H12" s="11" t="s">
        <v>131</v>
      </c>
      <c r="I12" s="19" t="s">
        <v>100</v>
      </c>
      <c r="J12" s="21">
        <v>44058</v>
      </c>
      <c r="K12" s="11">
        <v>15857715810</v>
      </c>
      <c r="L12" s="20" t="s">
        <v>132</v>
      </c>
    </row>
    <row r="13" spans="1:12">
      <c r="A13" s="3">
        <v>12</v>
      </c>
      <c r="B13" s="10"/>
      <c r="C13" s="11" t="s">
        <v>42</v>
      </c>
      <c r="D13" s="11">
        <v>2020</v>
      </c>
      <c r="E13" s="12">
        <v>3</v>
      </c>
      <c r="F13" s="13">
        <v>7</v>
      </c>
      <c r="G13" s="11" t="s">
        <v>133</v>
      </c>
      <c r="H13" s="11" t="s">
        <v>133</v>
      </c>
      <c r="I13" s="19" t="s">
        <v>100</v>
      </c>
      <c r="J13" s="21">
        <v>44058</v>
      </c>
      <c r="K13" s="11">
        <v>15857715810</v>
      </c>
      <c r="L13" s="20" t="s">
        <v>134</v>
      </c>
    </row>
    <row r="14" spans="1:12">
      <c r="A14" s="3">
        <v>13</v>
      </c>
      <c r="B14" s="10"/>
      <c r="C14" s="11" t="s">
        <v>135</v>
      </c>
      <c r="D14" s="11">
        <v>2020</v>
      </c>
      <c r="E14" s="5">
        <v>3</v>
      </c>
      <c r="F14" s="13">
        <v>7</v>
      </c>
      <c r="G14" s="11" t="s">
        <v>136</v>
      </c>
      <c r="H14" s="11" t="s">
        <v>136</v>
      </c>
      <c r="I14" s="19" t="s">
        <v>100</v>
      </c>
      <c r="J14" s="21">
        <v>44058</v>
      </c>
      <c r="K14" s="11">
        <v>15857715810</v>
      </c>
      <c r="L14" s="20" t="s">
        <v>137</v>
      </c>
    </row>
    <row r="15" spans="1:12">
      <c r="A15" s="3">
        <v>14</v>
      </c>
      <c r="B15" s="10"/>
      <c r="C15" s="11" t="s">
        <v>40</v>
      </c>
      <c r="D15" s="11">
        <v>2020</v>
      </c>
      <c r="E15" s="12">
        <v>3</v>
      </c>
      <c r="F15" s="13">
        <v>7</v>
      </c>
      <c r="G15" s="11" t="s">
        <v>138</v>
      </c>
      <c r="H15" s="11" t="s">
        <v>138</v>
      </c>
      <c r="I15" s="19" t="s">
        <v>100</v>
      </c>
      <c r="J15" s="21">
        <v>44058</v>
      </c>
      <c r="K15" s="11">
        <v>15857715810</v>
      </c>
      <c r="L15" s="20" t="s">
        <v>139</v>
      </c>
    </row>
    <row r="16" spans="1:12">
      <c r="A16" s="3">
        <v>15</v>
      </c>
      <c r="B16" s="10"/>
      <c r="C16" s="11" t="s">
        <v>140</v>
      </c>
      <c r="D16" s="11">
        <v>2020</v>
      </c>
      <c r="E16" s="12">
        <v>3</v>
      </c>
      <c r="F16" s="13">
        <v>7</v>
      </c>
      <c r="G16" s="11" t="s">
        <v>141</v>
      </c>
      <c r="H16" s="11" t="s">
        <v>141</v>
      </c>
      <c r="I16" s="19" t="s">
        <v>100</v>
      </c>
      <c r="J16" s="21">
        <v>44058</v>
      </c>
      <c r="K16" s="11">
        <v>15857715810</v>
      </c>
      <c r="L16" s="20" t="s">
        <v>142</v>
      </c>
    </row>
    <row r="17" spans="1:12">
      <c r="A17" s="3">
        <v>16</v>
      </c>
      <c r="B17" s="10"/>
      <c r="C17" s="11" t="s">
        <v>143</v>
      </c>
      <c r="D17" s="11">
        <v>2020</v>
      </c>
      <c r="E17" s="12">
        <v>3</v>
      </c>
      <c r="F17" s="13">
        <v>7</v>
      </c>
      <c r="G17" s="11" t="s">
        <v>144</v>
      </c>
      <c r="H17" s="11" t="s">
        <v>144</v>
      </c>
      <c r="I17" s="19" t="s">
        <v>100</v>
      </c>
      <c r="J17" s="21">
        <v>44058</v>
      </c>
      <c r="K17" s="11">
        <v>15857715810</v>
      </c>
      <c r="L17" s="20" t="s">
        <v>145</v>
      </c>
    </row>
    <row r="18" spans="1:12">
      <c r="A18" s="3">
        <v>17</v>
      </c>
      <c r="C18" s="4" t="s">
        <v>146</v>
      </c>
      <c r="D18" s="11">
        <v>2020</v>
      </c>
      <c r="E18" s="12">
        <v>3</v>
      </c>
      <c r="F18" s="9" t="s">
        <v>98</v>
      </c>
      <c r="G18" s="3" t="s">
        <v>147</v>
      </c>
      <c r="H18" s="3" t="s">
        <v>147</v>
      </c>
      <c r="I18" s="19" t="s">
        <v>100</v>
      </c>
      <c r="J18" s="9" t="s">
        <v>148</v>
      </c>
      <c r="K18" s="11">
        <v>15857715810</v>
      </c>
      <c r="L18" s="7" t="s">
        <v>149</v>
      </c>
    </row>
    <row r="19" spans="1:12">
      <c r="A19" s="3">
        <v>18</v>
      </c>
      <c r="C19" s="4" t="s">
        <v>150</v>
      </c>
      <c r="D19" s="11">
        <v>2020</v>
      </c>
      <c r="E19" s="12">
        <v>3</v>
      </c>
      <c r="F19" s="6" t="s">
        <v>98</v>
      </c>
      <c r="G19" s="3" t="s">
        <v>104</v>
      </c>
      <c r="H19" s="11" t="s">
        <v>104</v>
      </c>
      <c r="I19" s="19" t="s">
        <v>100</v>
      </c>
      <c r="J19" s="9" t="s">
        <v>148</v>
      </c>
      <c r="K19" s="11">
        <v>15857715810</v>
      </c>
      <c r="L19" s="7" t="s">
        <v>151</v>
      </c>
    </row>
    <row r="20" spans="1:11">
      <c r="A20" s="3">
        <v>19</v>
      </c>
      <c r="C20" s="4" t="s">
        <v>152</v>
      </c>
      <c r="D20" s="11"/>
      <c r="E20" s="12"/>
      <c r="H20" s="14"/>
      <c r="I20" s="19"/>
      <c r="J20" s="9"/>
      <c r="K20" s="11"/>
    </row>
    <row r="21" spans="1:11">
      <c r="A21" s="3">
        <v>20</v>
      </c>
      <c r="C21" s="4" t="s">
        <v>153</v>
      </c>
      <c r="D21" s="11"/>
      <c r="E21" s="12"/>
      <c r="H21" s="14"/>
      <c r="I21" s="19"/>
      <c r="J21" s="9"/>
      <c r="K21" s="11"/>
    </row>
    <row r="22" spans="1:11">
      <c r="A22" s="3">
        <v>21</v>
      </c>
      <c r="C22" s="4" t="s">
        <v>154</v>
      </c>
      <c r="D22" s="11"/>
      <c r="E22" s="12"/>
      <c r="H22" s="14"/>
      <c r="I22" s="19"/>
      <c r="J22" s="9"/>
      <c r="K22" s="11"/>
    </row>
    <row r="23" spans="1:11">
      <c r="A23" s="3">
        <v>22</v>
      </c>
      <c r="C23" s="4" t="s">
        <v>155</v>
      </c>
      <c r="D23" s="11"/>
      <c r="E23" s="12"/>
      <c r="H23" s="14"/>
      <c r="I23" s="19"/>
      <c r="J23" s="9"/>
      <c r="K23" s="11"/>
    </row>
    <row r="24" spans="1:11">
      <c r="A24" s="3">
        <v>23</v>
      </c>
      <c r="C24" s="4" t="s">
        <v>156</v>
      </c>
      <c r="D24" s="11"/>
      <c r="E24" s="12"/>
      <c r="H24" s="14"/>
      <c r="I24" s="19"/>
      <c r="J24" s="9"/>
      <c r="K24" s="11"/>
    </row>
    <row r="25" spans="1:11">
      <c r="A25" s="3">
        <v>22</v>
      </c>
      <c r="C25" s="4" t="s">
        <v>157</v>
      </c>
      <c r="D25" s="11"/>
      <c r="E25" s="12"/>
      <c r="H25" s="14"/>
      <c r="I25" s="19"/>
      <c r="J25" s="9"/>
      <c r="K25" s="11"/>
    </row>
    <row r="26" spans="1:11">
      <c r="A26" s="3">
        <v>23</v>
      </c>
      <c r="C26" s="4" t="s">
        <v>158</v>
      </c>
      <c r="D26" s="11"/>
      <c r="E26" s="12"/>
      <c r="H26" s="14"/>
      <c r="I26" s="19"/>
      <c r="J26" s="9"/>
      <c r="K26" s="11"/>
    </row>
    <row r="27" spans="1:11">
      <c r="A27" s="3">
        <v>24</v>
      </c>
      <c r="C27" s="4" t="s">
        <v>159</v>
      </c>
      <c r="D27" s="11"/>
      <c r="E27" s="12"/>
      <c r="H27" s="14"/>
      <c r="I27" s="19"/>
      <c r="J27" s="9"/>
      <c r="K27" s="11"/>
    </row>
    <row r="28" spans="1:11">
      <c r="A28" s="3">
        <v>25</v>
      </c>
      <c r="C28" s="4" t="s">
        <v>160</v>
      </c>
      <c r="D28" s="11"/>
      <c r="E28" s="12"/>
      <c r="H28" s="14"/>
      <c r="I28" s="19"/>
      <c r="J28" s="9"/>
      <c r="K28" s="11"/>
    </row>
    <row r="29" spans="1:11">
      <c r="A29" s="3">
        <v>26</v>
      </c>
      <c r="C29" s="4" t="s">
        <v>161</v>
      </c>
      <c r="D29" s="11"/>
      <c r="E29" s="12"/>
      <c r="H29" s="14"/>
      <c r="I29" s="19"/>
      <c r="J29" s="9"/>
      <c r="K29" s="11"/>
    </row>
    <row r="30" spans="1:11">
      <c r="A30" s="3">
        <v>27</v>
      </c>
      <c r="C30" s="4" t="s">
        <v>162</v>
      </c>
      <c r="D30" s="11"/>
      <c r="E30" s="12"/>
      <c r="H30" s="14"/>
      <c r="I30" s="19"/>
      <c r="J30" s="9"/>
      <c r="K30" s="11"/>
    </row>
    <row r="31" spans="1:11">
      <c r="A31" s="3">
        <v>28</v>
      </c>
      <c r="C31" s="4" t="s">
        <v>163</v>
      </c>
      <c r="D31" s="11"/>
      <c r="E31" s="12"/>
      <c r="H31" s="14"/>
      <c r="I31" s="19"/>
      <c r="J31" s="9"/>
      <c r="K31" s="11"/>
    </row>
    <row r="32" spans="1:11">
      <c r="A32" s="3">
        <v>29</v>
      </c>
      <c r="C32" s="4" t="s">
        <v>164</v>
      </c>
      <c r="D32" s="11"/>
      <c r="E32" s="12"/>
      <c r="H32" s="14"/>
      <c r="I32" s="19"/>
      <c r="J32" s="9"/>
      <c r="K32" s="11"/>
    </row>
    <row r="33" spans="1:11">
      <c r="A33" s="3">
        <v>30</v>
      </c>
      <c r="C33" s="4" t="s">
        <v>165</v>
      </c>
      <c r="D33" s="11"/>
      <c r="E33" s="12"/>
      <c r="H33" s="14"/>
      <c r="I33" s="19"/>
      <c r="J33" s="9"/>
      <c r="K33" s="11"/>
    </row>
    <row r="34" spans="1:11">
      <c r="A34" s="3">
        <v>31</v>
      </c>
      <c r="C34" s="4" t="s">
        <v>166</v>
      </c>
      <c r="D34" s="11"/>
      <c r="E34" s="12"/>
      <c r="H34" s="14"/>
      <c r="I34" s="19"/>
      <c r="J34" s="9"/>
      <c r="K34" s="11"/>
    </row>
    <row r="35" spans="1:11">
      <c r="A35" s="3">
        <v>32</v>
      </c>
      <c r="C35" s="4" t="s">
        <v>167</v>
      </c>
      <c r="D35" s="11"/>
      <c r="E35" s="12"/>
      <c r="H35" s="14"/>
      <c r="I35" s="19"/>
      <c r="J35" s="9"/>
      <c r="K35" s="11"/>
    </row>
    <row r="36" spans="1:11">
      <c r="A36" s="3">
        <v>33</v>
      </c>
      <c r="C36" s="4" t="s">
        <v>168</v>
      </c>
      <c r="D36" s="11"/>
      <c r="E36" s="12"/>
      <c r="H36" s="14"/>
      <c r="I36" s="19"/>
      <c r="J36" s="9"/>
      <c r="K36" s="11"/>
    </row>
    <row r="37" spans="1:11">
      <c r="A37" s="3">
        <v>34</v>
      </c>
      <c r="C37" s="4" t="s">
        <v>169</v>
      </c>
      <c r="D37" s="11"/>
      <c r="E37" s="12"/>
      <c r="H37" s="14"/>
      <c r="I37" s="19"/>
      <c r="J37" s="9"/>
      <c r="K37" s="11"/>
    </row>
    <row r="38" spans="1:11">
      <c r="A38" s="3">
        <v>35</v>
      </c>
      <c r="C38" s="4" t="s">
        <v>170</v>
      </c>
      <c r="D38" s="11"/>
      <c r="E38" s="12"/>
      <c r="H38" s="14"/>
      <c r="I38" s="19"/>
      <c r="J38" s="9"/>
      <c r="K38" s="11"/>
    </row>
    <row r="39" spans="1:11">
      <c r="A39" s="3">
        <v>36</v>
      </c>
      <c r="C39" s="4" t="s">
        <v>171</v>
      </c>
      <c r="D39" s="11"/>
      <c r="E39" s="12"/>
      <c r="H39" s="14"/>
      <c r="I39" s="19"/>
      <c r="J39" s="9"/>
      <c r="K39" s="11"/>
    </row>
    <row r="40" spans="1:11">
      <c r="A40" s="3">
        <v>37</v>
      </c>
      <c r="C40" s="4" t="s">
        <v>172</v>
      </c>
      <c r="D40" s="11"/>
      <c r="E40" s="12"/>
      <c r="H40" s="14"/>
      <c r="I40" s="19"/>
      <c r="J40" s="9"/>
      <c r="K40" s="11"/>
    </row>
    <row r="41" spans="1:11">
      <c r="A41" s="3">
        <v>38</v>
      </c>
      <c r="C41" s="4" t="s">
        <v>173</v>
      </c>
      <c r="D41" s="11"/>
      <c r="E41" s="12"/>
      <c r="H41" s="14"/>
      <c r="I41" s="19"/>
      <c r="J41" s="9"/>
      <c r="K41" s="11"/>
    </row>
    <row r="42" ht="15" spans="1:15">
      <c r="A42" s="3">
        <v>39</v>
      </c>
      <c r="C42" s="4" t="s">
        <v>174</v>
      </c>
      <c r="D42" s="11">
        <v>2020</v>
      </c>
      <c r="E42" s="12">
        <v>3</v>
      </c>
      <c r="F42" s="9" t="s">
        <v>98</v>
      </c>
      <c r="G42" s="3" t="s">
        <v>175</v>
      </c>
      <c r="H42" s="3" t="s">
        <v>175</v>
      </c>
      <c r="I42" s="19" t="s">
        <v>100</v>
      </c>
      <c r="J42" s="9" t="s">
        <v>148</v>
      </c>
      <c r="K42" s="11">
        <v>15857715810</v>
      </c>
      <c r="L42" s="22" t="s">
        <v>176</v>
      </c>
      <c r="M42" s="22"/>
      <c r="N42" s="22"/>
      <c r="O42" s="22"/>
    </row>
    <row r="43" spans="1:3">
      <c r="A43" s="3">
        <v>41</v>
      </c>
      <c r="C43" s="4" t="s">
        <v>177</v>
      </c>
    </row>
    <row r="44" spans="1:3">
      <c r="A44" s="3">
        <v>42</v>
      </c>
      <c r="C44" s="4" t="s">
        <v>178</v>
      </c>
    </row>
    <row r="45" spans="1:3">
      <c r="A45" s="3">
        <v>43</v>
      </c>
      <c r="C45" s="4" t="s">
        <v>179</v>
      </c>
    </row>
    <row r="46" spans="1:3">
      <c r="A46" s="3">
        <v>44</v>
      </c>
      <c r="C46" s="4" t="s">
        <v>180</v>
      </c>
    </row>
    <row r="47" spans="1:3">
      <c r="A47" s="3">
        <v>45</v>
      </c>
      <c r="C47" s="4" t="s">
        <v>181</v>
      </c>
    </row>
    <row r="48" spans="1:3">
      <c r="A48" s="3">
        <v>46</v>
      </c>
      <c r="C48" s="4" t="s">
        <v>182</v>
      </c>
    </row>
    <row r="49" spans="1:3">
      <c r="A49" s="3">
        <v>47</v>
      </c>
      <c r="C49" s="4" t="s">
        <v>183</v>
      </c>
    </row>
    <row r="50" spans="1:3">
      <c r="A50" s="3">
        <v>48</v>
      </c>
      <c r="C50" s="4" t="s">
        <v>184</v>
      </c>
    </row>
    <row r="51" spans="1:3">
      <c r="A51" s="3">
        <v>49</v>
      </c>
      <c r="C51" s="4" t="s">
        <v>185</v>
      </c>
    </row>
    <row r="52" spans="1:3">
      <c r="A52" s="3">
        <v>50</v>
      </c>
      <c r="C52" s="15" t="s">
        <v>186</v>
      </c>
    </row>
    <row r="53" spans="1:3">
      <c r="A53" s="3">
        <v>51</v>
      </c>
      <c r="C53" s="15" t="s">
        <v>187</v>
      </c>
    </row>
    <row r="54" spans="1:3">
      <c r="A54" s="3">
        <v>52</v>
      </c>
      <c r="C54" s="4" t="s">
        <v>188</v>
      </c>
    </row>
    <row r="55" spans="1:3">
      <c r="A55" s="3">
        <v>53</v>
      </c>
      <c r="C55" s="4" t="s">
        <v>189</v>
      </c>
    </row>
    <row r="56" spans="1:3">
      <c r="A56" s="3">
        <v>54</v>
      </c>
      <c r="C56" s="4" t="s">
        <v>190</v>
      </c>
    </row>
    <row r="57" spans="1:3">
      <c r="A57" s="3">
        <v>55</v>
      </c>
      <c r="C57" s="4" t="s">
        <v>4</v>
      </c>
    </row>
    <row r="58" spans="1:3">
      <c r="A58" s="3">
        <v>56</v>
      </c>
      <c r="C58" s="4" t="s">
        <v>191</v>
      </c>
    </row>
    <row r="59" spans="1:3">
      <c r="A59" s="3">
        <v>57</v>
      </c>
      <c r="C59" s="4" t="s">
        <v>192</v>
      </c>
    </row>
    <row r="60" spans="1:3">
      <c r="A60" s="3">
        <v>58</v>
      </c>
      <c r="C60" s="4" t="s">
        <v>193</v>
      </c>
    </row>
    <row r="61" spans="1:3">
      <c r="A61" s="3">
        <v>59</v>
      </c>
      <c r="C61" s="4" t="s">
        <v>194</v>
      </c>
    </row>
    <row r="62" spans="1:3">
      <c r="A62" s="3">
        <v>60</v>
      </c>
      <c r="C62" s="4" t="s">
        <v>195</v>
      </c>
    </row>
    <row r="63" spans="1:3">
      <c r="A63" s="3">
        <v>61</v>
      </c>
      <c r="C63" s="4" t="s">
        <v>196</v>
      </c>
    </row>
    <row r="64" spans="1:3">
      <c r="A64" s="3">
        <v>62</v>
      </c>
      <c r="C64" s="4" t="s">
        <v>197</v>
      </c>
    </row>
    <row r="65" spans="1:3">
      <c r="A65" s="3">
        <v>63</v>
      </c>
      <c r="C65" s="4" t="s">
        <v>47</v>
      </c>
    </row>
    <row r="66" spans="1:3">
      <c r="A66" s="3">
        <v>64</v>
      </c>
      <c r="C66" s="4" t="s">
        <v>198</v>
      </c>
    </row>
    <row r="67" spans="1:3">
      <c r="A67" s="3">
        <v>65</v>
      </c>
      <c r="C67" s="4" t="s">
        <v>199</v>
      </c>
    </row>
    <row r="68" spans="1:3">
      <c r="A68" s="3">
        <v>66</v>
      </c>
      <c r="C68" s="4" t="s">
        <v>1</v>
      </c>
    </row>
    <row r="69" spans="1:3">
      <c r="A69" s="3">
        <v>67</v>
      </c>
      <c r="C69" s="4" t="s">
        <v>200</v>
      </c>
    </row>
    <row r="70" spans="1:3">
      <c r="A70" s="3">
        <v>68</v>
      </c>
      <c r="C70" s="4" t="s">
        <v>201</v>
      </c>
    </row>
    <row r="71" spans="1:3">
      <c r="A71" s="3">
        <v>69</v>
      </c>
      <c r="C71" s="4" t="s">
        <v>202</v>
      </c>
    </row>
    <row r="72" spans="1:3">
      <c r="A72" s="3">
        <v>70</v>
      </c>
      <c r="C72" s="4" t="s">
        <v>50</v>
      </c>
    </row>
    <row r="73" spans="1:3">
      <c r="A73" s="3">
        <v>71</v>
      </c>
      <c r="C73" s="4" t="s">
        <v>203</v>
      </c>
    </row>
    <row r="74" spans="1:3">
      <c r="A74" s="3">
        <v>72</v>
      </c>
      <c r="C74" s="4" t="s">
        <v>204</v>
      </c>
    </row>
    <row r="75" spans="1:3">
      <c r="A75" s="3">
        <v>73</v>
      </c>
      <c r="C75" s="4" t="s">
        <v>205</v>
      </c>
    </row>
    <row r="76" spans="1:3">
      <c r="A76" s="3">
        <v>74</v>
      </c>
      <c r="C76" s="4" t="s">
        <v>206</v>
      </c>
    </row>
    <row r="77" spans="1:3">
      <c r="A77" s="3">
        <v>75</v>
      </c>
      <c r="C77" s="4" t="s">
        <v>207</v>
      </c>
    </row>
    <row r="78" spans="1:3">
      <c r="A78" s="3">
        <v>76</v>
      </c>
      <c r="C78" s="4" t="s">
        <v>208</v>
      </c>
    </row>
    <row r="79" spans="1:3">
      <c r="A79" s="3">
        <v>77</v>
      </c>
      <c r="C79" s="4" t="s">
        <v>209</v>
      </c>
    </row>
    <row r="80" spans="1:3">
      <c r="A80" s="3">
        <v>78</v>
      </c>
      <c r="C80" s="4" t="s">
        <v>210</v>
      </c>
    </row>
    <row r="81" spans="1:3">
      <c r="A81" s="3">
        <v>79</v>
      </c>
      <c r="C81" s="4" t="s">
        <v>211</v>
      </c>
    </row>
    <row r="82" spans="1:3">
      <c r="A82" s="3">
        <v>80</v>
      </c>
      <c r="C82" s="4" t="s">
        <v>9</v>
      </c>
    </row>
    <row r="83" spans="1:3">
      <c r="A83" s="3">
        <v>81</v>
      </c>
      <c r="C83" s="4" t="s">
        <v>44</v>
      </c>
    </row>
    <row r="84" spans="1:3">
      <c r="A84" s="3">
        <v>82</v>
      </c>
      <c r="C84" s="4" t="s">
        <v>212</v>
      </c>
    </row>
    <row r="85" spans="1:3">
      <c r="A85" s="3">
        <v>83</v>
      </c>
      <c r="C85" s="4" t="s">
        <v>213</v>
      </c>
    </row>
    <row r="86" spans="1:3">
      <c r="A86" s="3">
        <v>84</v>
      </c>
      <c r="C86" s="4" t="s">
        <v>214</v>
      </c>
    </row>
    <row r="87" spans="1:3">
      <c r="A87" s="3">
        <v>85</v>
      </c>
      <c r="C87" s="4" t="s">
        <v>215</v>
      </c>
    </row>
    <row r="88" spans="1:3">
      <c r="A88" s="3">
        <v>86</v>
      </c>
      <c r="C88" s="4" t="s">
        <v>216</v>
      </c>
    </row>
    <row r="89" spans="1:3">
      <c r="A89" s="3">
        <v>87</v>
      </c>
      <c r="C89" s="4" t="s">
        <v>217</v>
      </c>
    </row>
    <row r="90" spans="1:3">
      <c r="A90" s="3">
        <v>88</v>
      </c>
      <c r="C90" s="4" t="s">
        <v>218</v>
      </c>
    </row>
    <row r="91" spans="1:3">
      <c r="A91" s="3">
        <v>89</v>
      </c>
      <c r="C91" s="4" t="s">
        <v>219</v>
      </c>
    </row>
    <row r="92" spans="1:3">
      <c r="A92" s="3">
        <v>90</v>
      </c>
      <c r="C92" s="4" t="s">
        <v>220</v>
      </c>
    </row>
    <row r="93" spans="1:3">
      <c r="A93" s="3">
        <v>91</v>
      </c>
      <c r="C93" s="4" t="s">
        <v>221</v>
      </c>
    </row>
    <row r="94" spans="1:3">
      <c r="A94" s="3">
        <v>92</v>
      </c>
      <c r="C94" s="4" t="s">
        <v>222</v>
      </c>
    </row>
    <row r="95" spans="1:3">
      <c r="A95" s="3">
        <v>93</v>
      </c>
      <c r="C95" s="4" t="s">
        <v>223</v>
      </c>
    </row>
    <row r="96" spans="1:3">
      <c r="A96" s="3">
        <v>94</v>
      </c>
      <c r="C96" s="4" t="s">
        <v>45</v>
      </c>
    </row>
    <row r="97" spans="1:3">
      <c r="A97" s="3">
        <v>95</v>
      </c>
      <c r="C97" s="4" t="s">
        <v>224</v>
      </c>
    </row>
    <row r="98" spans="1:3">
      <c r="A98" s="3">
        <v>96</v>
      </c>
      <c r="C98" s="4" t="s">
        <v>225</v>
      </c>
    </row>
    <row r="99" spans="1:3">
      <c r="A99" s="3">
        <v>97</v>
      </c>
      <c r="C99" s="4" t="s">
        <v>48</v>
      </c>
    </row>
    <row r="100" spans="1:3">
      <c r="A100" s="3">
        <v>98</v>
      </c>
      <c r="C100" s="4" t="s">
        <v>226</v>
      </c>
    </row>
  </sheetData>
  <autoFilter ref="B1:N100">
    <extLst/>
  </autoFilter>
  <mergeCells count="1">
    <mergeCell ref="L42:O42"/>
  </mergeCells>
  <pageMargins left="0" right="0" top="0" bottom="0" header="0.5" footer="0.5"/>
  <pageSetup paperSize="9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K30" sqref="K30"/>
    </sheetView>
  </sheetViews>
  <sheetFormatPr defaultColWidth="9" defaultRowHeight="14.25" outlineLevelRow="5"/>
  <cols>
    <col min="1" max="16384" width="9" style="1"/>
  </cols>
  <sheetData>
    <row r="1" s="1" customFormat="1" spans="1:7">
      <c r="A1" s="1" t="s">
        <v>227</v>
      </c>
      <c r="G1" s="1" t="s">
        <v>228</v>
      </c>
    </row>
    <row r="2" spans="1:7">
      <c r="A2" s="2" t="s">
        <v>229</v>
      </c>
      <c r="G2" s="1" t="s">
        <v>230</v>
      </c>
    </row>
    <row r="3" spans="1:7">
      <c r="A3" s="2" t="s">
        <v>231</v>
      </c>
      <c r="G3" s="1" t="s">
        <v>232</v>
      </c>
    </row>
    <row r="4" spans="1:7">
      <c r="A4" s="2" t="s">
        <v>233</v>
      </c>
      <c r="G4" s="1" t="s">
        <v>234</v>
      </c>
    </row>
    <row r="5" spans="1:20">
      <c r="A5" s="2" t="s">
        <v>235</v>
      </c>
      <c r="T5" s="1" t="s">
        <v>236</v>
      </c>
    </row>
    <row r="6" spans="1:1">
      <c r="A6"/>
    </row>
  </sheetData>
  <hyperlinks>
    <hyperlink ref="A2" r:id="rId1" display="http://bgct1978.wicp.io:86/"/>
    <hyperlink ref="A3" r:id="rId2" display="http://wsbs.wzhrss.gov.cn/sionline/"/>
    <hyperlink ref="A4" r:id="rId3" display="http://www.yundaizhang.com/"/>
    <hyperlink ref="A5" r:id="rId4" display="http://etax.zhejiang.chinatax.gov.cn/zjgfdzswj/main/index.html?service=http%3A%2F%2Fetax.zhejiang.chinatax.gov.cn%2Fzjgfzjdzswjsbweb%2Fpages%2Fsb%2Fnssb%2Fsb_nssb.html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17" sqref="P17"/>
    </sheetView>
  </sheetViews>
  <sheetFormatPr defaultColWidth="9" defaultRowHeight="14.25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抵扣封面</vt:lpstr>
      <vt:lpstr>凭证1</vt:lpstr>
      <vt:lpstr>国税</vt:lpstr>
      <vt:lpstr>Sheet1</vt:lpstr>
      <vt:lpstr>网址</vt:lpstr>
      <vt:lpstr>所得税核定B类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dcterms:created xsi:type="dcterms:W3CDTF">1996-12-17T01:32:00Z</dcterms:created>
  <cp:lastPrinted>2018-04-17T08:44:00Z</cp:lastPrinted>
  <dcterms:modified xsi:type="dcterms:W3CDTF">2021-07-03T08:01:36Z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2052-11.1.0.10379</vt:lpwstr>
  </property>
  <property fmtid="{D5CDD505-2E9C-101B-9397-08002B2CF9AE}" pid="3" name="KSORubyTemplateID">
    <vt:lpwstr>14</vt:lpwstr>
  </property>
  <property fmtid="{D5CDD505-2E9C-101B-9397-08002B2CF9AE}" pid="4" name="KSOReadingLayout">
    <vt:bool>false</vt:bool>
  </property>
  <property fmtid="{D5CDD505-2E9C-101B-9397-08002B2CF9AE}" pid="5" name="ICV">
    <vt:lpwstr>7A3C0559C64F4863A9537B4D8611034B</vt:lpwstr>
  </property>
</Properties>
</file>