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zhibin/Nutstore Files/butterfly counting/"/>
    </mc:Choice>
  </mc:AlternateContent>
  <xr:revisionPtr revIDLastSave="0" documentId="13_ncr:1_{01FF336B-0609-0749-ACDE-CDBB988D4E76}" xr6:coauthVersionLast="47" xr6:coauthVersionMax="47" xr10:uidLastSave="{00000000-0000-0000-0000-000000000000}"/>
  <bookViews>
    <workbookView xWindow="33280" yWindow="-1040" windowWidth="28800" windowHeight="16080" activeTab="6" xr2:uid="{00000000-000D-0000-FFFF-FFFF00000000}"/>
  </bookViews>
  <sheets>
    <sheet name="Overview" sheetId="7" r:id="rId1"/>
    <sheet name="dataset" sheetId="9" r:id="rId2"/>
    <sheet name="scalability" sheetId="1" r:id="rId3"/>
    <sheet name="Compare with SOTA external" sheetId="2" r:id="rId4"/>
    <sheet name="Compare with SOTAs in-memory" sheetId="8" r:id="rId5"/>
    <sheet name="wedge-centric vs edge-centric" sheetId="6" r:id="rId6"/>
    <sheet name="batch size affection" sheetId="5" r:id="rId7"/>
    <sheet name="memory affection" sheetId="4" r:id="rId8"/>
  </sheets>
  <definedNames>
    <definedName name="_xlchart.v2.0" hidden="1">'wedge-centric vs edge-centric'!$C$10</definedName>
    <definedName name="_xlchart.v2.1" hidden="1">'wedge-centric vs edge-centric'!$C$9</definedName>
    <definedName name="_xlchart.v2.2" hidden="1">'wedge-centric vs edge-centric'!$D$10:$F$10</definedName>
    <definedName name="_xlchart.v2.3" hidden="1">'wedge-centric vs edge-centric'!$D$9:$F$9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1" i="5" l="1"/>
  <c r="G140" i="5"/>
  <c r="G139" i="5"/>
  <c r="G138" i="5"/>
  <c r="G137" i="5"/>
  <c r="G136" i="5"/>
  <c r="G135" i="5"/>
  <c r="G134" i="5"/>
  <c r="G133" i="5"/>
  <c r="G130" i="5"/>
  <c r="G129" i="5"/>
  <c r="G128" i="5"/>
  <c r="G127" i="5"/>
  <c r="G126" i="5"/>
  <c r="G125" i="5"/>
  <c r="G124" i="5"/>
  <c r="G123" i="5"/>
  <c r="G122" i="5"/>
  <c r="G119" i="5"/>
  <c r="G118" i="5"/>
  <c r="G117" i="5"/>
  <c r="G116" i="5"/>
  <c r="G115" i="5"/>
  <c r="G114" i="5"/>
  <c r="G113" i="5"/>
  <c r="G112" i="5"/>
  <c r="G111" i="5"/>
  <c r="G108" i="5"/>
  <c r="G107" i="5"/>
  <c r="G106" i="5"/>
  <c r="G105" i="5"/>
  <c r="G104" i="5"/>
  <c r="G103" i="5"/>
  <c r="G102" i="5"/>
  <c r="G101" i="5"/>
  <c r="G100" i="5"/>
  <c r="G67" i="5"/>
  <c r="G66" i="5"/>
  <c r="G65" i="5"/>
  <c r="G64" i="5"/>
  <c r="G63" i="5"/>
  <c r="G62" i="5"/>
  <c r="G61" i="5"/>
  <c r="G60" i="5"/>
  <c r="G59" i="5"/>
  <c r="G56" i="5"/>
  <c r="G55" i="5"/>
  <c r="G54" i="5"/>
  <c r="G53" i="5"/>
  <c r="G52" i="5"/>
  <c r="G51" i="5"/>
  <c r="G50" i="5"/>
  <c r="G49" i="5"/>
  <c r="G48" i="5"/>
  <c r="G45" i="5"/>
  <c r="G44" i="5"/>
  <c r="G43" i="5"/>
  <c r="G42" i="5"/>
  <c r="G41" i="5"/>
  <c r="G40" i="5"/>
  <c r="G39" i="5"/>
  <c r="G38" i="5"/>
  <c r="G37" i="5"/>
  <c r="G34" i="5"/>
  <c r="G33" i="5"/>
  <c r="G32" i="5"/>
  <c r="G31" i="5"/>
  <c r="G30" i="5"/>
  <c r="G29" i="5"/>
  <c r="G28" i="5"/>
  <c r="G27" i="5"/>
  <c r="G26" i="5"/>
  <c r="G97" i="5"/>
  <c r="G96" i="5"/>
  <c r="G95" i="5"/>
  <c r="G94" i="5"/>
  <c r="G93" i="5"/>
  <c r="G92" i="5"/>
  <c r="G91" i="5"/>
  <c r="G90" i="5"/>
  <c r="G89" i="5"/>
  <c r="G86" i="5"/>
  <c r="G85" i="5"/>
  <c r="G84" i="5"/>
  <c r="G83" i="5"/>
  <c r="G82" i="5"/>
  <c r="G81" i="5"/>
  <c r="G80" i="5"/>
  <c r="G79" i="5"/>
  <c r="G78" i="5"/>
  <c r="G15" i="5"/>
  <c r="G16" i="5"/>
  <c r="G17" i="5"/>
  <c r="G18" i="5"/>
  <c r="G19" i="5"/>
  <c r="G20" i="5"/>
  <c r="G21" i="5"/>
  <c r="G22" i="5"/>
  <c r="G23" i="5"/>
  <c r="G5" i="5"/>
  <c r="G6" i="5"/>
  <c r="G7" i="5"/>
  <c r="G8" i="5"/>
  <c r="G9" i="5"/>
  <c r="G10" i="5"/>
  <c r="G11" i="5"/>
  <c r="G12" i="5"/>
  <c r="G4" i="5"/>
  <c r="P8" i="1"/>
  <c r="P7" i="1"/>
  <c r="D5" i="9"/>
  <c r="D3" i="9"/>
  <c r="D4" i="9"/>
  <c r="D6" i="9"/>
  <c r="D7" i="9"/>
  <c r="D8" i="9"/>
  <c r="D9" i="9"/>
  <c r="D10" i="9"/>
  <c r="D11" i="9"/>
  <c r="D12" i="9"/>
  <c r="D2" i="9"/>
  <c r="F23" i="6"/>
  <c r="D22" i="6"/>
  <c r="D5" i="6"/>
  <c r="E23" i="6"/>
  <c r="D23" i="6"/>
  <c r="E22" i="6"/>
  <c r="F22" i="6"/>
  <c r="D19" i="6"/>
  <c r="F124" i="4"/>
  <c r="F123" i="4"/>
  <c r="F122" i="4"/>
  <c r="B122" i="4"/>
  <c r="B123" i="4" s="1"/>
  <c r="B124" i="4" s="1"/>
  <c r="F121" i="4"/>
  <c r="B121" i="4"/>
  <c r="F120" i="4"/>
  <c r="B120" i="4"/>
  <c r="F119" i="4"/>
  <c r="F118" i="4"/>
  <c r="F117" i="4"/>
  <c r="F116" i="4"/>
  <c r="F115" i="4"/>
  <c r="F114" i="4"/>
  <c r="F112" i="4"/>
  <c r="F111" i="4"/>
  <c r="F110" i="4"/>
  <c r="F109" i="4"/>
  <c r="B109" i="4"/>
  <c r="B110" i="4" s="1"/>
  <c r="B111" i="4" s="1"/>
  <c r="B112" i="4" s="1"/>
  <c r="F108" i="4"/>
  <c r="B108" i="4"/>
  <c r="F107" i="4"/>
  <c r="F106" i="4"/>
  <c r="F105" i="4"/>
  <c r="F104" i="4"/>
  <c r="F103" i="4"/>
  <c r="F102" i="4"/>
  <c r="F100" i="4"/>
  <c r="F99" i="4"/>
  <c r="F98" i="4"/>
  <c r="F97" i="4"/>
  <c r="B97" i="4"/>
  <c r="B98" i="4" s="1"/>
  <c r="B99" i="4" s="1"/>
  <c r="B100" i="4" s="1"/>
  <c r="F96" i="4"/>
  <c r="B96" i="4"/>
  <c r="F95" i="4"/>
  <c r="F94" i="4"/>
  <c r="F93" i="4"/>
  <c r="F92" i="4"/>
  <c r="F91" i="4"/>
  <c r="F90" i="4"/>
  <c r="F88" i="4"/>
  <c r="F87" i="4"/>
  <c r="F86" i="4"/>
  <c r="F85" i="4"/>
  <c r="B85" i="4"/>
  <c r="B86" i="4" s="1"/>
  <c r="B87" i="4" s="1"/>
  <c r="B88" i="4" s="1"/>
  <c r="F84" i="4"/>
  <c r="B84" i="4"/>
  <c r="F83" i="4"/>
  <c r="F82" i="4"/>
  <c r="F81" i="4"/>
  <c r="F80" i="4"/>
  <c r="F79" i="4"/>
  <c r="F78" i="4"/>
  <c r="F76" i="4"/>
  <c r="F75" i="4"/>
  <c r="F74" i="4"/>
  <c r="F73" i="4"/>
  <c r="B73" i="4"/>
  <c r="B74" i="4" s="1"/>
  <c r="B75" i="4" s="1"/>
  <c r="B76" i="4" s="1"/>
  <c r="F72" i="4"/>
  <c r="B72" i="4"/>
  <c r="F71" i="4"/>
  <c r="F70" i="4"/>
  <c r="F69" i="4"/>
  <c r="F68" i="4"/>
  <c r="F67" i="4"/>
  <c r="F66" i="4"/>
  <c r="F61" i="4"/>
  <c r="F60" i="4"/>
  <c r="F59" i="4"/>
  <c r="F58" i="4"/>
  <c r="B58" i="4"/>
  <c r="B59" i="4" s="1"/>
  <c r="B60" i="4" s="1"/>
  <c r="B61" i="4" s="1"/>
  <c r="F57" i="4"/>
  <c r="B57" i="4"/>
  <c r="F56" i="4"/>
  <c r="F55" i="4"/>
  <c r="F54" i="4"/>
  <c r="F53" i="4"/>
  <c r="F52" i="4"/>
  <c r="F51" i="4"/>
  <c r="F49" i="4"/>
  <c r="F48" i="4"/>
  <c r="F47" i="4"/>
  <c r="F46" i="4"/>
  <c r="B46" i="4"/>
  <c r="B47" i="4" s="1"/>
  <c r="B48" i="4" s="1"/>
  <c r="B49" i="4" s="1"/>
  <c r="F45" i="4"/>
  <c r="B45" i="4"/>
  <c r="F44" i="4"/>
  <c r="F43" i="4"/>
  <c r="F42" i="4"/>
  <c r="F41" i="4"/>
  <c r="F40" i="4"/>
  <c r="F39" i="4"/>
  <c r="F37" i="4"/>
  <c r="F36" i="4"/>
  <c r="F35" i="4"/>
  <c r="F34" i="4"/>
  <c r="B34" i="4"/>
  <c r="B35" i="4" s="1"/>
  <c r="B36" i="4" s="1"/>
  <c r="B37" i="4" s="1"/>
  <c r="F33" i="4"/>
  <c r="B33" i="4"/>
  <c r="F32" i="4"/>
  <c r="F31" i="4"/>
  <c r="F30" i="4"/>
  <c r="F29" i="4"/>
  <c r="F28" i="4"/>
  <c r="F27" i="4"/>
  <c r="F25" i="4"/>
  <c r="F24" i="4"/>
  <c r="F23" i="4"/>
  <c r="F22" i="4"/>
  <c r="B22" i="4"/>
  <c r="B23" i="4" s="1"/>
  <c r="B24" i="4" s="1"/>
  <c r="B25" i="4" s="1"/>
  <c r="F21" i="4"/>
  <c r="B21" i="4"/>
  <c r="F20" i="4"/>
  <c r="F19" i="4"/>
  <c r="F18" i="4"/>
  <c r="F17" i="4"/>
  <c r="F16" i="4"/>
  <c r="F15" i="4"/>
  <c r="F4" i="4"/>
  <c r="F5" i="4"/>
  <c r="F6" i="4"/>
  <c r="F7" i="4"/>
  <c r="F8" i="4"/>
  <c r="F9" i="4"/>
  <c r="F10" i="4"/>
  <c r="F11" i="4"/>
  <c r="F12" i="4"/>
  <c r="F13" i="4"/>
  <c r="F3" i="4"/>
  <c r="H67" i="5" l="1"/>
  <c r="I67" i="5" s="1"/>
  <c r="H119" i="5"/>
  <c r="I119" i="5" s="1"/>
  <c r="H108" i="5"/>
  <c r="I108" i="5" s="1"/>
  <c r="H130" i="5"/>
  <c r="I130" i="5" s="1"/>
  <c r="H141" i="5"/>
  <c r="I141" i="5" s="1"/>
  <c r="H56" i="5"/>
  <c r="I56" i="5" s="1"/>
  <c r="H45" i="5"/>
  <c r="I45" i="5" s="1"/>
  <c r="H34" i="5"/>
  <c r="I34" i="5" s="1"/>
  <c r="H86" i="5"/>
  <c r="I86" i="5" s="1"/>
  <c r="H97" i="5"/>
  <c r="I97" i="5" s="1"/>
  <c r="H12" i="5"/>
  <c r="I12" i="5" s="1"/>
  <c r="H23" i="5"/>
  <c r="I23" i="5" s="1"/>
  <c r="B3" i="2"/>
  <c r="B4" i="2"/>
  <c r="B2" i="2"/>
  <c r="D3" i="2"/>
  <c r="D2" i="2"/>
  <c r="C3" i="2"/>
  <c r="C4" i="2"/>
  <c r="C2" i="2"/>
  <c r="E20" i="6"/>
  <c r="F20" i="6"/>
  <c r="D20" i="6"/>
  <c r="E19" i="6"/>
  <c r="F19" i="6"/>
  <c r="F5" i="6"/>
  <c r="E5" i="6"/>
  <c r="B9" i="4" l="1"/>
  <c r="B10" i="4" s="1"/>
  <c r="B11" i="4" s="1"/>
  <c r="B12" i="4" s="1"/>
  <c r="B13" i="4" s="1"/>
</calcChain>
</file>

<file path=xl/sharedStrings.xml><?xml version="1.0" encoding="utf-8"?>
<sst xmlns="http://schemas.openxmlformats.org/spreadsheetml/2006/main" count="180" uniqueCount="104">
  <si>
    <t>twitter</t>
    <phoneticPr fontId="2" type="noConversion"/>
  </si>
  <si>
    <t>livejournal</t>
    <phoneticPr fontId="2" type="noConversion"/>
  </si>
  <si>
    <t>orkut</t>
    <phoneticPr fontId="2" type="noConversion"/>
  </si>
  <si>
    <t>threads</t>
    <phoneticPr fontId="2" type="noConversion"/>
  </si>
  <si>
    <t>time</t>
    <phoneticPr fontId="2" type="noConversion"/>
  </si>
  <si>
    <t>parbutterfly</t>
    <phoneticPr fontId="2" type="noConversion"/>
  </si>
  <si>
    <t>48 hyperthreads (96)</t>
    <phoneticPr fontId="2" type="noConversion"/>
  </si>
  <si>
    <t>GPU</t>
    <phoneticPr fontId="2" type="noConversion"/>
  </si>
  <si>
    <t>BFC_VP</t>
    <phoneticPr fontId="2" type="noConversion"/>
  </si>
  <si>
    <t>When memory is sufficient.</t>
    <phoneticPr fontId="2" type="noConversion"/>
  </si>
  <si>
    <t>blocks</t>
    <phoneticPr fontId="2" type="noConversion"/>
  </si>
  <si>
    <t>56 hyperthreads (112)</t>
    <phoneticPr fontId="2" type="noConversion"/>
  </si>
  <si>
    <t>ours BCHM-P</t>
    <phoneticPr fontId="2" type="noConversion"/>
  </si>
  <si>
    <t>statics</t>
    <phoneticPr fontId="2" type="noConversion"/>
  </si>
  <si>
    <t>vertices</t>
    <phoneticPr fontId="2" type="noConversion"/>
  </si>
  <si>
    <t>edges</t>
    <phoneticPr fontId="2" type="noConversion"/>
  </si>
  <si>
    <t>butterflies</t>
    <phoneticPr fontId="2" type="noConversion"/>
  </si>
  <si>
    <t>Ours</t>
    <phoneticPr fontId="2" type="noConversion"/>
  </si>
  <si>
    <t>BFC-EM</t>
    <phoneticPr fontId="2" type="noConversion"/>
  </si>
  <si>
    <t>EMRC(reported in paper)</t>
    <phoneticPr fontId="2" type="noConversion"/>
  </si>
  <si>
    <t>filker</t>
    <phoneticPr fontId="2" type="noConversion"/>
  </si>
  <si>
    <t>signle thread with 1GB memory</t>
    <phoneticPr fontId="2" type="noConversion"/>
  </si>
  <si>
    <t>EMRC (our baseline version)</t>
    <phoneticPr fontId="2" type="noConversion"/>
  </si>
  <si>
    <t>compute time</t>
    <phoneticPr fontId="2" type="noConversion"/>
  </si>
  <si>
    <t>tranfer time</t>
    <phoneticPr fontId="2" type="noConversion"/>
  </si>
  <si>
    <t>112 threads</t>
    <phoneticPr fontId="2" type="noConversion"/>
  </si>
  <si>
    <t>partition num</t>
    <phoneticPr fontId="2" type="noConversion"/>
  </si>
  <si>
    <t>memory size</t>
    <phoneticPr fontId="2" type="noConversion"/>
  </si>
  <si>
    <t>batch size</t>
    <phoneticPr fontId="2" type="noConversion"/>
  </si>
  <si>
    <t>total time</t>
    <phoneticPr fontId="2" type="noConversion"/>
  </si>
  <si>
    <t>min time</t>
    <phoneticPr fontId="2" type="noConversion"/>
  </si>
  <si>
    <t>speedup</t>
    <phoneticPr fontId="2" type="noConversion"/>
  </si>
  <si>
    <t>graph</t>
    <phoneticPr fontId="2" type="noConversion"/>
  </si>
  <si>
    <t>|V|</t>
    <phoneticPr fontId="2" type="noConversion"/>
  </si>
  <si>
    <t>|E|</t>
    <phoneticPr fontId="2" type="noConversion"/>
  </si>
  <si>
    <t>WedgeCentric</t>
    <phoneticPr fontId="2" type="noConversion"/>
  </si>
  <si>
    <t>1GB</t>
  </si>
  <si>
    <t>1GB</t>
    <phoneticPr fontId="2" type="noConversion"/>
  </si>
  <si>
    <t>WedgeCentric</t>
    <phoneticPr fontId="2" type="noConversion"/>
  </si>
  <si>
    <t>Memory</t>
    <phoneticPr fontId="2" type="noConversion"/>
  </si>
  <si>
    <t>Average degree</t>
    <phoneticPr fontId="2" type="noConversion"/>
  </si>
  <si>
    <t>kron16-32768</t>
    <phoneticPr fontId="2" type="noConversion"/>
  </si>
  <si>
    <t>WedgeCentric</t>
    <phoneticPr fontId="2" type="noConversion"/>
  </si>
  <si>
    <t>EdgeCentric</t>
    <phoneticPr fontId="2" type="noConversion"/>
  </si>
  <si>
    <t>Partition Num</t>
    <phoneticPr fontId="2" type="noConversion"/>
  </si>
  <si>
    <t>CPU</t>
    <phoneticPr fontId="2" type="noConversion"/>
  </si>
  <si>
    <t>Computation</t>
    <phoneticPr fontId="2" type="noConversion"/>
  </si>
  <si>
    <t>EdgeCentric</t>
    <phoneticPr fontId="2" type="noConversion"/>
  </si>
  <si>
    <t>IO</t>
    <phoneticPr fontId="2" type="noConversion"/>
  </si>
  <si>
    <t>kron18-8192</t>
    <phoneticPr fontId="2" type="noConversion"/>
  </si>
  <si>
    <t>kron20-2048</t>
    <phoneticPr fontId="2" type="noConversion"/>
  </si>
  <si>
    <t>1GB</t>
    <phoneticPr fontId="2" type="noConversion"/>
  </si>
  <si>
    <t>GPU</t>
    <phoneticPr fontId="2" type="noConversion"/>
  </si>
  <si>
    <t xml:space="preserve">IO comparison WedgeCentric/EdgeCentric  </t>
    <phoneticPr fontId="2" type="noConversion"/>
  </si>
  <si>
    <t xml:space="preserve">Edge numbers are in the same order of magnitude
</t>
    <phoneticPr fontId="2" type="noConversion"/>
  </si>
  <si>
    <t>EMRC (our baseline version)</t>
    <phoneticPr fontId="2" type="noConversion"/>
  </si>
  <si>
    <t>Total</t>
    <phoneticPr fontId="2" type="noConversion"/>
  </si>
  <si>
    <t>Computation</t>
    <phoneticPr fontId="2" type="noConversion"/>
  </si>
  <si>
    <t>IO</t>
    <phoneticPr fontId="2" type="noConversion"/>
  </si>
  <si>
    <t>Filker</t>
    <phoneticPr fontId="2" type="noConversion"/>
  </si>
  <si>
    <t>bi-twitter</t>
    <phoneticPr fontId="2" type="noConversion"/>
  </si>
  <si>
    <t>bi-sk</t>
    <phoneticPr fontId="2" type="noConversion"/>
  </si>
  <si>
    <t>bi-uk</t>
    <phoneticPr fontId="2" type="noConversion"/>
  </si>
  <si>
    <t>tracker</t>
    <phoneticPr fontId="2" type="noConversion"/>
  </si>
  <si>
    <t>CPU</t>
    <phoneticPr fontId="2" type="noConversion"/>
  </si>
  <si>
    <t xml:space="preserve">Compare with SOTA external memory </t>
    <phoneticPr fontId="2" type="noConversion"/>
  </si>
  <si>
    <t>Sheet</t>
    <phoneticPr fontId="2" type="noConversion"/>
  </si>
  <si>
    <t xml:space="preserve">Conclusion </t>
    <phoneticPr fontId="2" type="noConversion"/>
  </si>
  <si>
    <t xml:space="preserve">We beat existing works. EMRC prefer dense graph while BFC-EM prefer sparse graph. </t>
    <phoneticPr fontId="2" type="noConversion"/>
  </si>
  <si>
    <t xml:space="preserve">Scalability </t>
    <phoneticPr fontId="2" type="noConversion"/>
  </si>
  <si>
    <t xml:space="preserve">Purpose </t>
    <phoneticPr fontId="2" type="noConversion"/>
  </si>
  <si>
    <t>Demonstrate the benefits of our parallel techniques. Also compare with SODA in memory algorithms.</t>
    <phoneticPr fontId="2" type="noConversion"/>
  </si>
  <si>
    <t>Wedge-centric vs. Edge-centric</t>
    <phoneticPr fontId="2" type="noConversion"/>
  </si>
  <si>
    <t>Corresponds to our proof of IO-optimal.</t>
    <phoneticPr fontId="2" type="noConversion"/>
  </si>
  <si>
    <t>average degree decrease</t>
    <phoneticPr fontId="2" type="noConversion"/>
  </si>
  <si>
    <t xml:space="preserve">Computation costs are in the same order of magnitude except red one </t>
    <phoneticPr fontId="2" type="noConversion"/>
  </si>
  <si>
    <t>Problems</t>
    <phoneticPr fontId="2" type="noConversion"/>
  </si>
  <si>
    <t xml:space="preserve">Achieve close to linear scalability in some cases. </t>
    <phoneticPr fontId="2" type="noConversion"/>
  </si>
  <si>
    <t>Two problems. 1. with more processors, slower in some cases. 2. Our methods can't beats other in memory algorithms with single thread.</t>
    <phoneticPr fontId="2" type="noConversion"/>
  </si>
  <si>
    <t>IO cost match our proof</t>
    <phoneticPr fontId="2" type="noConversion"/>
  </si>
  <si>
    <t>Considering the computation cost, wedge-centric performs bad in some cases.</t>
    <phoneticPr fontId="2" type="noConversion"/>
  </si>
  <si>
    <t>livejournal(1GB)</t>
    <phoneticPr fontId="2" type="noConversion"/>
  </si>
  <si>
    <t xml:space="preserve">Batch size affection </t>
    <phoneticPr fontId="2" type="noConversion"/>
  </si>
  <si>
    <t>Corresponds to our second solution.</t>
    <phoneticPr fontId="2" type="noConversion"/>
  </si>
  <si>
    <t>A proper batchnum can give good performance.</t>
    <phoneticPr fontId="2" type="noConversion"/>
  </si>
  <si>
    <t>How to choose batch num? We notice changing batch num only affect the size of hashTable while the size of subgraph is constant. So we give Alpha*#subgraph size space to hashTable. In implementation, we first obtain the partition num, then choose the smallest batch num.</t>
    <phoneticPr fontId="2" type="noConversion"/>
  </si>
  <si>
    <t>memory affection</t>
    <phoneticPr fontId="2" type="noConversion"/>
  </si>
  <si>
    <t>Large memory, better performace</t>
    <phoneticPr fontId="2" type="noConversion"/>
  </si>
  <si>
    <t>* means further batch partition</t>
    <phoneticPr fontId="2" type="noConversion"/>
  </si>
  <si>
    <t>Total time</t>
    <phoneticPr fontId="2" type="noConversion"/>
  </si>
  <si>
    <t>filcker</t>
    <phoneticPr fontId="2" type="noConversion"/>
  </si>
  <si>
    <t>trackers</t>
    <phoneticPr fontId="2" type="noConversion"/>
  </si>
  <si>
    <t>216 threads</t>
    <phoneticPr fontId="2" type="noConversion"/>
  </si>
  <si>
    <t>Parbutterfly</t>
    <phoneticPr fontId="2" type="noConversion"/>
  </si>
  <si>
    <t xml:space="preserve">Computation comparison WedgeCentric/EdgeCentric  </t>
    <phoneticPr fontId="2" type="noConversion"/>
  </si>
  <si>
    <t>Vertices</t>
    <phoneticPr fontId="2" type="noConversion"/>
  </si>
  <si>
    <t>Edges</t>
    <phoneticPr fontId="2" type="noConversion"/>
  </si>
  <si>
    <t>Butterflies</t>
    <phoneticPr fontId="2" type="noConversion"/>
  </si>
  <si>
    <t>initialize time</t>
    <phoneticPr fontId="2" type="noConversion"/>
  </si>
  <si>
    <t>Orkut(1GB)</t>
    <phoneticPr fontId="2" type="noConversion"/>
  </si>
  <si>
    <t>Tracker(4GB)</t>
    <phoneticPr fontId="2" type="noConversion"/>
  </si>
  <si>
    <t>bi-twitter(4GB)</t>
    <phoneticPr fontId="2" type="noConversion"/>
  </si>
  <si>
    <t>bi-sk(4GB)</t>
    <phoneticPr fontId="2" type="noConversion"/>
  </si>
  <si>
    <t>bi-uk(4GB)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</si>
</sst>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6" formatCode="0.E+00"/>
    <numFmt numFmtId="177" formatCode="_(* #,##0_);_(* \(#,##0\);_(* &quot;-&quot;??_);_(@_)"/>
  </numFmts>
  <fonts count="6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7"/>
      <color rgb="FFD4D4D4"/>
      <name val="Consolas"/>
      <family val="3"/>
    </font>
    <font>
      <sz val="7"/>
      <color rgb="FFCE9178"/>
      <name val="Consolas"/>
      <family val="3"/>
    </font>
    <font>
      <sz val="12"/>
      <color rgb="FFD4D4D4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7" fontId="0" fillId="0" borderId="0" xfId="1" applyNumberFormat="1" applyFont="1" applyAlignment="1">
      <alignment horizontal="right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7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1" applyNumberFormat="1" applyFont="1" applyAlignment="1">
      <alignment horizontal="right" vertical="center"/>
    </xf>
    <xf numFmtId="11" fontId="0" fillId="0" borderId="0" xfId="1" applyNumberFormat="1" applyFont="1">
      <alignment vertical="center"/>
    </xf>
    <xf numFmtId="11" fontId="0" fillId="0" borderId="0" xfId="1" applyNumberFormat="1" applyFont="1" applyAlignment="1">
      <alignment horizontal="right" vertical="center"/>
    </xf>
    <xf numFmtId="43" fontId="0" fillId="0" borderId="0" xfId="1" applyNumberFormat="1" applyFon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CPU</a:t>
            </a:r>
            <a:r>
              <a:rPr lang="zh-CN" altLang="en-US"/>
              <a:t> </a:t>
            </a:r>
            <a:r>
              <a:rPr lang="en-US" altLang="zh-CN"/>
              <a:t>computation</a:t>
            </a:r>
            <a:r>
              <a:rPr lang="zh-CN" altLang="en-US"/>
              <a:t> </a:t>
            </a:r>
            <a:r>
              <a:rPr lang="en-US" altLang="zh-CN"/>
              <a:t>comparison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'wedge-centric vs edge-centric'!$C$9</c:f>
              <c:strCache>
                <c:ptCount val="1"/>
                <c:pt idx="0">
                  <c:v>WedgeCentric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'wedge-centric vs edge-centric'!$D$1:$F$1</c:f>
              <c:strCache>
                <c:ptCount val="3"/>
                <c:pt idx="0">
                  <c:v>kron16-32768</c:v>
                </c:pt>
                <c:pt idx="1">
                  <c:v>kron18-8192</c:v>
                </c:pt>
                <c:pt idx="2">
                  <c:v>kron20-2048</c:v>
                </c:pt>
              </c:strCache>
            </c:strRef>
          </c:cat>
          <c:val>
            <c:numRef>
              <c:f>'wedge-centric vs edge-centric'!$D$9:$F$9</c:f>
              <c:numCache>
                <c:formatCode>General</c:formatCode>
                <c:ptCount val="3"/>
                <c:pt idx="0">
                  <c:v>1461.365411</c:v>
                </c:pt>
                <c:pt idx="1">
                  <c:v>1210.5208399999999</c:v>
                </c:pt>
                <c:pt idx="2">
                  <c:v>14258.7462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C-6F46-95DF-AB218A42BD2F}"/>
            </c:ext>
          </c:extLst>
        </c:ser>
        <c:ser>
          <c:idx val="1"/>
          <c:order val="1"/>
          <c:tx>
            <c:strRef>
              <c:f>'wedge-centric vs edge-centric'!$C$10</c:f>
              <c:strCache>
                <c:ptCount val="1"/>
                <c:pt idx="0">
                  <c:v>EdgeCentric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'wedge-centric vs edge-centric'!$D$1:$F$1</c:f>
              <c:strCache>
                <c:ptCount val="3"/>
                <c:pt idx="0">
                  <c:v>kron16-32768</c:v>
                </c:pt>
                <c:pt idx="1">
                  <c:v>kron18-8192</c:v>
                </c:pt>
                <c:pt idx="2">
                  <c:v>kron20-2048</c:v>
                </c:pt>
              </c:strCache>
            </c:strRef>
          </c:cat>
          <c:val>
            <c:numRef>
              <c:f>'wedge-centric vs edge-centric'!$D$10:$F$10</c:f>
              <c:numCache>
                <c:formatCode>General</c:formatCode>
                <c:ptCount val="3"/>
                <c:pt idx="0">
                  <c:v>2273.9839219999999</c:v>
                </c:pt>
                <c:pt idx="1">
                  <c:v>1270.8955900000001</c:v>
                </c:pt>
                <c:pt idx="2">
                  <c:v>1601.87041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5C-6F46-95DF-AB218A42B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863312"/>
        <c:axId val="354864960"/>
      </c:barChart>
      <c:catAx>
        <c:axId val="35486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864960"/>
        <c:crosses val="autoZero"/>
        <c:auto val="1"/>
        <c:lblAlgn val="ctr"/>
        <c:lblOffset val="100"/>
        <c:noMultiLvlLbl val="0"/>
      </c:catAx>
      <c:valAx>
        <c:axId val="354864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86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CPU</a:t>
            </a:r>
            <a:r>
              <a:rPr lang="zh-CN" altLang="en-US"/>
              <a:t> </a:t>
            </a:r>
            <a:r>
              <a:rPr lang="en-US" altLang="zh-CN"/>
              <a:t>IO</a:t>
            </a:r>
            <a:r>
              <a:rPr lang="zh-CN" altLang="en-US"/>
              <a:t> </a:t>
            </a:r>
            <a:r>
              <a:rPr lang="en-US" altLang="zh-CN"/>
              <a:t>comparison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'wedge-centric vs edge-centric'!$C$11</c:f>
              <c:strCache>
                <c:ptCount val="1"/>
                <c:pt idx="0">
                  <c:v>WedgeCentric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'wedge-centric vs edge-centric'!$D$1:$F$1</c:f>
              <c:strCache>
                <c:ptCount val="3"/>
                <c:pt idx="0">
                  <c:v>kron16-32768</c:v>
                </c:pt>
                <c:pt idx="1">
                  <c:v>kron18-8192</c:v>
                </c:pt>
                <c:pt idx="2">
                  <c:v>kron20-2048</c:v>
                </c:pt>
              </c:strCache>
            </c:strRef>
          </c:cat>
          <c:val>
            <c:numRef>
              <c:f>'wedge-centric vs edge-centric'!$D$11:$F$11</c:f>
              <c:numCache>
                <c:formatCode>General</c:formatCode>
                <c:ptCount val="3"/>
                <c:pt idx="0">
                  <c:v>26.213699999999999</c:v>
                </c:pt>
                <c:pt idx="1">
                  <c:v>106.381</c:v>
                </c:pt>
                <c:pt idx="2">
                  <c:v>416.35199999999998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3-284C-AAF1-644B7E81DB63}"/>
            </c:ext>
          </c:extLst>
        </c:ser>
        <c:ser>
          <c:idx val="1"/>
          <c:order val="1"/>
          <c:tx>
            <c:strRef>
              <c:f>'wedge-centric vs edge-centric'!$C$12</c:f>
              <c:strCache>
                <c:ptCount val="1"/>
                <c:pt idx="0">
                  <c:v>EdgeCentric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'wedge-centric vs edge-centric'!$D$1:$F$1</c:f>
              <c:strCache>
                <c:ptCount val="3"/>
                <c:pt idx="0">
                  <c:v>kron16-32768</c:v>
                </c:pt>
                <c:pt idx="1">
                  <c:v>kron18-8192</c:v>
                </c:pt>
                <c:pt idx="2">
                  <c:v>kron20-2048</c:v>
                </c:pt>
              </c:strCache>
            </c:strRef>
          </c:cat>
          <c:val>
            <c:numRef>
              <c:f>'wedge-centric vs edge-centric'!$D$12:$F$12</c:f>
              <c:numCache>
                <c:formatCode>General</c:formatCode>
                <c:ptCount val="3"/>
                <c:pt idx="0">
                  <c:v>68.137699999999995</c:v>
                </c:pt>
                <c:pt idx="1">
                  <c:v>80.759100000000004</c:v>
                </c:pt>
                <c:pt idx="2">
                  <c:v>90.921000000000006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3-284C-AAF1-644B7E81D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863312"/>
        <c:axId val="354864960"/>
      </c:barChart>
      <c:catAx>
        <c:axId val="35486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864960"/>
        <c:crosses val="autoZero"/>
        <c:auto val="1"/>
        <c:lblAlgn val="ctr"/>
        <c:lblOffset val="100"/>
        <c:noMultiLvlLbl val="0"/>
      </c:catAx>
      <c:valAx>
        <c:axId val="354864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86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GPU</a:t>
            </a:r>
            <a:r>
              <a:rPr lang="zh-CN" altLang="en-US"/>
              <a:t> </a:t>
            </a:r>
            <a:r>
              <a:rPr lang="en-US" altLang="zh-CN"/>
              <a:t>computation</a:t>
            </a:r>
            <a:r>
              <a:rPr lang="zh-CN" altLang="en-US"/>
              <a:t> </a:t>
            </a:r>
            <a:r>
              <a:rPr lang="en-US" altLang="zh-CN"/>
              <a:t>comparison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'wedge-centric vs edge-centric'!$C$13</c:f>
              <c:strCache>
                <c:ptCount val="1"/>
                <c:pt idx="0">
                  <c:v>WedgeCentric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'wedge-centric vs edge-centric'!$D$1:$F$1</c:f>
              <c:strCache>
                <c:ptCount val="3"/>
                <c:pt idx="0">
                  <c:v>kron16-32768</c:v>
                </c:pt>
                <c:pt idx="1">
                  <c:v>kron18-8192</c:v>
                </c:pt>
                <c:pt idx="2">
                  <c:v>kron20-2048</c:v>
                </c:pt>
              </c:strCache>
            </c:strRef>
          </c:cat>
          <c:val>
            <c:numRef>
              <c:f>'wedge-centric vs edge-centric'!$D$13:$F$13</c:f>
              <c:numCache>
                <c:formatCode>General</c:formatCode>
                <c:ptCount val="3"/>
                <c:pt idx="0">
                  <c:v>296.89800000000002</c:v>
                </c:pt>
                <c:pt idx="1">
                  <c:v>316.017</c:v>
                </c:pt>
                <c:pt idx="2">
                  <c:v>790.99900000000002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8-D94C-94D0-61E1DF2EC6B4}"/>
            </c:ext>
          </c:extLst>
        </c:ser>
        <c:ser>
          <c:idx val="1"/>
          <c:order val="1"/>
          <c:tx>
            <c:strRef>
              <c:f>'wedge-centric vs edge-centric'!$C$14</c:f>
              <c:strCache>
                <c:ptCount val="1"/>
                <c:pt idx="0">
                  <c:v>EdgeCentric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'wedge-centric vs edge-centric'!$D$1:$F$1</c:f>
              <c:strCache>
                <c:ptCount val="3"/>
                <c:pt idx="0">
                  <c:v>kron16-32768</c:v>
                </c:pt>
                <c:pt idx="1">
                  <c:v>kron18-8192</c:v>
                </c:pt>
                <c:pt idx="2">
                  <c:v>kron20-2048</c:v>
                </c:pt>
              </c:strCache>
            </c:strRef>
          </c:cat>
          <c:val>
            <c:numRef>
              <c:f>'wedge-centric vs edge-centric'!$D$14:$F$14</c:f>
              <c:numCache>
                <c:formatCode>General</c:formatCode>
                <c:ptCount val="3"/>
                <c:pt idx="0">
                  <c:v>377.05900000000003</c:v>
                </c:pt>
                <c:pt idx="1">
                  <c:v>383.55500000000001</c:v>
                </c:pt>
                <c:pt idx="2">
                  <c:v>472.70100000000002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8-D94C-94D0-61E1DF2EC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863312"/>
        <c:axId val="354864960"/>
      </c:barChart>
      <c:catAx>
        <c:axId val="35486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864960"/>
        <c:crosses val="autoZero"/>
        <c:auto val="1"/>
        <c:lblAlgn val="ctr"/>
        <c:lblOffset val="100"/>
        <c:noMultiLvlLbl val="0"/>
      </c:catAx>
      <c:valAx>
        <c:axId val="354864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86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GPU</a:t>
            </a:r>
            <a:r>
              <a:rPr lang="zh-CN" altLang="en-US"/>
              <a:t> </a:t>
            </a:r>
            <a:r>
              <a:rPr lang="en-US" altLang="zh-CN"/>
              <a:t>IO</a:t>
            </a:r>
            <a:r>
              <a:rPr lang="zh-CN" altLang="en-US"/>
              <a:t> </a:t>
            </a:r>
            <a:r>
              <a:rPr lang="en-US" altLang="zh-CN"/>
              <a:t>comparison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'wedge-centric vs edge-centric'!$C$15</c:f>
              <c:strCache>
                <c:ptCount val="1"/>
                <c:pt idx="0">
                  <c:v>WedgeCentric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'wedge-centric vs edge-centric'!$D$1:$F$1</c:f>
              <c:strCache>
                <c:ptCount val="3"/>
                <c:pt idx="0">
                  <c:v>kron16-32768</c:v>
                </c:pt>
                <c:pt idx="1">
                  <c:v>kron18-8192</c:v>
                </c:pt>
                <c:pt idx="2">
                  <c:v>kron20-2048</c:v>
                </c:pt>
              </c:strCache>
            </c:strRef>
          </c:cat>
          <c:val>
            <c:numRef>
              <c:f>'wedge-centric vs edge-centric'!$D$15:$F$15</c:f>
              <c:numCache>
                <c:formatCode>General</c:formatCode>
                <c:ptCount val="3"/>
                <c:pt idx="0">
                  <c:v>33.868200000000002</c:v>
                </c:pt>
                <c:pt idx="1">
                  <c:v>94.681299999999993</c:v>
                </c:pt>
                <c:pt idx="2">
                  <c:v>344.68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6-804E-95D5-382BBBBFE990}"/>
            </c:ext>
          </c:extLst>
        </c:ser>
        <c:ser>
          <c:idx val="1"/>
          <c:order val="1"/>
          <c:tx>
            <c:strRef>
              <c:f>'wedge-centric vs edge-centric'!$C$16</c:f>
              <c:strCache>
                <c:ptCount val="1"/>
                <c:pt idx="0">
                  <c:v>EdgeCentric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'wedge-centric vs edge-centric'!$D$1:$F$1</c:f>
              <c:strCache>
                <c:ptCount val="3"/>
                <c:pt idx="0">
                  <c:v>kron16-32768</c:v>
                </c:pt>
                <c:pt idx="1">
                  <c:v>kron18-8192</c:v>
                </c:pt>
                <c:pt idx="2">
                  <c:v>kron20-2048</c:v>
                </c:pt>
              </c:strCache>
            </c:strRef>
          </c:cat>
          <c:val>
            <c:numRef>
              <c:f>'wedge-centric vs edge-centric'!$D$16:$F$16</c:f>
              <c:numCache>
                <c:formatCode>General</c:formatCode>
                <c:ptCount val="3"/>
                <c:pt idx="0">
                  <c:v>69.377399999999994</c:v>
                </c:pt>
                <c:pt idx="1">
                  <c:v>85.578900000000004</c:v>
                </c:pt>
                <c:pt idx="2">
                  <c:v>107.124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06-804E-95D5-382BBBBFE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863312"/>
        <c:axId val="354864960"/>
      </c:barChart>
      <c:catAx>
        <c:axId val="35486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864960"/>
        <c:crosses val="autoZero"/>
        <c:auto val="1"/>
        <c:lblAlgn val="ctr"/>
        <c:lblOffset val="100"/>
        <c:noMultiLvlLbl val="0"/>
      </c:catAx>
      <c:valAx>
        <c:axId val="354864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86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622300</xdr:colOff>
      <xdr:row>25</xdr:row>
      <xdr:rowOff>101600</xdr:rowOff>
    </xdr:from>
    <xdr:to>
      <xdr:col>3</xdr:col>
      <xdr:colOff>660400</xdr:colOff>
      <xdr:row>39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F96D4F0-B0C5-FE4D-A650-CC7BC2577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1270000</xdr:colOff>
      <xdr:row>25</xdr:row>
      <xdr:rowOff>101600</xdr:rowOff>
    </xdr:from>
    <xdr:to>
      <xdr:col>5</xdr:col>
      <xdr:colOff>1752600</xdr:colOff>
      <xdr:row>39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1069B22-1820-BE43-B934-54E186641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609600</xdr:colOff>
      <xdr:row>40</xdr:row>
      <xdr:rowOff>152400</xdr:rowOff>
    </xdr:from>
    <xdr:to>
      <xdr:col>3</xdr:col>
      <xdr:colOff>647700</xdr:colOff>
      <xdr:row>54</xdr:row>
      <xdr:rowOff>50800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83D2504-13F4-3243-9625-852E33E5D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1257300</xdr:colOff>
      <xdr:row>40</xdr:row>
      <xdr:rowOff>152400</xdr:rowOff>
    </xdr:from>
    <xdr:to>
      <xdr:col>5</xdr:col>
      <xdr:colOff>1739900</xdr:colOff>
      <xdr:row>54</xdr:row>
      <xdr:rowOff>50800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D3FC9FB-C419-5541-B443-75E94100F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D14" sqref="D14"/>
    </sheetView>
  </sheetViews>
  <sheetFormatPr baseColWidth="10" defaultColWidth="11" defaultRowHeight="16"/>
  <cols>
    <col min="1" max="2" width="49.1640625" customWidth="1"/>
    <col min="3" max="3" width="92.6640625" customWidth="1"/>
    <col min="6" max="6" width="12.5" bestFit="1" customWidth="1"/>
  </cols>
  <sheetData>
    <row r="1" spans="1:4">
      <c r="A1" t="s">
        <v>66</v>
      </c>
      <c r="B1" t="s">
        <v>70</v>
      </c>
      <c r="C1" t="s">
        <v>67</v>
      </c>
      <c r="D1" t="s">
        <v>76</v>
      </c>
    </row>
    <row r="2" spans="1:4">
      <c r="A2" t="s">
        <v>65</v>
      </c>
      <c r="C2" t="s">
        <v>68</v>
      </c>
    </row>
    <row r="3" spans="1:4">
      <c r="A3" t="s">
        <v>69</v>
      </c>
      <c r="B3" t="s">
        <v>71</v>
      </c>
      <c r="C3" t="s">
        <v>77</v>
      </c>
      <c r="D3" t="s">
        <v>78</v>
      </c>
    </row>
    <row r="4" spans="1:4">
      <c r="A4" t="s">
        <v>72</v>
      </c>
      <c r="B4" t="s">
        <v>73</v>
      </c>
      <c r="C4" t="s">
        <v>79</v>
      </c>
      <c r="D4" t="s">
        <v>80</v>
      </c>
    </row>
    <row r="5" spans="1:4">
      <c r="A5" t="s">
        <v>82</v>
      </c>
      <c r="B5" t="s">
        <v>83</v>
      </c>
      <c r="C5" t="s">
        <v>84</v>
      </c>
      <c r="D5" t="s">
        <v>85</v>
      </c>
    </row>
    <row r="6" spans="1:4">
      <c r="A6" t="s">
        <v>86</v>
      </c>
      <c r="C6" t="s">
        <v>87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7E5E2-6985-E74E-ADC8-8E1B2F5EB3C2}">
  <dimension ref="A1:K15"/>
  <sheetViews>
    <sheetView workbookViewId="0">
      <selection activeCell="C14" sqref="C14"/>
    </sheetView>
  </sheetViews>
  <sheetFormatPr baseColWidth="10" defaultRowHeight="16"/>
  <cols>
    <col min="2" max="2" width="17.33203125" bestFit="1" customWidth="1"/>
    <col min="3" max="3" width="20.1640625" bestFit="1" customWidth="1"/>
    <col min="4" max="4" width="20.1640625" customWidth="1"/>
    <col min="5" max="5" width="26.1640625" bestFit="1" customWidth="1"/>
    <col min="9" max="10" width="25.1640625" bestFit="1" customWidth="1"/>
    <col min="11" max="11" width="15" bestFit="1" customWidth="1"/>
  </cols>
  <sheetData>
    <row r="1" spans="1:11">
      <c r="B1" t="s">
        <v>95</v>
      </c>
      <c r="C1" t="s">
        <v>96</v>
      </c>
      <c r="D1" t="s">
        <v>40</v>
      </c>
      <c r="E1" t="s">
        <v>97</v>
      </c>
    </row>
    <row r="2" spans="1:11">
      <c r="A2" t="s">
        <v>0</v>
      </c>
      <c r="B2" s="21">
        <v>705632</v>
      </c>
      <c r="C2" s="21">
        <v>3781322</v>
      </c>
      <c r="D2" s="27">
        <f>C2/B2</f>
        <v>5.3587734116366601</v>
      </c>
      <c r="E2" s="25">
        <v>206508691</v>
      </c>
    </row>
    <row r="3" spans="1:11">
      <c r="A3" t="s">
        <v>59</v>
      </c>
      <c r="B3" s="21">
        <v>499610</v>
      </c>
      <c r="C3" s="21">
        <v>17090614</v>
      </c>
      <c r="D3" s="27">
        <f t="shared" ref="D3:D12" si="0">C3/B3</f>
        <v>34.207910169932546</v>
      </c>
      <c r="E3" s="25">
        <v>35258013095</v>
      </c>
    </row>
    <row r="4" spans="1:11">
      <c r="A4" t="s">
        <v>1</v>
      </c>
      <c r="B4" s="21">
        <v>10690276</v>
      </c>
      <c r="C4" s="21">
        <v>224614770</v>
      </c>
      <c r="D4" s="27">
        <f t="shared" si="0"/>
        <v>21.011129179452428</v>
      </c>
      <c r="E4" s="25">
        <v>3297158439527</v>
      </c>
    </row>
    <row r="5" spans="1:11">
      <c r="A5" t="s">
        <v>63</v>
      </c>
      <c r="B5" s="21">
        <v>40421974</v>
      </c>
      <c r="C5" s="21">
        <v>281227524</v>
      </c>
      <c r="D5" s="27">
        <f>C5/B5</f>
        <v>6.9572931792000068</v>
      </c>
      <c r="E5" s="25">
        <v>20067567209850</v>
      </c>
    </row>
    <row r="6" spans="1:11">
      <c r="A6" t="s">
        <v>2</v>
      </c>
      <c r="B6" s="21">
        <v>11514053</v>
      </c>
      <c r="C6" s="21">
        <v>654074974</v>
      </c>
      <c r="D6" s="27">
        <f t="shared" si="0"/>
        <v>56.806666948640938</v>
      </c>
      <c r="E6" s="25">
        <v>22131701213295</v>
      </c>
    </row>
    <row r="7" spans="1:11">
      <c r="A7" t="s">
        <v>60</v>
      </c>
      <c r="B7" s="21">
        <v>41652225</v>
      </c>
      <c r="C7" s="21">
        <v>1203469874</v>
      </c>
      <c r="D7" s="27">
        <f t="shared" si="0"/>
        <v>28.893291390796051</v>
      </c>
      <c r="E7" s="25">
        <v>63025530368473</v>
      </c>
    </row>
    <row r="8" spans="1:11">
      <c r="A8" t="s">
        <v>61</v>
      </c>
      <c r="B8" s="21">
        <v>50636150</v>
      </c>
      <c r="C8" s="21">
        <v>1821849268</v>
      </c>
      <c r="D8" s="27">
        <f t="shared" si="0"/>
        <v>35.979221722030601</v>
      </c>
      <c r="E8" s="25">
        <v>122335844679986</v>
      </c>
    </row>
    <row r="9" spans="1:11">
      <c r="A9" t="s">
        <v>62</v>
      </c>
      <c r="B9" s="21">
        <v>77741021</v>
      </c>
      <c r="C9" s="21">
        <v>2655264714</v>
      </c>
      <c r="D9" s="27">
        <f t="shared" si="0"/>
        <v>34.155259087734386</v>
      </c>
      <c r="E9" s="25">
        <v>489076263613411</v>
      </c>
    </row>
    <row r="10" spans="1:11">
      <c r="A10" s="7" t="s">
        <v>41</v>
      </c>
      <c r="B10" s="8">
        <v>65536</v>
      </c>
      <c r="C10" s="8">
        <v>2846837980</v>
      </c>
      <c r="D10" s="27">
        <f t="shared" si="0"/>
        <v>43439.300231933594</v>
      </c>
      <c r="E10" s="26">
        <v>7.1311168450974298E+17</v>
      </c>
    </row>
    <row r="11" spans="1:11">
      <c r="A11" t="s">
        <v>49</v>
      </c>
      <c r="B11" s="8">
        <v>262144</v>
      </c>
      <c r="C11" s="8">
        <v>3401673642</v>
      </c>
      <c r="D11" s="27">
        <f t="shared" si="0"/>
        <v>12976.355140686035</v>
      </c>
      <c r="E11" s="26">
        <v>3.5345778429080397E+17</v>
      </c>
    </row>
    <row r="12" spans="1:11">
      <c r="A12" t="s">
        <v>50</v>
      </c>
      <c r="B12" s="8">
        <v>1048576</v>
      </c>
      <c r="C12" s="8">
        <v>3634823506</v>
      </c>
      <c r="D12" s="27">
        <f t="shared" si="0"/>
        <v>3466.4378223419189</v>
      </c>
      <c r="E12" s="26">
        <v>1.5426341504958899E+17</v>
      </c>
      <c r="I12" s="7"/>
    </row>
    <row r="13" spans="1:11">
      <c r="H13" s="19"/>
      <c r="I13" s="8"/>
      <c r="J13" s="8"/>
      <c r="K13" s="8"/>
    </row>
    <row r="14" spans="1:11">
      <c r="H14" s="19"/>
      <c r="I14" s="8"/>
      <c r="J14" s="8"/>
      <c r="K14" s="8"/>
    </row>
    <row r="15" spans="1:11">
      <c r="H15" s="19"/>
      <c r="I15" s="8"/>
      <c r="J15" s="8"/>
      <c r="K15" s="24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32"/>
  <sheetViews>
    <sheetView zoomScale="85" zoomScaleNormal="85" workbookViewId="0">
      <selection activeCell="I22" sqref="I22"/>
    </sheetView>
  </sheetViews>
  <sheetFormatPr baseColWidth="10" defaultColWidth="11" defaultRowHeight="16"/>
  <cols>
    <col min="2" max="2" width="23.33203125" customWidth="1"/>
    <col min="3" max="3" width="11.1640625" customWidth="1"/>
    <col min="4" max="4" width="11.6640625" customWidth="1"/>
    <col min="5" max="6" width="12.83203125" customWidth="1"/>
    <col min="7" max="7" width="11.5" customWidth="1"/>
    <col min="9" max="10" width="13.5" bestFit="1" customWidth="1"/>
    <col min="14" max="14" width="12.33203125" bestFit="1" customWidth="1"/>
    <col min="27" max="27" width="13.5" bestFit="1" customWidth="1"/>
  </cols>
  <sheetData>
    <row r="1" spans="1:29">
      <c r="C1" t="s">
        <v>0</v>
      </c>
      <c r="D1" t="s">
        <v>59</v>
      </c>
      <c r="E1" t="s">
        <v>1</v>
      </c>
      <c r="F1" t="s">
        <v>63</v>
      </c>
      <c r="G1" t="s">
        <v>2</v>
      </c>
      <c r="H1" t="s">
        <v>60</v>
      </c>
      <c r="I1" t="s">
        <v>61</v>
      </c>
      <c r="J1" t="s">
        <v>62</v>
      </c>
    </row>
    <row r="2" spans="1:29">
      <c r="A2" s="22" t="s">
        <v>13</v>
      </c>
      <c r="B2" t="s">
        <v>14</v>
      </c>
      <c r="C2" s="2">
        <v>705632</v>
      </c>
      <c r="D2" s="2">
        <v>499610</v>
      </c>
      <c r="E2" s="2">
        <v>10690276</v>
      </c>
      <c r="F2" s="2">
        <v>40421974</v>
      </c>
      <c r="G2" s="2">
        <v>11514053</v>
      </c>
      <c r="H2">
        <v>41652225</v>
      </c>
      <c r="I2">
        <v>50636150</v>
      </c>
      <c r="J2">
        <v>77741021</v>
      </c>
    </row>
    <row r="3" spans="1:29">
      <c r="A3" s="22"/>
      <c r="B3" t="s">
        <v>15</v>
      </c>
      <c r="C3" s="2">
        <v>3781322</v>
      </c>
      <c r="D3" s="2">
        <v>17090614</v>
      </c>
      <c r="E3" s="2">
        <v>224614770</v>
      </c>
      <c r="F3" s="2">
        <v>281227524</v>
      </c>
      <c r="G3" s="2">
        <v>654074974</v>
      </c>
      <c r="H3">
        <v>1203469874</v>
      </c>
      <c r="I3">
        <v>1821849268</v>
      </c>
      <c r="J3">
        <v>2655264714</v>
      </c>
    </row>
    <row r="4" spans="1:29">
      <c r="A4" s="22"/>
      <c r="B4" t="s">
        <v>16</v>
      </c>
      <c r="C4" s="2">
        <v>206508691</v>
      </c>
      <c r="D4" s="2">
        <v>35258013095</v>
      </c>
      <c r="E4" s="2">
        <v>3297158439527</v>
      </c>
      <c r="F4" s="2">
        <v>20067567209850</v>
      </c>
      <c r="G4" s="2">
        <v>22131701213295</v>
      </c>
      <c r="H4">
        <v>63025530368473</v>
      </c>
      <c r="I4">
        <v>122335844679986</v>
      </c>
      <c r="J4">
        <v>489076263613411</v>
      </c>
    </row>
    <row r="5" spans="1:29">
      <c r="B5" t="s">
        <v>3</v>
      </c>
      <c r="C5" s="22" t="s">
        <v>4</v>
      </c>
      <c r="D5" s="22"/>
      <c r="E5" s="22"/>
      <c r="F5" s="22"/>
      <c r="G5" s="22"/>
    </row>
    <row r="6" spans="1:29">
      <c r="A6" s="22" t="s">
        <v>12</v>
      </c>
      <c r="B6">
        <v>1</v>
      </c>
      <c r="C6">
        <v>0.19572195000000001</v>
      </c>
      <c r="D6">
        <v>2.9881769600000001</v>
      </c>
      <c r="E6">
        <v>42.155145900000001</v>
      </c>
      <c r="F6">
        <v>36.822189200000004</v>
      </c>
      <c r="G6">
        <v>362.15476699999999</v>
      </c>
      <c r="H6">
        <v>686.98199</v>
      </c>
      <c r="I6">
        <v>170.13053000000002</v>
      </c>
      <c r="J6">
        <v>524.97042499999998</v>
      </c>
    </row>
    <row r="7" spans="1:29">
      <c r="A7" s="22"/>
      <c r="B7">
        <v>2</v>
      </c>
      <c r="C7">
        <v>0.10417009000000001</v>
      </c>
      <c r="D7">
        <v>1.4881930299999999</v>
      </c>
      <c r="E7">
        <v>24.0783232</v>
      </c>
      <c r="F7">
        <v>21.810395</v>
      </c>
      <c r="G7">
        <v>203.84404290000001</v>
      </c>
      <c r="H7">
        <v>385.43048199999998</v>
      </c>
      <c r="I7">
        <v>98.485596999999999</v>
      </c>
      <c r="J7">
        <v>292.64982300000003</v>
      </c>
      <c r="M7">
        <v>2.23E-2</v>
      </c>
      <c r="N7">
        <v>17.7348</v>
      </c>
      <c r="O7">
        <v>9.2751999999999999</v>
      </c>
      <c r="P7">
        <f>M7+N7</f>
        <v>17.757100000000001</v>
      </c>
    </row>
    <row r="8" spans="1:29">
      <c r="A8" s="22"/>
      <c r="B8">
        <v>4</v>
      </c>
      <c r="C8">
        <v>5.2289009999999997E-2</v>
      </c>
      <c r="D8">
        <v>0.74490592999999994</v>
      </c>
      <c r="E8">
        <v>11.833175199999999</v>
      </c>
      <c r="F8">
        <v>11.248055000000001</v>
      </c>
      <c r="G8">
        <v>101.436666</v>
      </c>
      <c r="H8">
        <v>184.94438300000002</v>
      </c>
      <c r="I8">
        <v>46.965655900000002</v>
      </c>
      <c r="J8">
        <v>144.81392600000001</v>
      </c>
      <c r="M8">
        <v>5.84719E-2</v>
      </c>
      <c r="N8">
        <v>13.493399999999999</v>
      </c>
      <c r="O8">
        <v>10.211600000000001</v>
      </c>
      <c r="P8">
        <f>M8+N8</f>
        <v>13.5518719</v>
      </c>
    </row>
    <row r="9" spans="1:29">
      <c r="A9" s="22"/>
      <c r="B9">
        <v>8</v>
      </c>
      <c r="C9">
        <v>2.9347160000000001E-2</v>
      </c>
      <c r="D9">
        <v>0.37374614</v>
      </c>
      <c r="E9">
        <v>6.0474939000000001</v>
      </c>
      <c r="F9">
        <v>5.0076030000000005</v>
      </c>
      <c r="G9">
        <v>51.201475899999998</v>
      </c>
      <c r="H9">
        <v>94.220038900000006</v>
      </c>
      <c r="I9">
        <v>22.954681900000001</v>
      </c>
      <c r="J9">
        <v>74.666181900000012</v>
      </c>
    </row>
    <row r="10" spans="1:29">
      <c r="A10" s="22"/>
      <c r="B10">
        <v>16</v>
      </c>
      <c r="C10">
        <v>1.9432049999999999E-2</v>
      </c>
      <c r="D10">
        <v>0.24364587000000001</v>
      </c>
      <c r="E10">
        <v>2.88317896</v>
      </c>
      <c r="F10">
        <v>2.5083399000000002</v>
      </c>
      <c r="G10">
        <v>26.439856900000002</v>
      </c>
      <c r="H10">
        <v>50.140675200000004</v>
      </c>
      <c r="I10">
        <v>11.873666100000001</v>
      </c>
      <c r="J10">
        <v>40.775984999999999</v>
      </c>
    </row>
    <row r="11" spans="1:29">
      <c r="A11" s="22"/>
      <c r="B11">
        <v>32</v>
      </c>
      <c r="C11">
        <v>1.3628980000000001E-2</v>
      </c>
      <c r="D11">
        <v>0.10442106</v>
      </c>
      <c r="E11">
        <v>1.5528789000000001</v>
      </c>
      <c r="F11">
        <v>1.5195559999999999</v>
      </c>
      <c r="G11">
        <v>14.377674899999999</v>
      </c>
      <c r="H11">
        <v>28.107482900000001</v>
      </c>
      <c r="I11">
        <v>6.2675907999999998</v>
      </c>
      <c r="J11">
        <v>17.757100000000001</v>
      </c>
      <c r="AC11" s="17"/>
    </row>
    <row r="12" spans="1:29">
      <c r="A12" s="22"/>
      <c r="B12">
        <v>56</v>
      </c>
      <c r="C12">
        <v>1.075124E-2</v>
      </c>
      <c r="D12">
        <v>8.6249099999999995E-2</v>
      </c>
      <c r="E12">
        <v>1.2232438999999999</v>
      </c>
      <c r="F12">
        <v>1.3608589</v>
      </c>
      <c r="G12">
        <v>11.197662899999999</v>
      </c>
      <c r="H12">
        <v>19.304579999999998</v>
      </c>
      <c r="I12">
        <v>5.2056990000000001</v>
      </c>
      <c r="J12">
        <v>13.5518719</v>
      </c>
    </row>
    <row r="13" spans="1:29">
      <c r="A13" s="22"/>
      <c r="B13" t="s">
        <v>11</v>
      </c>
      <c r="C13">
        <v>1.276708E-2</v>
      </c>
      <c r="D13">
        <v>8.3158009999999991E-2</v>
      </c>
      <c r="E13">
        <v>1.0492101</v>
      </c>
      <c r="F13">
        <v>1.4567098999999999</v>
      </c>
      <c r="G13">
        <v>9.4928830000000008</v>
      </c>
      <c r="H13">
        <v>19.4073271</v>
      </c>
      <c r="I13">
        <v>3.8477959999999998</v>
      </c>
      <c r="J13">
        <v>9.2659161000000001</v>
      </c>
    </row>
    <row r="14" spans="1:29">
      <c r="A14" s="22" t="s">
        <v>5</v>
      </c>
      <c r="B14">
        <v>1</v>
      </c>
      <c r="E14">
        <v>35.119999999999997</v>
      </c>
      <c r="F14">
        <v>61.68</v>
      </c>
      <c r="G14">
        <v>414.02</v>
      </c>
    </row>
    <row r="15" spans="1:29">
      <c r="A15" s="22"/>
      <c r="B15" t="s">
        <v>6</v>
      </c>
      <c r="E15">
        <v>3.83</v>
      </c>
      <c r="F15">
        <v>8.08</v>
      </c>
      <c r="G15">
        <v>22.47</v>
      </c>
    </row>
    <row r="16" spans="1:29">
      <c r="A16" s="1" t="s">
        <v>8</v>
      </c>
      <c r="B16">
        <v>1</v>
      </c>
      <c r="C16">
        <v>0.25</v>
      </c>
      <c r="E16">
        <v>37.86</v>
      </c>
      <c r="F16">
        <v>45.48</v>
      </c>
      <c r="G16">
        <v>435.12</v>
      </c>
      <c r="H16">
        <v>822.31</v>
      </c>
      <c r="I16">
        <v>107.07</v>
      </c>
      <c r="J16">
        <v>435.29</v>
      </c>
    </row>
    <row r="17" spans="1:12">
      <c r="A17" s="1"/>
      <c r="B17" t="s">
        <v>10</v>
      </c>
    </row>
    <row r="18" spans="1:12">
      <c r="A18" t="s">
        <v>7</v>
      </c>
      <c r="B18">
        <v>1</v>
      </c>
      <c r="C18">
        <v>1.0067299999999999</v>
      </c>
      <c r="D18">
        <v>3.9152999999999998</v>
      </c>
      <c r="E18">
        <v>47.831000000000003</v>
      </c>
      <c r="F18">
        <v>123.154</v>
      </c>
      <c r="G18">
        <v>354.55900000000003</v>
      </c>
      <c r="H18">
        <v>682.27200000000005</v>
      </c>
      <c r="I18">
        <v>297.32600000000002</v>
      </c>
      <c r="J18">
        <v>612.03200000000004</v>
      </c>
    </row>
    <row r="19" spans="1:12">
      <c r="B19">
        <v>2</v>
      </c>
      <c r="C19">
        <v>0.46718599999999999</v>
      </c>
      <c r="D19">
        <v>1.9980100000000001</v>
      </c>
      <c r="E19">
        <v>24.4116</v>
      </c>
      <c r="F19">
        <v>63.276899999999998</v>
      </c>
      <c r="G19">
        <v>181.364</v>
      </c>
      <c r="H19">
        <v>345.678</v>
      </c>
      <c r="I19">
        <v>151.98699999999999</v>
      </c>
      <c r="J19">
        <v>306.89100000000002</v>
      </c>
    </row>
    <row r="20" spans="1:12">
      <c r="B20">
        <v>4</v>
      </c>
      <c r="C20">
        <v>0.25090899999999999</v>
      </c>
      <c r="D20">
        <v>1.0436099999999999</v>
      </c>
      <c r="E20">
        <v>12.676</v>
      </c>
      <c r="F20">
        <v>32.014699999999998</v>
      </c>
      <c r="G20">
        <v>92.284800000000004</v>
      </c>
      <c r="H20">
        <v>176.77</v>
      </c>
      <c r="I20">
        <v>78.570999999999998</v>
      </c>
      <c r="J20">
        <v>156.446</v>
      </c>
    </row>
    <row r="21" spans="1:12">
      <c r="B21">
        <v>8</v>
      </c>
      <c r="C21">
        <v>0.12964300000000001</v>
      </c>
      <c r="D21">
        <v>0.52785400000000005</v>
      </c>
      <c r="E21">
        <v>6.5048599999999999</v>
      </c>
      <c r="F21">
        <v>16.334599999999998</v>
      </c>
      <c r="G21">
        <v>47.037599999999998</v>
      </c>
      <c r="H21">
        <v>90.699299999999994</v>
      </c>
      <c r="I21">
        <v>40.514099999999999</v>
      </c>
      <c r="J21">
        <v>79.652799999999999</v>
      </c>
    </row>
    <row r="22" spans="1:12">
      <c r="B22">
        <v>16</v>
      </c>
      <c r="C22">
        <v>6.6642999999999994E-2</v>
      </c>
      <c r="D22">
        <v>0.27069900000000002</v>
      </c>
      <c r="E22">
        <v>3.36361</v>
      </c>
      <c r="F22">
        <v>8.3583099999999995</v>
      </c>
      <c r="G22">
        <v>24.385200000000001</v>
      </c>
      <c r="H22">
        <v>47.341700000000003</v>
      </c>
      <c r="I22">
        <v>20.850100000000001</v>
      </c>
      <c r="J22">
        <v>40.662599999999998</v>
      </c>
    </row>
    <row r="23" spans="1:12">
      <c r="B23">
        <v>32</v>
      </c>
      <c r="C23">
        <v>3.4185899999999998E-2</v>
      </c>
      <c r="D23">
        <v>0.138461</v>
      </c>
      <c r="E23">
        <v>1.7360599999999999</v>
      </c>
      <c r="F23">
        <v>4.3184199999999997</v>
      </c>
      <c r="G23">
        <v>12.8268</v>
      </c>
      <c r="H23">
        <v>25.422799999999999</v>
      </c>
      <c r="I23">
        <v>10.7285</v>
      </c>
      <c r="J23">
        <v>20.6617</v>
      </c>
    </row>
    <row r="24" spans="1:12">
      <c r="B24">
        <v>64</v>
      </c>
      <c r="C24">
        <v>1.7956E-2</v>
      </c>
      <c r="D24">
        <v>7.1929000000000007E-2</v>
      </c>
      <c r="E24">
        <v>0.91236099999999998</v>
      </c>
      <c r="F24">
        <v>2.2647400000000002</v>
      </c>
      <c r="G24">
        <v>7.5496499999999997</v>
      </c>
      <c r="H24">
        <v>14.786</v>
      </c>
      <c r="I24">
        <v>5.5684500000000003</v>
      </c>
      <c r="J24">
        <v>15.828799999999999</v>
      </c>
    </row>
    <row r="25" spans="1:12">
      <c r="B25">
        <v>108</v>
      </c>
      <c r="C25">
        <v>1.2558E-2</v>
      </c>
      <c r="D25">
        <v>4.67961E-2</v>
      </c>
      <c r="E25">
        <v>0.58944700000000005</v>
      </c>
      <c r="F25">
        <v>1.7452099999999999</v>
      </c>
      <c r="G25">
        <v>6.2395899999999997</v>
      </c>
      <c r="H25">
        <v>12.226000000000001</v>
      </c>
      <c r="I25">
        <v>3.4654600000000002</v>
      </c>
      <c r="J25">
        <v>10.231199999999999</v>
      </c>
      <c r="L25" t="s">
        <v>88</v>
      </c>
    </row>
    <row r="26" spans="1:12">
      <c r="B26">
        <v>216</v>
      </c>
      <c r="C26">
        <v>7.7478900000000003E-3</v>
      </c>
      <c r="D26">
        <v>4.7420999999999998E-2</v>
      </c>
      <c r="E26">
        <v>0.47457700000000003</v>
      </c>
      <c r="F26">
        <v>1.85066</v>
      </c>
      <c r="G26">
        <v>7.5107900000000001</v>
      </c>
      <c r="H26">
        <v>16.157</v>
      </c>
      <c r="I26">
        <v>4.0270099999999998</v>
      </c>
      <c r="J26">
        <v>10.2476</v>
      </c>
    </row>
    <row r="29" spans="1:12">
      <c r="A29" s="22" t="s">
        <v>9</v>
      </c>
      <c r="B29" s="22"/>
      <c r="C29" s="22"/>
      <c r="D29" s="22"/>
      <c r="E29" s="22"/>
      <c r="F29" s="22"/>
      <c r="G29" s="22"/>
      <c r="H29" s="22"/>
      <c r="I29" s="22"/>
    </row>
    <row r="30" spans="1:12">
      <c r="A30" s="22"/>
      <c r="B30" s="22"/>
      <c r="C30" s="22"/>
      <c r="D30" s="22"/>
      <c r="E30" s="22"/>
      <c r="F30" s="22"/>
      <c r="G30" s="22"/>
      <c r="H30" s="22"/>
      <c r="I30" s="22"/>
    </row>
    <row r="31" spans="1:12">
      <c r="A31" s="22"/>
      <c r="B31" s="22"/>
      <c r="C31" s="22"/>
      <c r="D31" s="22"/>
      <c r="E31" s="22"/>
      <c r="F31" s="22"/>
      <c r="G31" s="22"/>
      <c r="H31" s="22"/>
      <c r="I31" s="22"/>
    </row>
    <row r="32" spans="1:12">
      <c r="A32" s="22"/>
      <c r="B32" s="22"/>
      <c r="C32" s="22"/>
      <c r="D32" s="22"/>
      <c r="E32" s="22"/>
      <c r="F32" s="22"/>
      <c r="G32" s="22"/>
      <c r="H32" s="22"/>
      <c r="I32" s="22"/>
    </row>
  </sheetData>
  <mergeCells count="5">
    <mergeCell ref="C5:G5"/>
    <mergeCell ref="A6:A13"/>
    <mergeCell ref="A14:A15"/>
    <mergeCell ref="A29:I32"/>
    <mergeCell ref="A2:A4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workbookViewId="0">
      <selection activeCell="D2" sqref="D2"/>
    </sheetView>
  </sheetViews>
  <sheetFormatPr baseColWidth="10" defaultColWidth="11" defaultRowHeight="16"/>
  <sheetData>
    <row r="1" spans="1:5">
      <c r="A1" t="s">
        <v>56</v>
      </c>
      <c r="B1" t="s">
        <v>17</v>
      </c>
      <c r="C1" t="s">
        <v>18</v>
      </c>
      <c r="D1" t="s">
        <v>55</v>
      </c>
      <c r="E1" t="s">
        <v>19</v>
      </c>
    </row>
    <row r="2" spans="1:5">
      <c r="A2" t="s">
        <v>0</v>
      </c>
      <c r="B2">
        <f t="shared" ref="B2:D3" si="0">B8+B13</f>
        <v>0.29097900000000004</v>
      </c>
      <c r="C2">
        <f t="shared" si="0"/>
        <v>3.4671989999999999</v>
      </c>
      <c r="D2">
        <f t="shared" si="0"/>
        <v>16.85698</v>
      </c>
    </row>
    <row r="3" spans="1:5">
      <c r="A3" t="s">
        <v>20</v>
      </c>
      <c r="B3">
        <f t="shared" si="0"/>
        <v>4.8154260000000004</v>
      </c>
      <c r="C3">
        <f t="shared" si="0"/>
        <v>115.479345</v>
      </c>
      <c r="D3">
        <f t="shared" si="0"/>
        <v>19.62688</v>
      </c>
      <c r="E3">
        <v>708.3</v>
      </c>
    </row>
    <row r="4" spans="1:5">
      <c r="A4" t="s">
        <v>1</v>
      </c>
      <c r="B4">
        <f>B10+B15</f>
        <v>83.807500000000005</v>
      </c>
      <c r="C4">
        <f>C10+C15</f>
        <v>795.94068300000004</v>
      </c>
    </row>
    <row r="7" spans="1:5">
      <c r="A7" t="s">
        <v>57</v>
      </c>
      <c r="B7" t="s">
        <v>17</v>
      </c>
      <c r="C7" t="s">
        <v>18</v>
      </c>
      <c r="D7" t="s">
        <v>55</v>
      </c>
    </row>
    <row r="8" spans="1:5">
      <c r="A8" t="s">
        <v>0</v>
      </c>
      <c r="B8">
        <v>0.27250200000000002</v>
      </c>
      <c r="C8">
        <v>1.0360019999999999</v>
      </c>
      <c r="D8">
        <v>14.871040000000001</v>
      </c>
    </row>
    <row r="9" spans="1:5">
      <c r="A9" t="s">
        <v>20</v>
      </c>
      <c r="B9">
        <v>4.7448800000000002</v>
      </c>
      <c r="C9">
        <v>30.738861999999997</v>
      </c>
      <c r="D9">
        <v>18.55245</v>
      </c>
    </row>
    <row r="10" spans="1:5">
      <c r="A10" t="s">
        <v>1</v>
      </c>
      <c r="B10">
        <v>82.768799999999999</v>
      </c>
      <c r="C10">
        <v>255.76543600000002</v>
      </c>
    </row>
    <row r="12" spans="1:5">
      <c r="A12" t="s">
        <v>58</v>
      </c>
      <c r="B12" t="s">
        <v>17</v>
      </c>
      <c r="C12" t="s">
        <v>18</v>
      </c>
      <c r="D12" t="s">
        <v>22</v>
      </c>
    </row>
    <row r="13" spans="1:5">
      <c r="A13" t="s">
        <v>0</v>
      </c>
      <c r="B13">
        <v>1.8477E-2</v>
      </c>
      <c r="C13">
        <v>2.4311970000000001</v>
      </c>
      <c r="D13">
        <v>1.98594</v>
      </c>
    </row>
    <row r="14" spans="1:5">
      <c r="A14" t="s">
        <v>20</v>
      </c>
      <c r="B14">
        <v>7.0545999999999998E-2</v>
      </c>
      <c r="C14">
        <v>84.740482999999998</v>
      </c>
      <c r="D14">
        <v>1.07443</v>
      </c>
    </row>
    <row r="15" spans="1:5">
      <c r="A15" t="s">
        <v>1</v>
      </c>
      <c r="B15">
        <v>1.0387</v>
      </c>
      <c r="C15">
        <v>540.17524700000001</v>
      </c>
    </row>
    <row r="19" spans="1:4">
      <c r="A19" s="22" t="s">
        <v>21</v>
      </c>
      <c r="B19" s="22"/>
      <c r="C19" s="22"/>
      <c r="D19" s="22"/>
    </row>
    <row r="20" spans="1:4">
      <c r="A20" s="22"/>
      <c r="B20" s="22"/>
      <c r="C20" s="22"/>
      <c r="D20" s="22"/>
    </row>
    <row r="21" spans="1:4">
      <c r="A21" s="22"/>
      <c r="B21" s="22"/>
      <c r="C21" s="22"/>
      <c r="D21" s="22"/>
    </row>
    <row r="22" spans="1:4">
      <c r="A22" s="22"/>
      <c r="B22" s="22"/>
      <c r="C22" s="22"/>
      <c r="D22" s="22"/>
    </row>
  </sheetData>
  <mergeCells count="1">
    <mergeCell ref="A19:D2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FB0B4-F0D1-DB4B-8EC2-AB9586972309}">
  <dimension ref="A1:O4"/>
  <sheetViews>
    <sheetView workbookViewId="0">
      <selection activeCell="H5" sqref="H5"/>
    </sheetView>
  </sheetViews>
  <sheetFormatPr baseColWidth="10" defaultRowHeight="16"/>
  <sheetData>
    <row r="1" spans="1:15">
      <c r="B1" t="s">
        <v>0</v>
      </c>
      <c r="C1" t="s">
        <v>59</v>
      </c>
      <c r="D1" t="s">
        <v>1</v>
      </c>
      <c r="E1" t="s">
        <v>63</v>
      </c>
      <c r="F1" t="s">
        <v>2</v>
      </c>
      <c r="G1" t="s">
        <v>60</v>
      </c>
      <c r="H1" t="s">
        <v>61</v>
      </c>
      <c r="I1" t="s">
        <v>62</v>
      </c>
    </row>
    <row r="2" spans="1:15">
      <c r="A2" s="15" t="s">
        <v>8</v>
      </c>
      <c r="B2">
        <v>0.25</v>
      </c>
      <c r="D2">
        <v>37.86</v>
      </c>
      <c r="E2">
        <v>45.48</v>
      </c>
      <c r="F2">
        <v>435.12</v>
      </c>
      <c r="G2">
        <v>822.31</v>
      </c>
      <c r="H2">
        <v>107.07</v>
      </c>
      <c r="I2">
        <v>401.64</v>
      </c>
      <c r="O2" s="16"/>
    </row>
    <row r="3" spans="1:15">
      <c r="A3" t="s">
        <v>93</v>
      </c>
      <c r="D3">
        <v>35.119999999999997</v>
      </c>
      <c r="E3">
        <v>61.68</v>
      </c>
      <c r="F3">
        <v>414.02</v>
      </c>
      <c r="O3" s="16"/>
    </row>
    <row r="4" spans="1:15">
      <c r="A4" t="s">
        <v>17</v>
      </c>
      <c r="B4">
        <v>0.20810608999999999</v>
      </c>
      <c r="C4">
        <v>2.9755050199999999</v>
      </c>
      <c r="D4">
        <v>41.5767892</v>
      </c>
      <c r="E4">
        <v>37.414916000000005</v>
      </c>
      <c r="F4">
        <v>369.09667280000002</v>
      </c>
      <c r="G4">
        <v>729.24610399999995</v>
      </c>
      <c r="H4">
        <v>183.79975200000001</v>
      </c>
      <c r="I4">
        <v>543.05162499999994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3"/>
  <sheetViews>
    <sheetView topLeftCell="A9" workbookViewId="0">
      <selection activeCell="O15" sqref="O15"/>
    </sheetView>
  </sheetViews>
  <sheetFormatPr baseColWidth="10" defaultColWidth="11" defaultRowHeight="16"/>
  <cols>
    <col min="3" max="3" width="37.5" style="6" customWidth="1"/>
    <col min="4" max="4" width="26.83203125" style="7" bestFit="1" customWidth="1"/>
    <col min="5" max="6" width="26.83203125" bestFit="1" customWidth="1"/>
    <col min="10" max="10" width="11" style="9"/>
    <col min="11" max="11" width="12.5" bestFit="1" customWidth="1"/>
  </cols>
  <sheetData>
    <row r="1" spans="1:12">
      <c r="C1" s="6" t="s">
        <v>32</v>
      </c>
      <c r="D1" s="7" t="s">
        <v>41</v>
      </c>
      <c r="E1" t="s">
        <v>49</v>
      </c>
      <c r="F1" t="s">
        <v>50</v>
      </c>
    </row>
    <row r="2" spans="1:12">
      <c r="C2" s="6" t="s">
        <v>33</v>
      </c>
      <c r="D2" s="8">
        <v>65536</v>
      </c>
      <c r="E2" s="8">
        <v>262144</v>
      </c>
      <c r="F2" s="8">
        <v>1048576</v>
      </c>
    </row>
    <row r="3" spans="1:12" ht="15.5" customHeight="1">
      <c r="C3" s="6" t="s">
        <v>34</v>
      </c>
      <c r="D3" s="8">
        <v>2846837980</v>
      </c>
      <c r="E3" s="8">
        <v>3401673642</v>
      </c>
      <c r="F3" s="8">
        <v>3634823506</v>
      </c>
      <c r="G3" s="23" t="s">
        <v>54</v>
      </c>
      <c r="H3" s="23"/>
      <c r="I3" s="23"/>
      <c r="J3" s="23"/>
      <c r="K3" s="23"/>
      <c r="L3" s="23"/>
    </row>
    <row r="4" spans="1:12" ht="15.5" customHeight="1">
      <c r="C4" s="19" t="s">
        <v>16</v>
      </c>
      <c r="D4" s="8">
        <v>7.1311168450974298E+17</v>
      </c>
      <c r="E4" s="8">
        <v>3.5345778429080397E+17</v>
      </c>
      <c r="F4" s="24">
        <v>1.5426341504958899E+17</v>
      </c>
      <c r="G4" s="20"/>
      <c r="H4" s="20"/>
      <c r="I4" s="20"/>
      <c r="J4" s="20"/>
      <c r="K4" s="20"/>
      <c r="L4" s="20"/>
    </row>
    <row r="5" spans="1:12">
      <c r="C5" s="6" t="s">
        <v>40</v>
      </c>
      <c r="D5" s="7">
        <f>D3/D2</f>
        <v>43439.300231933594</v>
      </c>
      <c r="E5" s="7">
        <f>E3/E2</f>
        <v>12976.355140686035</v>
      </c>
      <c r="F5" s="10">
        <f>F3/F2</f>
        <v>3466.4378223419189</v>
      </c>
      <c r="G5" s="22" t="s">
        <v>74</v>
      </c>
      <c r="H5" s="22"/>
      <c r="I5" s="22"/>
      <c r="J5" s="22"/>
      <c r="K5" s="22"/>
    </row>
    <row r="6" spans="1:12">
      <c r="C6" s="6" t="s">
        <v>39</v>
      </c>
      <c r="D6" s="7" t="s">
        <v>37</v>
      </c>
      <c r="E6" s="7" t="s">
        <v>51</v>
      </c>
      <c r="F6" s="7" t="s">
        <v>36</v>
      </c>
    </row>
    <row r="7" spans="1:12">
      <c r="A7" s="22" t="s">
        <v>44</v>
      </c>
      <c r="B7" s="9"/>
      <c r="C7" s="9" t="s">
        <v>42</v>
      </c>
      <c r="D7" s="7">
        <v>6</v>
      </c>
      <c r="E7">
        <v>20</v>
      </c>
      <c r="F7">
        <v>71</v>
      </c>
    </row>
    <row r="8" spans="1:12">
      <c r="A8" s="22"/>
      <c r="B8" s="9"/>
      <c r="C8" s="9" t="s">
        <v>43</v>
      </c>
      <c r="D8" s="7">
        <v>22</v>
      </c>
      <c r="E8">
        <v>26</v>
      </c>
      <c r="F8">
        <v>29</v>
      </c>
    </row>
    <row r="9" spans="1:12">
      <c r="A9" s="22" t="s">
        <v>45</v>
      </c>
      <c r="B9" s="22" t="s">
        <v>46</v>
      </c>
      <c r="C9" s="6" t="s">
        <v>35</v>
      </c>
      <c r="D9">
        <v>1461.365411</v>
      </c>
      <c r="E9">
        <v>1210.5208399999999</v>
      </c>
      <c r="F9">
        <v>14258.7462</v>
      </c>
      <c r="H9" s="22" t="s">
        <v>75</v>
      </c>
      <c r="I9" s="22"/>
      <c r="J9" s="22"/>
      <c r="K9" s="22"/>
    </row>
    <row r="10" spans="1:12">
      <c r="A10" s="22"/>
      <c r="B10" s="22"/>
      <c r="C10" s="6" t="s">
        <v>47</v>
      </c>
      <c r="D10">
        <v>2273.9839219999999</v>
      </c>
      <c r="E10">
        <v>1270.8955900000001</v>
      </c>
      <c r="F10">
        <v>1601.87041</v>
      </c>
      <c r="H10" s="22"/>
      <c r="I10" s="22"/>
      <c r="J10" s="22"/>
      <c r="K10" s="22"/>
    </row>
    <row r="11" spans="1:12">
      <c r="A11" s="22"/>
      <c r="B11" s="22" t="s">
        <v>48</v>
      </c>
      <c r="C11" s="6" t="s">
        <v>38</v>
      </c>
      <c r="D11">
        <v>26.213699999999999</v>
      </c>
      <c r="E11">
        <v>106.381</v>
      </c>
      <c r="F11">
        <v>416.35199999999998</v>
      </c>
    </row>
    <row r="12" spans="1:12">
      <c r="A12" s="22"/>
      <c r="B12" s="22"/>
      <c r="C12" s="6" t="s">
        <v>47</v>
      </c>
      <c r="D12">
        <v>68.137699999999995</v>
      </c>
      <c r="E12">
        <v>80.759100000000004</v>
      </c>
      <c r="F12">
        <v>90.921000000000006</v>
      </c>
    </row>
    <row r="13" spans="1:12">
      <c r="A13" s="22" t="s">
        <v>52</v>
      </c>
      <c r="B13" s="22" t="s">
        <v>46</v>
      </c>
      <c r="C13" s="9" t="s">
        <v>35</v>
      </c>
      <c r="D13">
        <v>296.89800000000002</v>
      </c>
      <c r="E13">
        <v>316.017</v>
      </c>
      <c r="F13">
        <v>790.99900000000002</v>
      </c>
    </row>
    <row r="14" spans="1:12">
      <c r="A14" s="22"/>
      <c r="B14" s="22"/>
      <c r="C14" s="9" t="s">
        <v>47</v>
      </c>
      <c r="D14">
        <v>377.05900000000003</v>
      </c>
      <c r="E14">
        <v>383.55500000000001</v>
      </c>
      <c r="F14">
        <v>472.70100000000002</v>
      </c>
    </row>
    <row r="15" spans="1:12">
      <c r="A15" s="22"/>
      <c r="B15" s="22" t="s">
        <v>48</v>
      </c>
      <c r="C15" s="9" t="s">
        <v>38</v>
      </c>
      <c r="D15">
        <v>33.868200000000002</v>
      </c>
      <c r="E15">
        <v>94.681299999999993</v>
      </c>
      <c r="F15">
        <v>344.68</v>
      </c>
      <c r="J15" s="18"/>
    </row>
    <row r="16" spans="1:12">
      <c r="A16" s="22"/>
      <c r="B16" s="22"/>
      <c r="C16" s="9" t="s">
        <v>47</v>
      </c>
      <c r="D16">
        <v>69.377399999999994</v>
      </c>
      <c r="E16">
        <v>85.578900000000004</v>
      </c>
      <c r="F16">
        <v>107.124</v>
      </c>
    </row>
    <row r="19" spans="1:6">
      <c r="A19" s="22" t="s">
        <v>53</v>
      </c>
      <c r="B19" s="22"/>
      <c r="C19" s="22"/>
      <c r="D19" s="7">
        <f>D11/D12</f>
        <v>0.38471653724736821</v>
      </c>
      <c r="E19" s="7">
        <f>E11/E12</f>
        <v>1.3172633176942288</v>
      </c>
      <c r="F19" s="7">
        <f>F11/F12</f>
        <v>4.5792721153528886</v>
      </c>
    </row>
    <row r="20" spans="1:6">
      <c r="A20" s="22"/>
      <c r="B20" s="22"/>
      <c r="C20" s="22"/>
      <c r="D20" s="7">
        <f>D15/D16</f>
        <v>0.48817338211002437</v>
      </c>
      <c r="E20" s="7">
        <f>E15/E16</f>
        <v>1.1063626664984008</v>
      </c>
      <c r="F20" s="7">
        <f>F15/F16</f>
        <v>3.2175796273477468</v>
      </c>
    </row>
    <row r="22" spans="1:6">
      <c r="A22" s="22" t="s">
        <v>94</v>
      </c>
      <c r="B22" s="22"/>
      <c r="C22" s="22"/>
      <c r="D22" s="7">
        <f>D9/D10</f>
        <v>0.64264544566995407</v>
      </c>
      <c r="E22" s="7">
        <f>E9/E10</f>
        <v>0.95249432724839322</v>
      </c>
      <c r="F22" s="7">
        <f>F9/F10</f>
        <v>8.9013106871735026</v>
      </c>
    </row>
    <row r="23" spans="1:6">
      <c r="A23" s="22"/>
      <c r="B23" s="22"/>
      <c r="C23" s="22"/>
      <c r="D23" s="7">
        <f>D13/D14</f>
        <v>0.7874046236795833</v>
      </c>
      <c r="E23" s="7">
        <f>E13/E14</f>
        <v>0.8239157356832788</v>
      </c>
      <c r="F23" s="7">
        <f>F13/F14</f>
        <v>1.6733601155910396</v>
      </c>
    </row>
  </sheetData>
  <mergeCells count="12">
    <mergeCell ref="A22:C23"/>
    <mergeCell ref="G3:L3"/>
    <mergeCell ref="G5:K5"/>
    <mergeCell ref="A9:A12"/>
    <mergeCell ref="A7:A8"/>
    <mergeCell ref="B9:B10"/>
    <mergeCell ref="B11:B12"/>
    <mergeCell ref="A19:C20"/>
    <mergeCell ref="H9:K10"/>
    <mergeCell ref="A13:A16"/>
    <mergeCell ref="B13:B14"/>
    <mergeCell ref="B15:B1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64"/>
  <sheetViews>
    <sheetView tabSelected="1" topLeftCell="D1" workbookViewId="0">
      <selection activeCell="H14" sqref="H14"/>
    </sheetView>
  </sheetViews>
  <sheetFormatPr baseColWidth="10" defaultColWidth="11" defaultRowHeight="16"/>
  <cols>
    <col min="17" max="17" width="11" style="14"/>
  </cols>
  <sheetData>
    <row r="1" spans="1:20">
      <c r="A1" s="22" t="s">
        <v>64</v>
      </c>
      <c r="B1" s="22"/>
      <c r="C1" s="22"/>
      <c r="D1" s="22"/>
      <c r="E1" s="22"/>
      <c r="F1" s="22"/>
      <c r="G1" s="22"/>
      <c r="H1" s="22"/>
      <c r="I1" s="22"/>
    </row>
    <row r="2" spans="1:20">
      <c r="A2" s="22"/>
      <c r="B2" s="22"/>
      <c r="C2" s="22"/>
      <c r="D2" s="22"/>
      <c r="E2" s="22"/>
      <c r="F2" s="22"/>
      <c r="G2" s="22"/>
      <c r="H2" s="22"/>
      <c r="I2" s="22"/>
      <c r="L2" s="12"/>
      <c r="M2" s="4"/>
    </row>
    <row r="3" spans="1:20">
      <c r="B3" t="s">
        <v>28</v>
      </c>
      <c r="C3" t="s">
        <v>26</v>
      </c>
      <c r="D3" t="s">
        <v>98</v>
      </c>
      <c r="E3" s="4" t="s">
        <v>23</v>
      </c>
      <c r="F3" t="s">
        <v>24</v>
      </c>
      <c r="G3" t="s">
        <v>29</v>
      </c>
      <c r="H3" t="s">
        <v>30</v>
      </c>
      <c r="I3" t="s">
        <v>31</v>
      </c>
      <c r="L3" s="13"/>
    </row>
    <row r="4" spans="1:20">
      <c r="A4" s="22" t="s">
        <v>81</v>
      </c>
      <c r="B4">
        <v>1</v>
      </c>
      <c r="C4">
        <v>6</v>
      </c>
      <c r="D4">
        <v>0.132687</v>
      </c>
      <c r="E4">
        <v>3.28694</v>
      </c>
      <c r="F4">
        <v>2.0280300000000002</v>
      </c>
      <c r="G4">
        <f>D4+E4+F4</f>
        <v>5.4476570000000004</v>
      </c>
      <c r="L4" s="12"/>
    </row>
    <row r="5" spans="1:20">
      <c r="A5" s="22"/>
      <c r="B5">
        <v>2</v>
      </c>
      <c r="C5">
        <v>5</v>
      </c>
      <c r="D5">
        <v>0.25337199999999999</v>
      </c>
      <c r="E5">
        <v>2.8989400000000001</v>
      </c>
      <c r="F5">
        <v>1.4795400000000001</v>
      </c>
      <c r="G5">
        <f t="shared" ref="G5:G23" si="0">D5+E5+F5</f>
        <v>4.6318520000000003</v>
      </c>
      <c r="L5" s="13"/>
    </row>
    <row r="6" spans="1:20">
      <c r="A6" s="22"/>
      <c r="B6">
        <v>3</v>
      </c>
      <c r="C6">
        <v>4</v>
      </c>
      <c r="D6">
        <v>0.209425</v>
      </c>
      <c r="E6">
        <v>2.6450499999999999</v>
      </c>
      <c r="F6">
        <v>1.12653</v>
      </c>
      <c r="G6">
        <f t="shared" si="0"/>
        <v>3.9810049999999997</v>
      </c>
      <c r="L6" s="12"/>
    </row>
    <row r="7" spans="1:20">
      <c r="A7" s="22"/>
      <c r="B7">
        <v>4</v>
      </c>
      <c r="C7">
        <v>4</v>
      </c>
      <c r="D7">
        <v>0.26609300000000002</v>
      </c>
      <c r="E7">
        <v>2.8698299999999999</v>
      </c>
      <c r="F7">
        <v>1.43377</v>
      </c>
      <c r="G7">
        <f t="shared" si="0"/>
        <v>4.569693</v>
      </c>
      <c r="L7" s="13"/>
    </row>
    <row r="8" spans="1:20">
      <c r="A8" s="22"/>
      <c r="B8">
        <v>5</v>
      </c>
      <c r="C8">
        <v>4</v>
      </c>
      <c r="D8">
        <v>0.28551199999999999</v>
      </c>
      <c r="E8">
        <v>2.8651599999999999</v>
      </c>
      <c r="F8">
        <v>1.5227299999999999</v>
      </c>
      <c r="G8">
        <f t="shared" si="0"/>
        <v>4.6734020000000003</v>
      </c>
      <c r="L8" s="12"/>
    </row>
    <row r="9" spans="1:20">
      <c r="A9" s="22"/>
      <c r="B9">
        <v>6</v>
      </c>
      <c r="C9">
        <v>4</v>
      </c>
      <c r="D9">
        <v>0.32009900000000002</v>
      </c>
      <c r="E9">
        <v>2.9073000000000002</v>
      </c>
      <c r="F9">
        <v>1.5229999999999999</v>
      </c>
      <c r="G9">
        <f t="shared" si="0"/>
        <v>4.7503989999999998</v>
      </c>
      <c r="L9" s="13"/>
    </row>
    <row r="10" spans="1:20">
      <c r="A10" s="22"/>
      <c r="B10">
        <v>7</v>
      </c>
      <c r="C10">
        <v>3</v>
      </c>
      <c r="D10">
        <v>0.207343</v>
      </c>
      <c r="E10">
        <v>2.5254400000000001</v>
      </c>
      <c r="F10">
        <v>0.89670099999999997</v>
      </c>
      <c r="G10">
        <f t="shared" si="0"/>
        <v>3.6294839999999997</v>
      </c>
      <c r="L10" s="12"/>
    </row>
    <row r="11" spans="1:20">
      <c r="A11" s="22"/>
      <c r="B11">
        <v>8</v>
      </c>
      <c r="C11">
        <v>3</v>
      </c>
      <c r="D11">
        <v>0.238313</v>
      </c>
      <c r="E11">
        <v>2.5444399999999998</v>
      </c>
      <c r="F11">
        <v>1.13809</v>
      </c>
      <c r="G11">
        <f t="shared" si="0"/>
        <v>3.9208429999999996</v>
      </c>
      <c r="J11" s="4"/>
    </row>
    <row r="12" spans="1:20">
      <c r="A12" s="22"/>
      <c r="B12">
        <v>9</v>
      </c>
      <c r="C12">
        <v>3</v>
      </c>
      <c r="D12">
        <v>0.27000999999999997</v>
      </c>
      <c r="E12">
        <v>2.6799400000000002</v>
      </c>
      <c r="F12">
        <v>1.13934</v>
      </c>
      <c r="G12">
        <f t="shared" si="0"/>
        <v>4.0892900000000001</v>
      </c>
      <c r="H12">
        <f>MIN(G4:G12)</f>
        <v>3.6294839999999997</v>
      </c>
      <c r="I12">
        <f>G4/H12</f>
        <v>1.5009453134384945</v>
      </c>
      <c r="J12" s="4"/>
      <c r="P12" s="4"/>
      <c r="Q12" s="4"/>
      <c r="R12" s="4"/>
      <c r="S12" s="4"/>
      <c r="T12" s="4"/>
    </row>
    <row r="13" spans="1:20">
      <c r="A13" s="5"/>
      <c r="J13" s="4"/>
      <c r="P13" s="4"/>
      <c r="Q13" s="4"/>
      <c r="R13" s="4"/>
      <c r="S13" s="4"/>
      <c r="T13" s="4"/>
    </row>
    <row r="14" spans="1:20">
      <c r="A14" s="5"/>
      <c r="J14" s="4"/>
      <c r="P14" s="4"/>
      <c r="Q14" s="4"/>
      <c r="R14" s="4"/>
      <c r="S14" s="4"/>
      <c r="T14" s="4"/>
    </row>
    <row r="15" spans="1:20">
      <c r="A15" s="22" t="s">
        <v>99</v>
      </c>
      <c r="B15">
        <v>1</v>
      </c>
      <c r="C15">
        <v>12</v>
      </c>
      <c r="D15">
        <v>0.56810300000000002</v>
      </c>
      <c r="E15">
        <v>29.751999999999999</v>
      </c>
      <c r="F15">
        <v>8.5042799999999996</v>
      </c>
      <c r="G15">
        <f t="shared" si="0"/>
        <v>38.824382999999997</v>
      </c>
      <c r="J15" s="4"/>
      <c r="P15" s="4"/>
      <c r="Q15" s="4"/>
      <c r="R15" s="4"/>
      <c r="S15" s="4"/>
      <c r="T15" s="4"/>
    </row>
    <row r="16" spans="1:20">
      <c r="A16" s="22"/>
      <c r="B16">
        <v>2</v>
      </c>
      <c r="C16">
        <v>10</v>
      </c>
      <c r="D16">
        <v>1.6757299999999999</v>
      </c>
      <c r="E16">
        <v>29.396599999999999</v>
      </c>
      <c r="F16">
        <v>7.8939899999999996</v>
      </c>
      <c r="G16">
        <f t="shared" si="0"/>
        <v>38.966320000000003</v>
      </c>
      <c r="J16" s="4"/>
      <c r="P16" s="4"/>
      <c r="Q16" s="4"/>
      <c r="R16" s="4"/>
      <c r="S16" s="4"/>
      <c r="T16" s="4"/>
    </row>
    <row r="17" spans="1:20">
      <c r="A17" s="22"/>
      <c r="B17">
        <v>3</v>
      </c>
      <c r="C17">
        <v>9</v>
      </c>
      <c r="D17">
        <v>1.6020099999999999</v>
      </c>
      <c r="E17">
        <v>28.566800000000001</v>
      </c>
      <c r="F17">
        <v>6.7879899999999997</v>
      </c>
      <c r="G17">
        <f t="shared" si="0"/>
        <v>36.956800000000001</v>
      </c>
      <c r="J17" s="4"/>
      <c r="P17" s="4"/>
      <c r="Q17" s="4"/>
      <c r="R17" s="4"/>
      <c r="S17" s="4"/>
      <c r="T17" s="4"/>
    </row>
    <row r="18" spans="1:20">
      <c r="A18" s="22"/>
      <c r="B18">
        <v>4</v>
      </c>
      <c r="C18">
        <v>9</v>
      </c>
      <c r="D18">
        <v>2.1385200000000002</v>
      </c>
      <c r="E18">
        <v>31.740500000000001</v>
      </c>
      <c r="F18">
        <v>8.3693000000000008</v>
      </c>
      <c r="G18">
        <f t="shared" si="0"/>
        <v>42.248320000000007</v>
      </c>
      <c r="J18" s="4"/>
      <c r="P18" s="4"/>
      <c r="Q18" s="4"/>
      <c r="R18" s="4"/>
      <c r="S18" s="4"/>
      <c r="T18" s="4"/>
    </row>
    <row r="19" spans="1:20">
      <c r="A19" s="22"/>
      <c r="B19">
        <v>5</v>
      </c>
      <c r="C19">
        <v>9</v>
      </c>
      <c r="D19">
        <v>1.90195</v>
      </c>
      <c r="E19">
        <v>28.5624</v>
      </c>
      <c r="F19">
        <v>7.3650200000000003</v>
      </c>
      <c r="G19">
        <f t="shared" si="0"/>
        <v>37.829369999999997</v>
      </c>
      <c r="J19" s="4"/>
      <c r="P19" s="4"/>
      <c r="Q19" s="4"/>
      <c r="R19" s="4"/>
      <c r="S19" s="4"/>
      <c r="T19" s="4"/>
    </row>
    <row r="20" spans="1:20">
      <c r="A20" s="22"/>
      <c r="B20">
        <v>6</v>
      </c>
      <c r="C20">
        <v>9</v>
      </c>
      <c r="D20">
        <v>2.10528</v>
      </c>
      <c r="E20">
        <v>28.821000000000002</v>
      </c>
      <c r="F20">
        <v>7.3666499999999999</v>
      </c>
      <c r="G20">
        <f t="shared" si="0"/>
        <v>38.292929999999998</v>
      </c>
      <c r="P20" s="4"/>
      <c r="Q20" s="4"/>
      <c r="R20" s="4"/>
      <c r="S20" s="4"/>
      <c r="T20" s="4"/>
    </row>
    <row r="21" spans="1:20">
      <c r="A21" s="22"/>
      <c r="B21">
        <v>7</v>
      </c>
      <c r="C21">
        <v>8</v>
      </c>
      <c r="D21">
        <v>2.0027499999999998</v>
      </c>
      <c r="E21">
        <v>28.718900000000001</v>
      </c>
      <c r="F21">
        <v>6.1130599999999999</v>
      </c>
      <c r="G21">
        <f t="shared" si="0"/>
        <v>36.834710000000001</v>
      </c>
    </row>
    <row r="22" spans="1:20">
      <c r="A22" s="22"/>
      <c r="B22">
        <v>8</v>
      </c>
      <c r="C22">
        <v>8</v>
      </c>
      <c r="D22">
        <v>1.9937199999999999</v>
      </c>
      <c r="E22">
        <v>28.021000000000001</v>
      </c>
      <c r="F22">
        <v>6.1137699999999997</v>
      </c>
      <c r="G22">
        <f t="shared" si="0"/>
        <v>36.128489999999999</v>
      </c>
      <c r="T22" s="4"/>
    </row>
    <row r="23" spans="1:20">
      <c r="A23" s="22"/>
      <c r="B23">
        <v>9</v>
      </c>
      <c r="C23">
        <v>8</v>
      </c>
      <c r="D23">
        <v>2.4084500000000002</v>
      </c>
      <c r="E23">
        <v>29.927499999999998</v>
      </c>
      <c r="F23">
        <v>6.6587800000000001</v>
      </c>
      <c r="G23">
        <f t="shared" si="0"/>
        <v>38.994729999999997</v>
      </c>
      <c r="H23">
        <f>MIN(G15:G23)</f>
        <v>36.128489999999999</v>
      </c>
      <c r="I23">
        <f>G15/H23</f>
        <v>1.0746195869243358</v>
      </c>
    </row>
    <row r="24" spans="1:20">
      <c r="A24" s="5"/>
    </row>
    <row r="25" spans="1:20">
      <c r="A25" s="5"/>
    </row>
    <row r="26" spans="1:20">
      <c r="A26" s="22" t="s">
        <v>100</v>
      </c>
      <c r="B26">
        <v>1</v>
      </c>
      <c r="C26">
        <v>4</v>
      </c>
      <c r="D26">
        <v>0.20164099999999999</v>
      </c>
      <c r="E26">
        <v>4.8339699999999999</v>
      </c>
      <c r="F26">
        <v>2.2162000000000002</v>
      </c>
      <c r="G26">
        <f t="shared" ref="G26:G34" si="1">D26+E26+F26</f>
        <v>7.251811</v>
      </c>
    </row>
    <row r="27" spans="1:20">
      <c r="A27" s="22"/>
      <c r="B27">
        <v>2</v>
      </c>
      <c r="C27">
        <v>3</v>
      </c>
      <c r="D27">
        <v>0.31962699999999999</v>
      </c>
      <c r="E27">
        <v>3.8610000000000002</v>
      </c>
      <c r="F27">
        <v>1.88496</v>
      </c>
      <c r="G27">
        <f t="shared" si="1"/>
        <v>6.0655870000000007</v>
      </c>
    </row>
    <row r="28" spans="1:20">
      <c r="A28" s="22"/>
      <c r="B28">
        <v>3</v>
      </c>
      <c r="C28">
        <v>2</v>
      </c>
      <c r="D28">
        <v>0.18925</v>
      </c>
      <c r="E28">
        <v>2.4056999999999999</v>
      </c>
      <c r="F28">
        <v>1.31098</v>
      </c>
      <c r="G28">
        <f t="shared" si="1"/>
        <v>3.9059299999999997</v>
      </c>
    </row>
    <row r="29" spans="1:20">
      <c r="A29" s="22"/>
      <c r="B29">
        <v>4</v>
      </c>
      <c r="C29">
        <v>2</v>
      </c>
      <c r="D29">
        <v>0.215951</v>
      </c>
      <c r="E29">
        <v>2.5499499999999999</v>
      </c>
      <c r="F29">
        <v>1.4060900000000001</v>
      </c>
      <c r="G29">
        <f t="shared" si="1"/>
        <v>4.1719910000000002</v>
      </c>
    </row>
    <row r="30" spans="1:20">
      <c r="A30" s="22"/>
      <c r="B30">
        <v>5</v>
      </c>
      <c r="C30">
        <v>2</v>
      </c>
      <c r="D30">
        <v>0.293263</v>
      </c>
      <c r="E30">
        <v>3.1723499999999998</v>
      </c>
      <c r="F30">
        <v>1.5152600000000001</v>
      </c>
      <c r="G30">
        <f t="shared" si="1"/>
        <v>4.9808729999999999</v>
      </c>
    </row>
    <row r="31" spans="1:20">
      <c r="A31" s="22"/>
      <c r="B31">
        <v>6</v>
      </c>
      <c r="C31">
        <v>2</v>
      </c>
      <c r="D31">
        <v>0.26438099999999998</v>
      </c>
      <c r="E31">
        <v>2.6154500000000001</v>
      </c>
      <c r="F31">
        <v>1.5407299999999999</v>
      </c>
      <c r="G31">
        <f t="shared" si="1"/>
        <v>4.4205610000000002</v>
      </c>
      <c r="T31" s="4"/>
    </row>
    <row r="32" spans="1:20">
      <c r="A32" s="22"/>
      <c r="B32">
        <v>7</v>
      </c>
      <c r="C32">
        <v>2</v>
      </c>
      <c r="D32">
        <v>0.396005</v>
      </c>
      <c r="E32">
        <v>3.4153099999999998</v>
      </c>
      <c r="F32">
        <v>1.5853200000000001</v>
      </c>
      <c r="G32">
        <f t="shared" si="1"/>
        <v>5.3966349999999998</v>
      </c>
    </row>
    <row r="33" spans="1:9">
      <c r="A33" s="22"/>
      <c r="B33">
        <v>8</v>
      </c>
      <c r="C33">
        <v>2</v>
      </c>
      <c r="D33">
        <v>0.381407</v>
      </c>
      <c r="E33">
        <v>3.3630399999999998</v>
      </c>
      <c r="F33">
        <v>1.5681</v>
      </c>
      <c r="G33">
        <f t="shared" si="1"/>
        <v>5.3125469999999995</v>
      </c>
    </row>
    <row r="34" spans="1:9">
      <c r="A34" s="22"/>
      <c r="B34">
        <v>9</v>
      </c>
      <c r="C34">
        <v>2</v>
      </c>
      <c r="D34">
        <v>0.32070300000000002</v>
      </c>
      <c r="E34">
        <v>3.0153599999999998</v>
      </c>
      <c r="F34">
        <v>1.4080299999999999</v>
      </c>
      <c r="G34">
        <f t="shared" si="1"/>
        <v>4.7440929999999994</v>
      </c>
      <c r="H34">
        <f>MIN(G26:G34)</f>
        <v>3.9059299999999997</v>
      </c>
      <c r="I34">
        <f>G26/H34</f>
        <v>1.85661570995896</v>
      </c>
    </row>
    <row r="35" spans="1:9">
      <c r="A35" s="19"/>
    </row>
    <row r="36" spans="1:9">
      <c r="A36" s="19"/>
    </row>
    <row r="37" spans="1:9">
      <c r="A37" s="22" t="s">
        <v>101</v>
      </c>
      <c r="B37">
        <v>1</v>
      </c>
      <c r="C37">
        <v>7</v>
      </c>
      <c r="D37">
        <v>0.58040700000000001</v>
      </c>
      <c r="E37">
        <v>46.633200000000002</v>
      </c>
      <c r="F37">
        <v>9.7861799999999999</v>
      </c>
      <c r="G37">
        <f t="shared" ref="G37:G45" si="2">D37+E37+F37</f>
        <v>56.999787000000005</v>
      </c>
    </row>
    <row r="38" spans="1:9">
      <c r="A38" s="22"/>
      <c r="B38">
        <v>2</v>
      </c>
      <c r="C38">
        <v>5</v>
      </c>
      <c r="D38">
        <v>1.8663099999999999</v>
      </c>
      <c r="E38">
        <v>44.234000000000002</v>
      </c>
      <c r="F38">
        <v>7.7055600000000002</v>
      </c>
      <c r="G38">
        <f t="shared" si="2"/>
        <v>53.805869999999999</v>
      </c>
    </row>
    <row r="39" spans="1:9">
      <c r="A39" s="22"/>
      <c r="B39">
        <v>3</v>
      </c>
      <c r="C39">
        <v>5</v>
      </c>
      <c r="D39">
        <v>1.7536099999999999</v>
      </c>
      <c r="E39">
        <v>41.099299999999999</v>
      </c>
      <c r="F39">
        <v>8.2115799999999997</v>
      </c>
      <c r="G39">
        <f t="shared" si="2"/>
        <v>51.064489999999999</v>
      </c>
    </row>
    <row r="40" spans="1:9">
      <c r="A40" s="22"/>
      <c r="B40">
        <v>4</v>
      </c>
      <c r="C40">
        <v>5</v>
      </c>
      <c r="D40">
        <v>2.0797099999999999</v>
      </c>
      <c r="E40">
        <v>44.799199999999999</v>
      </c>
      <c r="F40">
        <v>9.2598500000000001</v>
      </c>
      <c r="G40">
        <f t="shared" si="2"/>
        <v>56.138759999999998</v>
      </c>
    </row>
    <row r="41" spans="1:9">
      <c r="A41" s="22"/>
      <c r="B41">
        <v>5</v>
      </c>
      <c r="C41">
        <v>4</v>
      </c>
      <c r="D41">
        <v>1.5931</v>
      </c>
      <c r="E41">
        <v>41.493299999999998</v>
      </c>
      <c r="F41">
        <v>5.9463900000000001</v>
      </c>
      <c r="G41">
        <f t="shared" si="2"/>
        <v>49.032789999999999</v>
      </c>
    </row>
    <row r="42" spans="1:9">
      <c r="A42" s="22"/>
      <c r="B42">
        <v>6</v>
      </c>
      <c r="C42">
        <v>4</v>
      </c>
      <c r="D42">
        <v>1.6148400000000001</v>
      </c>
      <c r="E42">
        <v>41.152999999999999</v>
      </c>
      <c r="F42">
        <v>6.7296699999999996</v>
      </c>
      <c r="G42">
        <f t="shared" si="2"/>
        <v>49.497509999999998</v>
      </c>
    </row>
    <row r="43" spans="1:9">
      <c r="A43" s="22"/>
      <c r="B43">
        <v>7</v>
      </c>
      <c r="C43">
        <v>4</v>
      </c>
      <c r="D43">
        <v>1.75254</v>
      </c>
      <c r="E43">
        <v>42.6755</v>
      </c>
      <c r="F43">
        <v>6.6644600000000001</v>
      </c>
      <c r="G43">
        <f t="shared" si="2"/>
        <v>51.092500000000001</v>
      </c>
    </row>
    <row r="44" spans="1:9">
      <c r="A44" s="22"/>
      <c r="B44">
        <v>8</v>
      </c>
      <c r="C44">
        <v>4</v>
      </c>
      <c r="D44">
        <v>1.8714</v>
      </c>
      <c r="E44">
        <v>42.870800000000003</v>
      </c>
      <c r="F44">
        <v>6.9899800000000001</v>
      </c>
      <c r="G44">
        <f t="shared" si="2"/>
        <v>51.732180000000007</v>
      </c>
    </row>
    <row r="45" spans="1:9">
      <c r="A45" s="22"/>
      <c r="B45">
        <v>9</v>
      </c>
      <c r="C45">
        <v>4</v>
      </c>
      <c r="D45">
        <v>2.3332700000000002</v>
      </c>
      <c r="E45">
        <v>44.914400000000001</v>
      </c>
      <c r="F45">
        <v>8.0928900000000006</v>
      </c>
      <c r="G45">
        <f t="shared" si="2"/>
        <v>55.340559999999996</v>
      </c>
      <c r="H45">
        <f>MIN(G37:G45)</f>
        <v>49.032789999999999</v>
      </c>
      <c r="I45">
        <f>G37/H45</f>
        <v>1.1624830445096028</v>
      </c>
    </row>
    <row r="48" spans="1:9">
      <c r="A48" s="22" t="s">
        <v>102</v>
      </c>
      <c r="B48">
        <v>1</v>
      </c>
      <c r="C48">
        <v>10</v>
      </c>
      <c r="D48">
        <v>1.4455899999999999</v>
      </c>
      <c r="E48">
        <v>19.031099999999999</v>
      </c>
      <c r="F48">
        <v>21.512899999999998</v>
      </c>
      <c r="G48">
        <f t="shared" ref="G48:G56" si="3">D48+E48+F48</f>
        <v>41.989589999999993</v>
      </c>
    </row>
    <row r="49" spans="1:9">
      <c r="A49" s="22"/>
      <c r="B49">
        <v>2</v>
      </c>
      <c r="C49">
        <v>8</v>
      </c>
      <c r="D49">
        <v>3.6476199999999999</v>
      </c>
      <c r="E49">
        <v>22.484999999999999</v>
      </c>
      <c r="F49">
        <v>19.220700000000001</v>
      </c>
      <c r="G49">
        <f t="shared" si="3"/>
        <v>45.353319999999997</v>
      </c>
    </row>
    <row r="50" spans="1:9">
      <c r="A50" s="22"/>
      <c r="B50">
        <v>3</v>
      </c>
      <c r="C50">
        <v>7</v>
      </c>
      <c r="D50">
        <v>3.5290499999999998</v>
      </c>
      <c r="E50">
        <v>21.1706</v>
      </c>
      <c r="F50">
        <v>16.647500000000001</v>
      </c>
      <c r="G50">
        <f t="shared" si="3"/>
        <v>41.347149999999999</v>
      </c>
    </row>
    <row r="51" spans="1:9">
      <c r="A51" s="22"/>
      <c r="B51">
        <v>4</v>
      </c>
      <c r="C51">
        <v>7</v>
      </c>
      <c r="D51">
        <v>3.1318800000000002</v>
      </c>
      <c r="E51">
        <v>19.814800000000002</v>
      </c>
      <c r="F51">
        <v>16.8507</v>
      </c>
      <c r="G51">
        <f t="shared" si="3"/>
        <v>39.797380000000004</v>
      </c>
    </row>
    <row r="52" spans="1:9">
      <c r="A52" s="22"/>
      <c r="B52">
        <v>5</v>
      </c>
      <c r="C52">
        <v>7</v>
      </c>
      <c r="D52">
        <v>3.4987599999999999</v>
      </c>
      <c r="E52">
        <v>20.576699999999999</v>
      </c>
      <c r="F52">
        <v>16.645800000000001</v>
      </c>
      <c r="G52">
        <f t="shared" si="3"/>
        <v>40.721260000000001</v>
      </c>
    </row>
    <row r="53" spans="1:9">
      <c r="A53" s="22"/>
      <c r="B53">
        <v>6</v>
      </c>
      <c r="C53">
        <v>7</v>
      </c>
      <c r="D53">
        <v>4.0324099999999996</v>
      </c>
      <c r="E53">
        <v>22.069199999999999</v>
      </c>
      <c r="F53">
        <v>16.769300000000001</v>
      </c>
      <c r="G53">
        <f t="shared" si="3"/>
        <v>42.870909999999995</v>
      </c>
    </row>
    <row r="54" spans="1:9">
      <c r="A54" s="22"/>
      <c r="B54">
        <v>7</v>
      </c>
      <c r="C54">
        <v>7</v>
      </c>
      <c r="D54">
        <v>4.3780799999999997</v>
      </c>
      <c r="E54">
        <v>22.8063</v>
      </c>
      <c r="F54">
        <v>16.8111</v>
      </c>
      <c r="G54">
        <f t="shared" si="3"/>
        <v>43.995480000000001</v>
      </c>
    </row>
    <row r="55" spans="1:9">
      <c r="A55" s="22"/>
      <c r="B55">
        <v>8</v>
      </c>
      <c r="C55">
        <v>6</v>
      </c>
      <c r="D55">
        <v>4.0940399999999997</v>
      </c>
      <c r="E55">
        <v>22.784199999999998</v>
      </c>
      <c r="F55">
        <v>12.360900000000001</v>
      </c>
      <c r="G55">
        <f t="shared" si="3"/>
        <v>39.239139999999999</v>
      </c>
    </row>
    <row r="56" spans="1:9">
      <c r="A56" s="22"/>
      <c r="B56">
        <v>9</v>
      </c>
      <c r="C56">
        <v>6</v>
      </c>
      <c r="D56">
        <v>4.1444900000000002</v>
      </c>
      <c r="E56">
        <v>23.339400000000001</v>
      </c>
      <c r="F56">
        <v>14.1084</v>
      </c>
      <c r="G56">
        <f t="shared" si="3"/>
        <v>41.592290000000006</v>
      </c>
      <c r="H56">
        <f>MIN(G48:G56)</f>
        <v>39.239139999999999</v>
      </c>
      <c r="I56">
        <f>G48/H56</f>
        <v>1.0700945535503579</v>
      </c>
    </row>
    <row r="59" spans="1:9">
      <c r="A59" s="22" t="s">
        <v>103</v>
      </c>
      <c r="B59">
        <v>1</v>
      </c>
      <c r="C59">
        <v>12</v>
      </c>
      <c r="D59">
        <v>0.56810300000000002</v>
      </c>
      <c r="E59">
        <v>29.751999999999999</v>
      </c>
      <c r="F59">
        <v>8.5042799999999996</v>
      </c>
      <c r="G59">
        <f t="shared" ref="G59:G67" si="4">D59+E59+F59</f>
        <v>38.824382999999997</v>
      </c>
    </row>
    <row r="60" spans="1:9">
      <c r="A60" s="22"/>
      <c r="B60">
        <v>2</v>
      </c>
      <c r="C60">
        <v>10</v>
      </c>
      <c r="D60">
        <v>1.6757299999999999</v>
      </c>
      <c r="E60">
        <v>29.396599999999999</v>
      </c>
      <c r="F60">
        <v>7.8939899999999996</v>
      </c>
      <c r="G60">
        <f t="shared" si="4"/>
        <v>38.966320000000003</v>
      </c>
    </row>
    <row r="61" spans="1:9">
      <c r="A61" s="22"/>
      <c r="B61">
        <v>3</v>
      </c>
      <c r="C61">
        <v>9</v>
      </c>
      <c r="D61">
        <v>1.6020099999999999</v>
      </c>
      <c r="E61">
        <v>28.566800000000001</v>
      </c>
      <c r="F61">
        <v>6.7879899999999997</v>
      </c>
      <c r="G61">
        <f t="shared" si="4"/>
        <v>36.956800000000001</v>
      </c>
    </row>
    <row r="62" spans="1:9">
      <c r="A62" s="22"/>
      <c r="B62">
        <v>4</v>
      </c>
      <c r="C62">
        <v>9</v>
      </c>
      <c r="D62">
        <v>2.1385200000000002</v>
      </c>
      <c r="E62">
        <v>31.740500000000001</v>
      </c>
      <c r="F62">
        <v>8.3693000000000008</v>
      </c>
      <c r="G62">
        <f t="shared" si="4"/>
        <v>42.248320000000007</v>
      </c>
    </row>
    <row r="63" spans="1:9">
      <c r="A63" s="22"/>
      <c r="B63">
        <v>5</v>
      </c>
      <c r="C63">
        <v>9</v>
      </c>
      <c r="D63">
        <v>1.90195</v>
      </c>
      <c r="E63">
        <v>28.5624</v>
      </c>
      <c r="F63">
        <v>7.3650200000000003</v>
      </c>
      <c r="G63">
        <f t="shared" si="4"/>
        <v>37.829369999999997</v>
      </c>
    </row>
    <row r="64" spans="1:9">
      <c r="A64" s="22"/>
      <c r="B64">
        <v>6</v>
      </c>
      <c r="C64">
        <v>9</v>
      </c>
      <c r="D64">
        <v>2.10528</v>
      </c>
      <c r="E64">
        <v>28.821000000000002</v>
      </c>
      <c r="F64">
        <v>7.3666499999999999</v>
      </c>
      <c r="G64">
        <f t="shared" si="4"/>
        <v>38.292929999999998</v>
      </c>
    </row>
    <row r="65" spans="1:9">
      <c r="A65" s="22"/>
      <c r="B65">
        <v>7</v>
      </c>
      <c r="C65">
        <v>8</v>
      </c>
      <c r="D65">
        <v>2.0027499999999998</v>
      </c>
      <c r="E65">
        <v>28.718900000000001</v>
      </c>
      <c r="F65">
        <v>6.1130599999999999</v>
      </c>
      <c r="G65">
        <f t="shared" si="4"/>
        <v>36.834710000000001</v>
      </c>
    </row>
    <row r="66" spans="1:9">
      <c r="A66" s="22"/>
      <c r="B66">
        <v>8</v>
      </c>
      <c r="C66">
        <v>8</v>
      </c>
      <c r="D66">
        <v>1.9937199999999999</v>
      </c>
      <c r="E66">
        <v>28.021000000000001</v>
      </c>
      <c r="F66">
        <v>6.1137699999999997</v>
      </c>
      <c r="G66">
        <f t="shared" si="4"/>
        <v>36.128489999999999</v>
      </c>
    </row>
    <row r="67" spans="1:9">
      <c r="A67" s="22"/>
      <c r="B67">
        <v>9</v>
      </c>
      <c r="C67">
        <v>8</v>
      </c>
      <c r="D67">
        <v>2.4084500000000002</v>
      </c>
      <c r="E67">
        <v>29.927499999999998</v>
      </c>
      <c r="F67">
        <v>6.6587800000000001</v>
      </c>
      <c r="G67">
        <f t="shared" si="4"/>
        <v>38.994729999999997</v>
      </c>
      <c r="H67">
        <f>MIN(G59:G67)</f>
        <v>36.128489999999999</v>
      </c>
      <c r="I67">
        <f>G59/H67</f>
        <v>1.0746195869243358</v>
      </c>
    </row>
    <row r="75" spans="1:9">
      <c r="A75" s="22" t="s">
        <v>64</v>
      </c>
      <c r="B75" s="22"/>
      <c r="C75" s="22"/>
      <c r="D75" s="22"/>
      <c r="E75" s="22"/>
      <c r="F75" s="22"/>
      <c r="G75" s="22"/>
      <c r="H75" s="22"/>
      <c r="I75" s="22"/>
    </row>
    <row r="76" spans="1:9">
      <c r="A76" s="22"/>
      <c r="B76" s="22"/>
      <c r="C76" s="22"/>
      <c r="D76" s="22"/>
      <c r="E76" s="22"/>
      <c r="F76" s="22"/>
      <c r="G76" s="22"/>
      <c r="H76" s="22"/>
      <c r="I76" s="22"/>
    </row>
    <row r="77" spans="1:9">
      <c r="B77" t="s">
        <v>28</v>
      </c>
      <c r="C77" t="s">
        <v>26</v>
      </c>
      <c r="D77" t="s">
        <v>98</v>
      </c>
      <c r="E77" s="4" t="s">
        <v>23</v>
      </c>
      <c r="F77" t="s">
        <v>24</v>
      </c>
      <c r="G77" t="s">
        <v>29</v>
      </c>
      <c r="H77" t="s">
        <v>30</v>
      </c>
      <c r="I77" t="s">
        <v>31</v>
      </c>
    </row>
    <row r="78" spans="1:9">
      <c r="A78" s="22" t="s">
        <v>81</v>
      </c>
      <c r="B78">
        <v>1</v>
      </c>
      <c r="C78">
        <v>9</v>
      </c>
      <c r="D78">
        <v>2.5208499999999998E-2</v>
      </c>
      <c r="E78">
        <v>8.79636</v>
      </c>
      <c r="F78">
        <v>4.9430699999999996</v>
      </c>
      <c r="G78">
        <f>D78+E78+F78</f>
        <v>13.7646385</v>
      </c>
    </row>
    <row r="79" spans="1:9">
      <c r="A79" s="22"/>
      <c r="B79">
        <v>2</v>
      </c>
      <c r="C79">
        <v>6</v>
      </c>
      <c r="D79">
        <v>9.5073000000000005E-2</v>
      </c>
      <c r="E79">
        <v>4.6042399999999999</v>
      </c>
      <c r="F79">
        <v>1.4564999999999999</v>
      </c>
      <c r="G79">
        <f t="shared" ref="G79:G86" si="5">D79+E79+F79</f>
        <v>6.1558130000000002</v>
      </c>
    </row>
    <row r="80" spans="1:9">
      <c r="A80" s="22"/>
      <c r="B80">
        <v>3</v>
      </c>
      <c r="C80">
        <v>5</v>
      </c>
      <c r="D80">
        <v>9.8925600000000002E-2</v>
      </c>
      <c r="E80">
        <v>3.6978599999999999</v>
      </c>
      <c r="F80">
        <v>0.97979300000000003</v>
      </c>
      <c r="G80">
        <f t="shared" si="5"/>
        <v>4.7765785999999997</v>
      </c>
    </row>
    <row r="81" spans="1:9">
      <c r="A81" s="22"/>
      <c r="B81">
        <v>4</v>
      </c>
      <c r="C81">
        <v>5</v>
      </c>
      <c r="D81">
        <v>0.127383</v>
      </c>
      <c r="E81">
        <v>3.8400799999999999</v>
      </c>
      <c r="F81">
        <v>1.07542</v>
      </c>
      <c r="G81">
        <f t="shared" si="5"/>
        <v>5.0428829999999998</v>
      </c>
    </row>
    <row r="82" spans="1:9">
      <c r="A82" s="22"/>
      <c r="B82">
        <v>5</v>
      </c>
      <c r="C82">
        <v>4</v>
      </c>
      <c r="D82">
        <v>0.103976</v>
      </c>
      <c r="E82">
        <v>2.85989</v>
      </c>
      <c r="F82">
        <v>0.80008699999999999</v>
      </c>
      <c r="G82">
        <f t="shared" si="5"/>
        <v>3.7639529999999999</v>
      </c>
    </row>
    <row r="83" spans="1:9">
      <c r="A83" s="22"/>
      <c r="B83">
        <v>6</v>
      </c>
      <c r="C83">
        <v>4</v>
      </c>
      <c r="D83">
        <v>0.11853</v>
      </c>
      <c r="E83">
        <v>2.8935599999999999</v>
      </c>
      <c r="F83">
        <v>0.78524700000000003</v>
      </c>
      <c r="G83">
        <f t="shared" si="5"/>
        <v>3.7973369999999997</v>
      </c>
    </row>
    <row r="84" spans="1:9">
      <c r="A84" s="22"/>
      <c r="B84">
        <v>7</v>
      </c>
      <c r="C84">
        <v>4</v>
      </c>
      <c r="D84">
        <v>0.135321</v>
      </c>
      <c r="E84">
        <v>3.0230100000000002</v>
      </c>
      <c r="F84">
        <v>0.73560800000000004</v>
      </c>
      <c r="G84">
        <f t="shared" si="5"/>
        <v>3.893939</v>
      </c>
    </row>
    <row r="85" spans="1:9">
      <c r="A85" s="22"/>
      <c r="B85">
        <v>8</v>
      </c>
      <c r="C85">
        <v>4</v>
      </c>
      <c r="D85">
        <v>0.152313</v>
      </c>
      <c r="E85">
        <v>3.1606200000000002</v>
      </c>
      <c r="F85">
        <v>0.80290600000000001</v>
      </c>
      <c r="G85">
        <f t="shared" si="5"/>
        <v>4.1158390000000002</v>
      </c>
    </row>
    <row r="86" spans="1:9">
      <c r="A86" s="22"/>
      <c r="B86">
        <v>9</v>
      </c>
      <c r="C86">
        <v>4</v>
      </c>
      <c r="D86">
        <v>0.16950200000000001</v>
      </c>
      <c r="E86">
        <v>3.26945</v>
      </c>
      <c r="F86">
        <v>0.78761099999999995</v>
      </c>
      <c r="G86">
        <f t="shared" si="5"/>
        <v>4.2265629999999996</v>
      </c>
      <c r="H86">
        <f>MIN(G78:G86)</f>
        <v>3.7639529999999999</v>
      </c>
      <c r="I86">
        <f>G78/H86</f>
        <v>3.6569634371098685</v>
      </c>
    </row>
    <row r="87" spans="1:9">
      <c r="A87" s="5"/>
    </row>
    <row r="88" spans="1:9">
      <c r="A88" s="5"/>
    </row>
    <row r="89" spans="1:9">
      <c r="A89" s="22" t="s">
        <v>99</v>
      </c>
      <c r="B89">
        <v>1</v>
      </c>
      <c r="C89">
        <v>15</v>
      </c>
      <c r="D89">
        <v>7.4263300000000004E-2</v>
      </c>
      <c r="E89">
        <v>16.066500000000001</v>
      </c>
      <c r="F89">
        <v>10.5283</v>
      </c>
      <c r="G89">
        <f t="shared" ref="G89:G97" si="6">D89+E89+F89</f>
        <v>26.669063299999998</v>
      </c>
    </row>
    <row r="90" spans="1:9">
      <c r="A90" s="22"/>
      <c r="B90">
        <v>2</v>
      </c>
      <c r="C90">
        <v>11</v>
      </c>
      <c r="D90">
        <v>0.35367599999999999</v>
      </c>
      <c r="E90">
        <v>12.444800000000001</v>
      </c>
      <c r="F90">
        <v>6.34206</v>
      </c>
      <c r="G90">
        <f t="shared" si="6"/>
        <v>19.140536000000001</v>
      </c>
    </row>
    <row r="91" spans="1:9">
      <c r="A91" s="22"/>
      <c r="B91">
        <v>3</v>
      </c>
      <c r="C91">
        <v>10</v>
      </c>
      <c r="D91">
        <v>0.43740099999999998</v>
      </c>
      <c r="E91">
        <v>12.343500000000001</v>
      </c>
      <c r="F91">
        <v>6.4581799999999996</v>
      </c>
      <c r="G91">
        <f t="shared" si="6"/>
        <v>19.239080999999999</v>
      </c>
    </row>
    <row r="92" spans="1:9">
      <c r="A92" s="22"/>
      <c r="B92">
        <v>4</v>
      </c>
      <c r="C92">
        <v>10</v>
      </c>
      <c r="D92">
        <v>0.55833999999999995</v>
      </c>
      <c r="E92">
        <v>13.026400000000001</v>
      </c>
      <c r="F92">
        <v>13.286899999999999</v>
      </c>
      <c r="G92">
        <f t="shared" si="6"/>
        <v>26.871639999999999</v>
      </c>
    </row>
    <row r="93" spans="1:9">
      <c r="A93" s="22"/>
      <c r="B93">
        <v>5</v>
      </c>
      <c r="C93">
        <v>9</v>
      </c>
      <c r="D93">
        <v>0.55774599999999996</v>
      </c>
      <c r="E93">
        <v>12.735799999999999</v>
      </c>
      <c r="F93">
        <v>10.5421</v>
      </c>
      <c r="G93">
        <f t="shared" si="6"/>
        <v>23.835645999999997</v>
      </c>
    </row>
    <row r="94" spans="1:9">
      <c r="A94" s="22"/>
      <c r="B94">
        <v>6</v>
      </c>
      <c r="C94">
        <v>9</v>
      </c>
      <c r="D94">
        <v>0.64955399999999996</v>
      </c>
      <c r="E94">
        <v>13.450699999999999</v>
      </c>
      <c r="F94">
        <v>6.2885499999999999</v>
      </c>
      <c r="G94">
        <f t="shared" si="6"/>
        <v>20.388804</v>
      </c>
    </row>
    <row r="95" spans="1:9">
      <c r="A95" s="22"/>
      <c r="B95">
        <v>7</v>
      </c>
      <c r="C95">
        <v>9</v>
      </c>
      <c r="D95">
        <v>0.74431099999999994</v>
      </c>
      <c r="E95">
        <v>14.183299999999999</v>
      </c>
      <c r="F95">
        <v>6.4761699999999998</v>
      </c>
      <c r="G95">
        <f t="shared" si="6"/>
        <v>21.403780999999999</v>
      </c>
    </row>
    <row r="96" spans="1:9">
      <c r="A96" s="22"/>
      <c r="B96">
        <v>8</v>
      </c>
      <c r="C96">
        <v>9</v>
      </c>
      <c r="D96">
        <v>0.84040499999999996</v>
      </c>
      <c r="E96">
        <v>15.054</v>
      </c>
      <c r="F96">
        <v>6.6277900000000001</v>
      </c>
      <c r="G96">
        <f t="shared" si="6"/>
        <v>22.522195</v>
      </c>
    </row>
    <row r="97" spans="1:11">
      <c r="A97" s="22"/>
      <c r="B97">
        <v>9</v>
      </c>
      <c r="C97">
        <v>9</v>
      </c>
      <c r="D97">
        <v>0.92146799999999995</v>
      </c>
      <c r="E97">
        <v>15.7605</v>
      </c>
      <c r="F97">
        <v>6.6583500000000004</v>
      </c>
      <c r="G97">
        <f t="shared" si="6"/>
        <v>23.340318000000003</v>
      </c>
      <c r="H97">
        <f>MIN(G89:G97)</f>
        <v>19.140536000000001</v>
      </c>
      <c r="I97">
        <f>G89/H97</f>
        <v>1.3933289694708653</v>
      </c>
    </row>
    <row r="98" spans="1:11">
      <c r="A98" s="5"/>
    </row>
    <row r="99" spans="1:11">
      <c r="A99" s="5"/>
    </row>
    <row r="100" spans="1:11">
      <c r="A100" s="22" t="s">
        <v>100</v>
      </c>
      <c r="B100">
        <v>1</v>
      </c>
      <c r="C100">
        <v>12</v>
      </c>
      <c r="D100">
        <v>0.56810300000000002</v>
      </c>
      <c r="E100">
        <v>29.751999999999999</v>
      </c>
      <c r="F100">
        <v>8.5042799999999996</v>
      </c>
      <c r="G100">
        <f t="shared" ref="G100:G108" si="7">D100+E100+F100</f>
        <v>38.824382999999997</v>
      </c>
      <c r="J100" s="5"/>
      <c r="K100" s="5"/>
    </row>
    <row r="101" spans="1:11">
      <c r="A101" s="22"/>
      <c r="B101">
        <v>2</v>
      </c>
      <c r="C101">
        <v>10</v>
      </c>
      <c r="D101">
        <v>1.6757299999999999</v>
      </c>
      <c r="E101">
        <v>29.396599999999999</v>
      </c>
      <c r="F101">
        <v>7.8939899999999996</v>
      </c>
      <c r="G101">
        <f t="shared" si="7"/>
        <v>38.966320000000003</v>
      </c>
      <c r="J101" s="5"/>
      <c r="K101" s="5"/>
    </row>
    <row r="102" spans="1:11">
      <c r="A102" s="22"/>
      <c r="B102">
        <v>3</v>
      </c>
      <c r="C102">
        <v>9</v>
      </c>
      <c r="D102">
        <v>1.6020099999999999</v>
      </c>
      <c r="E102">
        <v>28.566800000000001</v>
      </c>
      <c r="F102">
        <v>6.7879899999999997</v>
      </c>
      <c r="G102">
        <f t="shared" si="7"/>
        <v>36.956800000000001</v>
      </c>
      <c r="J102" s="5"/>
      <c r="K102" s="5"/>
    </row>
    <row r="103" spans="1:11">
      <c r="A103" s="22"/>
      <c r="B103">
        <v>4</v>
      </c>
      <c r="C103">
        <v>9</v>
      </c>
      <c r="D103">
        <v>2.1385200000000002</v>
      </c>
      <c r="E103">
        <v>31.740500000000001</v>
      </c>
      <c r="F103">
        <v>8.3693000000000008</v>
      </c>
      <c r="G103">
        <f t="shared" si="7"/>
        <v>42.248320000000007</v>
      </c>
      <c r="J103" s="5"/>
      <c r="K103" s="5"/>
    </row>
    <row r="104" spans="1:11">
      <c r="A104" s="22"/>
      <c r="B104">
        <v>5</v>
      </c>
      <c r="C104">
        <v>9</v>
      </c>
      <c r="D104">
        <v>1.90195</v>
      </c>
      <c r="E104">
        <v>28.5624</v>
      </c>
      <c r="F104">
        <v>7.3650200000000003</v>
      </c>
      <c r="G104">
        <f t="shared" si="7"/>
        <v>37.829369999999997</v>
      </c>
      <c r="J104" s="5"/>
      <c r="K104" s="5"/>
    </row>
    <row r="105" spans="1:11">
      <c r="A105" s="22"/>
      <c r="B105">
        <v>6</v>
      </c>
      <c r="C105">
        <v>9</v>
      </c>
      <c r="D105">
        <v>2.10528</v>
      </c>
      <c r="E105">
        <v>28.821000000000002</v>
      </c>
      <c r="F105">
        <v>7.3666499999999999</v>
      </c>
      <c r="G105">
        <f t="shared" si="7"/>
        <v>38.292929999999998</v>
      </c>
      <c r="J105" s="5"/>
      <c r="K105" s="5"/>
    </row>
    <row r="106" spans="1:11">
      <c r="A106" s="22"/>
      <c r="B106">
        <v>7</v>
      </c>
      <c r="C106">
        <v>8</v>
      </c>
      <c r="D106">
        <v>2.0027499999999998</v>
      </c>
      <c r="E106">
        <v>28.718900000000001</v>
      </c>
      <c r="F106">
        <v>6.1130599999999999</v>
      </c>
      <c r="G106">
        <f t="shared" si="7"/>
        <v>36.834710000000001</v>
      </c>
      <c r="J106" s="5"/>
      <c r="K106" s="5"/>
    </row>
    <row r="107" spans="1:11">
      <c r="A107" s="22"/>
      <c r="B107">
        <v>8</v>
      </c>
      <c r="C107">
        <v>8</v>
      </c>
      <c r="D107">
        <v>1.9937199999999999</v>
      </c>
      <c r="E107">
        <v>28.021000000000001</v>
      </c>
      <c r="F107">
        <v>6.1137699999999997</v>
      </c>
      <c r="G107">
        <f t="shared" si="7"/>
        <v>36.128489999999999</v>
      </c>
      <c r="J107" s="5"/>
      <c r="K107" s="5"/>
    </row>
    <row r="108" spans="1:11">
      <c r="A108" s="22"/>
      <c r="B108">
        <v>9</v>
      </c>
      <c r="C108">
        <v>8</v>
      </c>
      <c r="D108">
        <v>2.4084500000000002</v>
      </c>
      <c r="E108">
        <v>29.927499999999998</v>
      </c>
      <c r="F108">
        <v>6.6587800000000001</v>
      </c>
      <c r="G108">
        <f t="shared" si="7"/>
        <v>38.994729999999997</v>
      </c>
      <c r="H108">
        <f>MIN(G100:G108)</f>
        <v>36.128489999999999</v>
      </c>
      <c r="I108">
        <f>G100/H108</f>
        <v>1.0746195869243358</v>
      </c>
      <c r="J108" s="5"/>
      <c r="K108" s="5"/>
    </row>
    <row r="109" spans="1:11">
      <c r="A109" s="19"/>
      <c r="J109" s="5"/>
      <c r="K109" s="5"/>
    </row>
    <row r="110" spans="1:11">
      <c r="A110" s="19"/>
      <c r="J110" s="5"/>
      <c r="K110" s="5"/>
    </row>
    <row r="111" spans="1:11">
      <c r="A111" s="22" t="s">
        <v>101</v>
      </c>
      <c r="B111">
        <v>1</v>
      </c>
      <c r="C111">
        <v>12</v>
      </c>
      <c r="D111">
        <v>0.56810300000000002</v>
      </c>
      <c r="E111">
        <v>29.751999999999999</v>
      </c>
      <c r="F111">
        <v>8.5042799999999996</v>
      </c>
      <c r="G111">
        <f t="shared" ref="G111:G119" si="8">D111+E111+F111</f>
        <v>38.824382999999997</v>
      </c>
      <c r="J111" s="5"/>
      <c r="K111" s="5"/>
    </row>
    <row r="112" spans="1:11">
      <c r="A112" s="22"/>
      <c r="B112">
        <v>2</v>
      </c>
      <c r="C112">
        <v>10</v>
      </c>
      <c r="D112">
        <v>1.6757299999999999</v>
      </c>
      <c r="E112">
        <v>29.396599999999999</v>
      </c>
      <c r="F112">
        <v>7.8939899999999996</v>
      </c>
      <c r="G112">
        <f t="shared" si="8"/>
        <v>38.966320000000003</v>
      </c>
      <c r="J112" s="5"/>
      <c r="K112" s="5"/>
    </row>
    <row r="113" spans="1:11">
      <c r="A113" s="22"/>
      <c r="B113">
        <v>3</v>
      </c>
      <c r="C113">
        <v>9</v>
      </c>
      <c r="D113">
        <v>1.6020099999999999</v>
      </c>
      <c r="E113">
        <v>28.566800000000001</v>
      </c>
      <c r="F113">
        <v>6.7879899999999997</v>
      </c>
      <c r="G113">
        <f t="shared" si="8"/>
        <v>36.956800000000001</v>
      </c>
      <c r="J113" s="5"/>
      <c r="K113" s="5"/>
    </row>
    <row r="114" spans="1:11">
      <c r="A114" s="22"/>
      <c r="B114">
        <v>4</v>
      </c>
      <c r="C114">
        <v>9</v>
      </c>
      <c r="D114">
        <v>2.1385200000000002</v>
      </c>
      <c r="E114">
        <v>31.740500000000001</v>
      </c>
      <c r="F114">
        <v>8.3693000000000008</v>
      </c>
      <c r="G114">
        <f t="shared" si="8"/>
        <v>42.248320000000007</v>
      </c>
      <c r="J114" s="5"/>
      <c r="K114" s="5"/>
    </row>
    <row r="115" spans="1:11">
      <c r="A115" s="22"/>
      <c r="B115">
        <v>5</v>
      </c>
      <c r="C115">
        <v>9</v>
      </c>
      <c r="D115">
        <v>1.90195</v>
      </c>
      <c r="E115">
        <v>28.5624</v>
      </c>
      <c r="F115">
        <v>7.3650200000000003</v>
      </c>
      <c r="G115">
        <f t="shared" si="8"/>
        <v>37.829369999999997</v>
      </c>
      <c r="J115" s="5"/>
      <c r="K115" s="5"/>
    </row>
    <row r="116" spans="1:11">
      <c r="A116" s="22"/>
      <c r="B116">
        <v>6</v>
      </c>
      <c r="C116">
        <v>9</v>
      </c>
      <c r="D116">
        <v>2.10528</v>
      </c>
      <c r="E116">
        <v>28.821000000000002</v>
      </c>
      <c r="F116">
        <v>7.3666499999999999</v>
      </c>
      <c r="G116">
        <f t="shared" si="8"/>
        <v>38.292929999999998</v>
      </c>
      <c r="J116" s="5"/>
      <c r="K116" s="5"/>
    </row>
    <row r="117" spans="1:11">
      <c r="A117" s="22"/>
      <c r="B117">
        <v>7</v>
      </c>
      <c r="C117">
        <v>8</v>
      </c>
      <c r="D117">
        <v>2.0027499999999998</v>
      </c>
      <c r="E117">
        <v>28.718900000000001</v>
      </c>
      <c r="F117">
        <v>6.1130599999999999</v>
      </c>
      <c r="G117">
        <f t="shared" si="8"/>
        <v>36.834710000000001</v>
      </c>
      <c r="J117" s="5"/>
      <c r="K117" s="5"/>
    </row>
    <row r="118" spans="1:11">
      <c r="A118" s="22"/>
      <c r="B118">
        <v>8</v>
      </c>
      <c r="C118">
        <v>8</v>
      </c>
      <c r="D118">
        <v>1.9937199999999999</v>
      </c>
      <c r="E118">
        <v>28.021000000000001</v>
      </c>
      <c r="F118">
        <v>6.1137699999999997</v>
      </c>
      <c r="G118">
        <f t="shared" si="8"/>
        <v>36.128489999999999</v>
      </c>
      <c r="J118" s="5"/>
      <c r="K118" s="5"/>
    </row>
    <row r="119" spans="1:11">
      <c r="A119" s="22"/>
      <c r="B119">
        <v>9</v>
      </c>
      <c r="C119">
        <v>8</v>
      </c>
      <c r="D119">
        <v>2.4084500000000002</v>
      </c>
      <c r="E119">
        <v>29.927499999999998</v>
      </c>
      <c r="F119">
        <v>6.6587800000000001</v>
      </c>
      <c r="G119">
        <f t="shared" si="8"/>
        <v>38.994729999999997</v>
      </c>
      <c r="H119">
        <f>MIN(G111:G119)</f>
        <v>36.128489999999999</v>
      </c>
      <c r="I119">
        <f>G111/H119</f>
        <v>1.0746195869243358</v>
      </c>
      <c r="J119" s="5"/>
      <c r="K119" s="5"/>
    </row>
    <row r="120" spans="1:11">
      <c r="J120" s="5"/>
      <c r="K120" s="5"/>
    </row>
    <row r="121" spans="1:11">
      <c r="J121" s="5"/>
      <c r="K121" s="5"/>
    </row>
    <row r="122" spans="1:11">
      <c r="A122" s="22" t="s">
        <v>102</v>
      </c>
      <c r="B122">
        <v>1</v>
      </c>
      <c r="C122">
        <v>12</v>
      </c>
      <c r="D122">
        <v>0.56810300000000002</v>
      </c>
      <c r="E122">
        <v>29.751999999999999</v>
      </c>
      <c r="F122">
        <v>8.5042799999999996</v>
      </c>
      <c r="G122">
        <f t="shared" ref="G122:G130" si="9">D122+E122+F122</f>
        <v>38.824382999999997</v>
      </c>
      <c r="J122" s="5"/>
      <c r="K122" s="5"/>
    </row>
    <row r="123" spans="1:11">
      <c r="A123" s="22"/>
      <c r="B123">
        <v>2</v>
      </c>
      <c r="C123">
        <v>10</v>
      </c>
      <c r="D123">
        <v>1.6757299999999999</v>
      </c>
      <c r="E123">
        <v>29.396599999999999</v>
      </c>
      <c r="F123">
        <v>7.8939899999999996</v>
      </c>
      <c r="G123">
        <f t="shared" si="9"/>
        <v>38.966320000000003</v>
      </c>
      <c r="J123" s="5"/>
      <c r="K123" s="5"/>
    </row>
    <row r="124" spans="1:11">
      <c r="A124" s="22"/>
      <c r="B124">
        <v>3</v>
      </c>
      <c r="C124">
        <v>9</v>
      </c>
      <c r="D124">
        <v>1.6020099999999999</v>
      </c>
      <c r="E124">
        <v>28.566800000000001</v>
      </c>
      <c r="F124">
        <v>6.7879899999999997</v>
      </c>
      <c r="G124">
        <f t="shared" si="9"/>
        <v>36.956800000000001</v>
      </c>
      <c r="J124" s="5"/>
      <c r="K124" s="5"/>
    </row>
    <row r="125" spans="1:11">
      <c r="A125" s="22"/>
      <c r="B125">
        <v>4</v>
      </c>
      <c r="C125">
        <v>9</v>
      </c>
      <c r="D125">
        <v>2.1385200000000002</v>
      </c>
      <c r="E125">
        <v>31.740500000000001</v>
      </c>
      <c r="F125">
        <v>8.3693000000000008</v>
      </c>
      <c r="G125">
        <f t="shared" si="9"/>
        <v>42.248320000000007</v>
      </c>
      <c r="J125" s="5"/>
      <c r="K125" s="5"/>
    </row>
    <row r="126" spans="1:11">
      <c r="A126" s="22"/>
      <c r="B126">
        <v>5</v>
      </c>
      <c r="C126">
        <v>9</v>
      </c>
      <c r="D126">
        <v>1.90195</v>
      </c>
      <c r="E126">
        <v>28.5624</v>
      </c>
      <c r="F126">
        <v>7.3650200000000003</v>
      </c>
      <c r="G126">
        <f t="shared" si="9"/>
        <v>37.829369999999997</v>
      </c>
      <c r="J126" s="5"/>
      <c r="K126" s="5"/>
    </row>
    <row r="127" spans="1:11">
      <c r="A127" s="22"/>
      <c r="B127">
        <v>6</v>
      </c>
      <c r="C127">
        <v>9</v>
      </c>
      <c r="D127">
        <v>2.10528</v>
      </c>
      <c r="E127">
        <v>28.821000000000002</v>
      </c>
      <c r="F127">
        <v>7.3666499999999999</v>
      </c>
      <c r="G127">
        <f t="shared" si="9"/>
        <v>38.292929999999998</v>
      </c>
      <c r="J127" s="5"/>
      <c r="K127" s="5"/>
    </row>
    <row r="128" spans="1:11">
      <c r="A128" s="22"/>
      <c r="B128">
        <v>7</v>
      </c>
      <c r="C128">
        <v>8</v>
      </c>
      <c r="D128">
        <v>2.0027499999999998</v>
      </c>
      <c r="E128">
        <v>28.718900000000001</v>
      </c>
      <c r="F128">
        <v>6.1130599999999999</v>
      </c>
      <c r="G128">
        <f t="shared" si="9"/>
        <v>36.834710000000001</v>
      </c>
      <c r="J128" s="5"/>
      <c r="K128" s="5"/>
    </row>
    <row r="129" spans="1:11">
      <c r="A129" s="22"/>
      <c r="B129">
        <v>8</v>
      </c>
      <c r="C129">
        <v>8</v>
      </c>
      <c r="D129">
        <v>1.9937199999999999</v>
      </c>
      <c r="E129">
        <v>28.021000000000001</v>
      </c>
      <c r="F129">
        <v>6.1137699999999997</v>
      </c>
      <c r="G129">
        <f t="shared" si="9"/>
        <v>36.128489999999999</v>
      </c>
      <c r="J129" s="5"/>
      <c r="K129" s="5"/>
    </row>
    <row r="130" spans="1:11">
      <c r="A130" s="22"/>
      <c r="B130">
        <v>9</v>
      </c>
      <c r="C130">
        <v>8</v>
      </c>
      <c r="D130">
        <v>2.4084500000000002</v>
      </c>
      <c r="E130">
        <v>29.927499999999998</v>
      </c>
      <c r="F130">
        <v>6.6587800000000001</v>
      </c>
      <c r="G130">
        <f t="shared" si="9"/>
        <v>38.994729999999997</v>
      </c>
      <c r="H130">
        <f>MIN(G122:G130)</f>
        <v>36.128489999999999</v>
      </c>
      <c r="I130">
        <f>G122/H130</f>
        <v>1.0746195869243358</v>
      </c>
      <c r="J130" s="5"/>
      <c r="K130" s="5"/>
    </row>
    <row r="131" spans="1:11">
      <c r="J131" s="5"/>
      <c r="K131" s="5"/>
    </row>
    <row r="132" spans="1:11">
      <c r="J132" s="5"/>
      <c r="K132" s="5"/>
    </row>
    <row r="133" spans="1:11">
      <c r="A133" s="22" t="s">
        <v>103</v>
      </c>
      <c r="B133">
        <v>1</v>
      </c>
      <c r="C133">
        <v>12</v>
      </c>
      <c r="D133">
        <v>0.56810300000000002</v>
      </c>
      <c r="E133">
        <v>29.751999999999999</v>
      </c>
      <c r="F133">
        <v>8.5042799999999996</v>
      </c>
      <c r="G133">
        <f t="shared" ref="G133:G141" si="10">D133+E133+F133</f>
        <v>38.824382999999997</v>
      </c>
      <c r="J133" s="5"/>
      <c r="K133" s="5"/>
    </row>
    <row r="134" spans="1:11">
      <c r="A134" s="22"/>
      <c r="B134">
        <v>2</v>
      </c>
      <c r="C134">
        <v>10</v>
      </c>
      <c r="D134">
        <v>1.6757299999999999</v>
      </c>
      <c r="E134">
        <v>29.396599999999999</v>
      </c>
      <c r="F134">
        <v>7.8939899999999996</v>
      </c>
      <c r="G134">
        <f t="shared" si="10"/>
        <v>38.966320000000003</v>
      </c>
      <c r="J134" s="5"/>
      <c r="K134" s="5"/>
    </row>
    <row r="135" spans="1:11">
      <c r="A135" s="22"/>
      <c r="B135">
        <v>3</v>
      </c>
      <c r="C135">
        <v>9</v>
      </c>
      <c r="D135">
        <v>1.6020099999999999</v>
      </c>
      <c r="E135">
        <v>28.566800000000001</v>
      </c>
      <c r="F135">
        <v>6.7879899999999997</v>
      </c>
      <c r="G135">
        <f t="shared" si="10"/>
        <v>36.956800000000001</v>
      </c>
      <c r="J135" s="5"/>
      <c r="K135" s="5"/>
    </row>
    <row r="136" spans="1:11">
      <c r="A136" s="22"/>
      <c r="B136">
        <v>4</v>
      </c>
      <c r="C136">
        <v>9</v>
      </c>
      <c r="D136">
        <v>2.1385200000000002</v>
      </c>
      <c r="E136">
        <v>31.740500000000001</v>
      </c>
      <c r="F136">
        <v>8.3693000000000008</v>
      </c>
      <c r="G136">
        <f t="shared" si="10"/>
        <v>42.248320000000007</v>
      </c>
      <c r="J136" s="5"/>
      <c r="K136" s="5"/>
    </row>
    <row r="137" spans="1:11">
      <c r="A137" s="22"/>
      <c r="B137">
        <v>5</v>
      </c>
      <c r="C137">
        <v>9</v>
      </c>
      <c r="D137">
        <v>1.90195</v>
      </c>
      <c r="E137">
        <v>28.5624</v>
      </c>
      <c r="F137">
        <v>7.3650200000000003</v>
      </c>
      <c r="G137">
        <f t="shared" si="10"/>
        <v>37.829369999999997</v>
      </c>
      <c r="J137" s="5"/>
      <c r="K137" s="5"/>
    </row>
    <row r="138" spans="1:11">
      <c r="A138" s="22"/>
      <c r="B138">
        <v>6</v>
      </c>
      <c r="C138">
        <v>9</v>
      </c>
      <c r="D138">
        <v>2.10528</v>
      </c>
      <c r="E138">
        <v>28.821000000000002</v>
      </c>
      <c r="F138">
        <v>7.3666499999999999</v>
      </c>
      <c r="G138">
        <f t="shared" si="10"/>
        <v>38.292929999999998</v>
      </c>
      <c r="J138" s="5"/>
      <c r="K138" s="5"/>
    </row>
    <row r="139" spans="1:11">
      <c r="A139" s="22"/>
      <c r="B139">
        <v>7</v>
      </c>
      <c r="C139">
        <v>8</v>
      </c>
      <c r="D139">
        <v>2.0027499999999998</v>
      </c>
      <c r="E139">
        <v>28.718900000000001</v>
      </c>
      <c r="F139">
        <v>6.1130599999999999</v>
      </c>
      <c r="G139">
        <f t="shared" si="10"/>
        <v>36.834710000000001</v>
      </c>
      <c r="J139" s="5"/>
      <c r="K139" s="5"/>
    </row>
    <row r="140" spans="1:11">
      <c r="A140" s="22"/>
      <c r="B140">
        <v>8</v>
      </c>
      <c r="C140">
        <v>8</v>
      </c>
      <c r="D140">
        <v>1.9937199999999999</v>
      </c>
      <c r="E140">
        <v>28.021000000000001</v>
      </c>
      <c r="F140">
        <v>6.1137699999999997</v>
      </c>
      <c r="G140">
        <f t="shared" si="10"/>
        <v>36.128489999999999</v>
      </c>
      <c r="J140" s="5"/>
      <c r="K140" s="5"/>
    </row>
    <row r="141" spans="1:11">
      <c r="A141" s="22"/>
      <c r="B141">
        <v>9</v>
      </c>
      <c r="C141">
        <v>8</v>
      </c>
      <c r="D141">
        <v>2.4084500000000002</v>
      </c>
      <c r="E141">
        <v>29.927499999999998</v>
      </c>
      <c r="F141">
        <v>6.6587800000000001</v>
      </c>
      <c r="G141">
        <f t="shared" si="10"/>
        <v>38.994729999999997</v>
      </c>
      <c r="H141">
        <f>MIN(G133:G141)</f>
        <v>36.128489999999999</v>
      </c>
      <c r="I141">
        <f>G133/H141</f>
        <v>1.0746195869243358</v>
      </c>
      <c r="J141" s="5"/>
      <c r="K141" s="5"/>
    </row>
    <row r="142" spans="1:1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</sheetData>
  <mergeCells count="14">
    <mergeCell ref="A111:A119"/>
    <mergeCell ref="A122:A130"/>
    <mergeCell ref="A133:A141"/>
    <mergeCell ref="A75:I76"/>
    <mergeCell ref="A78:A86"/>
    <mergeCell ref="A89:A97"/>
    <mergeCell ref="A100:A108"/>
    <mergeCell ref="A1:I2"/>
    <mergeCell ref="A4:A12"/>
    <mergeCell ref="A15:A23"/>
    <mergeCell ref="A26:A34"/>
    <mergeCell ref="A37:A45"/>
    <mergeCell ref="A48:A56"/>
    <mergeCell ref="A59:A67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24"/>
  <sheetViews>
    <sheetView topLeftCell="A94" workbookViewId="0">
      <selection activeCell="L81" sqref="L81"/>
    </sheetView>
  </sheetViews>
  <sheetFormatPr baseColWidth="10" defaultColWidth="11" defaultRowHeight="16"/>
  <sheetData>
    <row r="1" spans="1:10">
      <c r="A1" t="s">
        <v>45</v>
      </c>
      <c r="C1" s="22" t="s">
        <v>25</v>
      </c>
      <c r="D1" s="22"/>
      <c r="G1" s="22"/>
      <c r="H1" s="22"/>
    </row>
    <row r="2" spans="1:10">
      <c r="B2" t="s">
        <v>27</v>
      </c>
      <c r="C2" t="s">
        <v>26</v>
      </c>
      <c r="D2" s="4" t="s">
        <v>23</v>
      </c>
      <c r="E2" t="s">
        <v>24</v>
      </c>
      <c r="F2" t="s">
        <v>89</v>
      </c>
      <c r="J2" s="4"/>
    </row>
    <row r="3" spans="1:10">
      <c r="A3" s="22" t="s">
        <v>0</v>
      </c>
      <c r="B3" s="3">
        <v>32</v>
      </c>
      <c r="C3">
        <v>3</v>
      </c>
      <c r="D3">
        <v>0.84643199999999996</v>
      </c>
      <c r="E3">
        <v>3.6021999999999998E-2</v>
      </c>
      <c r="F3">
        <f>D3+E3</f>
        <v>0.88245399999999996</v>
      </c>
      <c r="J3" s="4"/>
    </row>
    <row r="4" spans="1:10">
      <c r="A4" s="22"/>
      <c r="B4" s="3">
        <v>64</v>
      </c>
      <c r="C4">
        <v>1</v>
      </c>
      <c r="D4">
        <v>0.12617300000000001</v>
      </c>
      <c r="E4">
        <v>2.1729999999999999E-2</v>
      </c>
      <c r="F4">
        <f t="shared" ref="F4:F13" si="0">D4+E4</f>
        <v>0.14790300000000001</v>
      </c>
      <c r="J4" s="4"/>
    </row>
    <row r="5" spans="1:10">
      <c r="A5" s="22"/>
      <c r="B5" s="3">
        <v>128</v>
      </c>
      <c r="C5">
        <v>1</v>
      </c>
      <c r="D5">
        <v>3.9409899999999998E-2</v>
      </c>
      <c r="E5">
        <v>2.061E-2</v>
      </c>
      <c r="F5">
        <f t="shared" si="0"/>
        <v>6.0019900000000001E-2</v>
      </c>
      <c r="J5" s="4"/>
    </row>
    <row r="6" spans="1:10">
      <c r="A6" s="22"/>
      <c r="B6" s="3">
        <v>256</v>
      </c>
      <c r="C6">
        <v>1</v>
      </c>
      <c r="D6">
        <v>2.29468E-2</v>
      </c>
      <c r="E6">
        <v>2.0507000000000001E-2</v>
      </c>
      <c r="F6">
        <f t="shared" si="0"/>
        <v>4.3453800000000001E-2</v>
      </c>
      <c r="J6" s="4"/>
    </row>
    <row r="7" spans="1:10">
      <c r="A7" s="22"/>
      <c r="B7" s="3">
        <v>512</v>
      </c>
      <c r="C7">
        <v>1</v>
      </c>
      <c r="D7">
        <v>1.69499E-2</v>
      </c>
      <c r="E7">
        <v>2.0397999999999999E-2</v>
      </c>
      <c r="F7">
        <f t="shared" si="0"/>
        <v>3.7347900000000003E-2</v>
      </c>
      <c r="J7" s="4"/>
    </row>
    <row r="8" spans="1:10">
      <c r="A8" s="22"/>
      <c r="B8" s="3">
        <v>1024</v>
      </c>
      <c r="C8">
        <v>1</v>
      </c>
      <c r="D8">
        <v>1.6298099999999999E-2</v>
      </c>
      <c r="E8">
        <v>1.9956000000000002E-2</v>
      </c>
      <c r="F8">
        <f t="shared" si="0"/>
        <v>3.6254099999999997E-2</v>
      </c>
      <c r="J8" s="4"/>
    </row>
    <row r="9" spans="1:10">
      <c r="A9" s="22"/>
      <c r="B9" s="3">
        <f>B8*2</f>
        <v>2048</v>
      </c>
      <c r="C9">
        <v>1</v>
      </c>
      <c r="D9">
        <v>1.8533000000000001E-2</v>
      </c>
      <c r="E9">
        <v>1.976E-2</v>
      </c>
      <c r="F9">
        <f t="shared" si="0"/>
        <v>3.8293000000000001E-2</v>
      </c>
      <c r="J9" s="4"/>
    </row>
    <row r="10" spans="1:10">
      <c r="A10" s="22"/>
      <c r="B10" s="3">
        <f>B9*2</f>
        <v>4096</v>
      </c>
      <c r="C10">
        <v>1</v>
      </c>
      <c r="D10">
        <v>1.7473900000000001E-2</v>
      </c>
      <c r="E10">
        <v>1.9795E-2</v>
      </c>
      <c r="F10">
        <f t="shared" si="0"/>
        <v>3.7268900000000001E-2</v>
      </c>
      <c r="J10" s="4"/>
    </row>
    <row r="11" spans="1:10">
      <c r="A11" s="22"/>
      <c r="B11" s="3">
        <f>B10*2</f>
        <v>8192</v>
      </c>
      <c r="C11">
        <v>1</v>
      </c>
      <c r="D11">
        <v>1.6521000000000001E-2</v>
      </c>
      <c r="E11">
        <v>1.9963999999999999E-2</v>
      </c>
      <c r="F11">
        <f t="shared" si="0"/>
        <v>3.6485000000000004E-2</v>
      </c>
      <c r="J11" s="4"/>
    </row>
    <row r="12" spans="1:10">
      <c r="A12" s="22"/>
      <c r="B12" s="3">
        <f>B11*2</f>
        <v>16384</v>
      </c>
      <c r="C12">
        <v>1</v>
      </c>
      <c r="D12">
        <v>1.6261100000000001E-2</v>
      </c>
      <c r="E12">
        <v>2.0039000000000001E-2</v>
      </c>
      <c r="F12">
        <f t="shared" si="0"/>
        <v>3.6300100000000002E-2</v>
      </c>
      <c r="J12" s="4"/>
    </row>
    <row r="13" spans="1:10">
      <c r="A13" s="22"/>
      <c r="B13" s="3">
        <f>B12*2</f>
        <v>32768</v>
      </c>
      <c r="C13">
        <v>1</v>
      </c>
      <c r="D13">
        <v>1.6042899999999999E-2</v>
      </c>
      <c r="E13">
        <v>1.9979E-2</v>
      </c>
      <c r="F13">
        <f t="shared" si="0"/>
        <v>3.6021899999999996E-2</v>
      </c>
    </row>
    <row r="15" spans="1:10">
      <c r="A15" s="22" t="s">
        <v>90</v>
      </c>
      <c r="B15" s="11">
        <v>32</v>
      </c>
      <c r="C15">
        <v>10</v>
      </c>
      <c r="D15">
        <v>1.7337499999999999</v>
      </c>
      <c r="E15">
        <v>0.25583</v>
      </c>
      <c r="F15">
        <f>D15+E15</f>
        <v>1.9895799999999999</v>
      </c>
    </row>
    <row r="16" spans="1:10">
      <c r="A16" s="22"/>
      <c r="B16" s="11">
        <v>64</v>
      </c>
      <c r="C16">
        <v>4</v>
      </c>
      <c r="D16">
        <v>0.443521</v>
      </c>
      <c r="E16">
        <v>0.119352</v>
      </c>
      <c r="F16">
        <f t="shared" ref="F16:F25" si="1">D16+E16</f>
        <v>0.56287299999999996</v>
      </c>
    </row>
    <row r="17" spans="1:6">
      <c r="A17" s="22"/>
      <c r="B17" s="11">
        <v>128</v>
      </c>
      <c r="C17">
        <v>2</v>
      </c>
      <c r="D17">
        <v>0.223131</v>
      </c>
      <c r="E17">
        <v>7.3722999999999997E-2</v>
      </c>
      <c r="F17">
        <f t="shared" si="1"/>
        <v>0.29685400000000001</v>
      </c>
    </row>
    <row r="18" spans="1:6">
      <c r="A18" s="22"/>
      <c r="B18" s="11">
        <v>256</v>
      </c>
      <c r="C18">
        <v>1</v>
      </c>
      <c r="D18">
        <v>0.14922099999999999</v>
      </c>
      <c r="E18">
        <v>7.3914999999999995E-2</v>
      </c>
      <c r="F18">
        <f t="shared" si="1"/>
        <v>0.223136</v>
      </c>
    </row>
    <row r="19" spans="1:6">
      <c r="A19" s="22"/>
      <c r="B19" s="11">
        <v>512</v>
      </c>
      <c r="C19">
        <v>1</v>
      </c>
      <c r="D19">
        <v>0.160466</v>
      </c>
      <c r="E19">
        <v>7.0916000000000007E-2</v>
      </c>
      <c r="F19">
        <f t="shared" si="1"/>
        <v>0.231382</v>
      </c>
    </row>
    <row r="20" spans="1:6">
      <c r="A20" s="22"/>
      <c r="B20" s="11">
        <v>1024</v>
      </c>
      <c r="C20">
        <v>1</v>
      </c>
      <c r="D20">
        <v>0.13199900000000001</v>
      </c>
      <c r="E20">
        <v>7.0406999999999997E-2</v>
      </c>
      <c r="F20">
        <f t="shared" si="1"/>
        <v>0.202406</v>
      </c>
    </row>
    <row r="21" spans="1:6">
      <c r="A21" s="22"/>
      <c r="B21" s="11">
        <f>B20*2</f>
        <v>2048</v>
      </c>
      <c r="C21">
        <v>1</v>
      </c>
      <c r="D21">
        <v>0.154976</v>
      </c>
      <c r="E21">
        <v>6.9551000000000002E-2</v>
      </c>
      <c r="F21">
        <f t="shared" si="1"/>
        <v>0.224527</v>
      </c>
    </row>
    <row r="22" spans="1:6">
      <c r="A22" s="22"/>
      <c r="B22" s="11">
        <f>B21*2</f>
        <v>4096</v>
      </c>
      <c r="C22">
        <v>1</v>
      </c>
      <c r="D22">
        <v>0.14771200000000001</v>
      </c>
      <c r="E22">
        <v>6.9839999999999999E-2</v>
      </c>
      <c r="F22">
        <f t="shared" si="1"/>
        <v>0.21755200000000002</v>
      </c>
    </row>
    <row r="23" spans="1:6">
      <c r="A23" s="22"/>
      <c r="B23" s="11">
        <f>B22*2</f>
        <v>8192</v>
      </c>
      <c r="C23">
        <v>1</v>
      </c>
      <c r="D23">
        <v>0.131689</v>
      </c>
      <c r="E23">
        <v>6.9839999999999999E-2</v>
      </c>
      <c r="F23">
        <f t="shared" si="1"/>
        <v>0.20152900000000001</v>
      </c>
    </row>
    <row r="24" spans="1:6">
      <c r="A24" s="22"/>
      <c r="B24" s="11">
        <f>B23*2</f>
        <v>16384</v>
      </c>
      <c r="C24">
        <v>1</v>
      </c>
      <c r="D24">
        <v>0.13095100000000001</v>
      </c>
      <c r="E24">
        <v>7.0306999999999994E-2</v>
      </c>
      <c r="F24">
        <f t="shared" si="1"/>
        <v>0.20125799999999999</v>
      </c>
    </row>
    <row r="25" spans="1:6">
      <c r="A25" s="22"/>
      <c r="B25" s="11">
        <f>B24*2</f>
        <v>32768</v>
      </c>
      <c r="C25">
        <v>1</v>
      </c>
      <c r="D25">
        <v>0.13444500000000001</v>
      </c>
      <c r="E25">
        <v>6.9726999999999997E-2</v>
      </c>
      <c r="F25">
        <f t="shared" si="1"/>
        <v>0.20417200000000002</v>
      </c>
    </row>
    <row r="27" spans="1:6">
      <c r="A27" s="22" t="s">
        <v>1</v>
      </c>
      <c r="B27" s="11">
        <v>32</v>
      </c>
      <c r="F27">
        <f>D27+E27</f>
        <v>0</v>
      </c>
    </row>
    <row r="28" spans="1:6">
      <c r="A28" s="22"/>
      <c r="B28" s="11">
        <v>64</v>
      </c>
      <c r="F28">
        <f t="shared" ref="F28:F37" si="2">D28+E28</f>
        <v>0</v>
      </c>
    </row>
    <row r="29" spans="1:6">
      <c r="A29" s="22"/>
      <c r="B29" s="11">
        <v>128</v>
      </c>
      <c r="F29">
        <f t="shared" si="2"/>
        <v>0</v>
      </c>
    </row>
    <row r="30" spans="1:6">
      <c r="A30" s="22"/>
      <c r="B30" s="11">
        <v>256</v>
      </c>
      <c r="C30">
        <v>219</v>
      </c>
      <c r="F30">
        <f t="shared" si="2"/>
        <v>0</v>
      </c>
    </row>
    <row r="31" spans="1:6">
      <c r="A31" s="22"/>
      <c r="B31" s="11">
        <v>512</v>
      </c>
      <c r="C31">
        <v>10</v>
      </c>
      <c r="D31">
        <v>19.0214</v>
      </c>
      <c r="E31">
        <v>3.4028299999999998</v>
      </c>
      <c r="F31">
        <f t="shared" si="2"/>
        <v>22.424230000000001</v>
      </c>
    </row>
    <row r="32" spans="1:6">
      <c r="A32" s="22"/>
      <c r="B32" s="11">
        <v>1024</v>
      </c>
      <c r="C32">
        <v>4</v>
      </c>
      <c r="D32">
        <v>7.0173300000000003</v>
      </c>
      <c r="E32">
        <v>1.5970200000000001</v>
      </c>
      <c r="F32">
        <f t="shared" si="2"/>
        <v>8.61435</v>
      </c>
    </row>
    <row r="33" spans="1:6">
      <c r="A33" s="22"/>
      <c r="B33" s="11">
        <f>B32*2</f>
        <v>2048</v>
      </c>
      <c r="C33">
        <v>2</v>
      </c>
      <c r="D33">
        <v>3.9840100000000001</v>
      </c>
      <c r="E33">
        <v>1.0687500000000001</v>
      </c>
      <c r="F33">
        <f t="shared" si="2"/>
        <v>5.0527600000000001</v>
      </c>
    </row>
    <row r="34" spans="1:6">
      <c r="A34" s="22"/>
      <c r="B34" s="11">
        <f>B33*2</f>
        <v>4096</v>
      </c>
      <c r="C34">
        <v>1</v>
      </c>
      <c r="D34">
        <v>3.51783</v>
      </c>
      <c r="E34">
        <v>0.99264200000000002</v>
      </c>
      <c r="F34">
        <f t="shared" si="2"/>
        <v>4.510472</v>
      </c>
    </row>
    <row r="35" spans="1:6">
      <c r="A35" s="22"/>
      <c r="B35" s="11">
        <f>B34*2</f>
        <v>8192</v>
      </c>
      <c r="C35">
        <v>1</v>
      </c>
      <c r="D35">
        <v>3.7372299999999998</v>
      </c>
      <c r="E35">
        <v>0.99426499999999995</v>
      </c>
      <c r="F35">
        <f t="shared" si="2"/>
        <v>4.7314949999999998</v>
      </c>
    </row>
    <row r="36" spans="1:6">
      <c r="A36" s="22"/>
      <c r="B36" s="11">
        <f>B35*2</f>
        <v>16384</v>
      </c>
      <c r="C36">
        <v>1</v>
      </c>
      <c r="D36">
        <v>3.65042</v>
      </c>
      <c r="E36">
        <v>1.0157499999999999</v>
      </c>
      <c r="F36">
        <f t="shared" si="2"/>
        <v>4.6661700000000002</v>
      </c>
    </row>
    <row r="37" spans="1:6">
      <c r="A37" s="22"/>
      <c r="B37" s="11">
        <f>B36*2</f>
        <v>32768</v>
      </c>
      <c r="C37">
        <v>1</v>
      </c>
      <c r="D37">
        <v>3.64866</v>
      </c>
      <c r="E37">
        <v>1.0026200000000001</v>
      </c>
      <c r="F37">
        <f t="shared" si="2"/>
        <v>4.6512799999999999</v>
      </c>
    </row>
    <row r="38" spans="1:6">
      <c r="C38" s="4"/>
      <c r="F38" s="4"/>
    </row>
    <row r="39" spans="1:6">
      <c r="A39" s="22" t="s">
        <v>91</v>
      </c>
      <c r="B39" s="11">
        <v>32</v>
      </c>
      <c r="F39">
        <f>D39+E39</f>
        <v>0</v>
      </c>
    </row>
    <row r="40" spans="1:6">
      <c r="A40" s="22"/>
      <c r="B40" s="11">
        <v>64</v>
      </c>
      <c r="F40">
        <f t="shared" ref="F40:F49" si="3">D40+E40</f>
        <v>0</v>
      </c>
    </row>
    <row r="41" spans="1:6">
      <c r="A41" s="22"/>
      <c r="B41" s="11">
        <v>128</v>
      </c>
      <c r="F41">
        <f t="shared" si="3"/>
        <v>0</v>
      </c>
    </row>
    <row r="42" spans="1:6">
      <c r="A42" s="22"/>
      <c r="B42" s="11">
        <v>256</v>
      </c>
      <c r="F42">
        <f t="shared" si="3"/>
        <v>0</v>
      </c>
    </row>
    <row r="43" spans="1:6">
      <c r="A43" s="22"/>
      <c r="B43" s="11">
        <v>512</v>
      </c>
      <c r="F43">
        <f t="shared" si="3"/>
        <v>0</v>
      </c>
    </row>
    <row r="44" spans="1:6">
      <c r="A44" s="22"/>
      <c r="B44" s="11">
        <v>1024</v>
      </c>
      <c r="C44">
        <v>33</v>
      </c>
      <c r="D44">
        <v>669.4</v>
      </c>
      <c r="E44">
        <v>70.7577</v>
      </c>
      <c r="F44">
        <f t="shared" si="3"/>
        <v>740.15769999999998</v>
      </c>
    </row>
    <row r="45" spans="1:6">
      <c r="A45" s="22"/>
      <c r="B45" s="11">
        <f>B44*2</f>
        <v>2048</v>
      </c>
      <c r="C45">
        <v>3</v>
      </c>
      <c r="D45">
        <v>34.653199999999998</v>
      </c>
      <c r="E45">
        <v>1.4369799999999999</v>
      </c>
      <c r="F45">
        <f t="shared" si="3"/>
        <v>36.090179999999997</v>
      </c>
    </row>
    <row r="46" spans="1:6">
      <c r="A46" s="22"/>
      <c r="B46" s="11">
        <f>B45*2</f>
        <v>4096</v>
      </c>
      <c r="C46">
        <v>2</v>
      </c>
      <c r="D46">
        <v>11.8284</v>
      </c>
      <c r="E46">
        <v>1.4476500000000001</v>
      </c>
      <c r="F46">
        <f t="shared" si="3"/>
        <v>13.27605</v>
      </c>
    </row>
    <row r="47" spans="1:6">
      <c r="A47" s="22"/>
      <c r="B47" s="11">
        <f>B46*2</f>
        <v>8192</v>
      </c>
      <c r="C47">
        <v>1</v>
      </c>
      <c r="D47">
        <v>6.4275399999999996</v>
      </c>
      <c r="E47">
        <v>1.3472</v>
      </c>
      <c r="F47">
        <f t="shared" si="3"/>
        <v>7.7747399999999995</v>
      </c>
    </row>
    <row r="48" spans="1:6">
      <c r="A48" s="22"/>
      <c r="B48" s="11">
        <f>B47*2</f>
        <v>16384</v>
      </c>
      <c r="C48">
        <v>1</v>
      </c>
      <c r="D48">
        <v>5.6182999999999996</v>
      </c>
      <c r="E48">
        <v>1.2610600000000001</v>
      </c>
      <c r="F48">
        <f t="shared" si="3"/>
        <v>6.8793600000000001</v>
      </c>
    </row>
    <row r="49" spans="1:6">
      <c r="A49" s="22"/>
      <c r="B49" s="11">
        <f>B48*2</f>
        <v>32768</v>
      </c>
      <c r="C49">
        <v>1</v>
      </c>
      <c r="D49">
        <v>5.1853899999999999</v>
      </c>
      <c r="E49">
        <v>1.2586900000000001</v>
      </c>
      <c r="F49">
        <f t="shared" si="3"/>
        <v>6.4440799999999996</v>
      </c>
    </row>
    <row r="51" spans="1:6">
      <c r="A51" s="22" t="s">
        <v>2</v>
      </c>
      <c r="B51" s="11">
        <v>32</v>
      </c>
      <c r="F51">
        <f>D51+E51</f>
        <v>0</v>
      </c>
    </row>
    <row r="52" spans="1:6">
      <c r="A52" s="22"/>
      <c r="B52" s="11">
        <v>64</v>
      </c>
      <c r="F52">
        <f t="shared" ref="F52:F61" si="4">D52+E52</f>
        <v>0</v>
      </c>
    </row>
    <row r="53" spans="1:6">
      <c r="A53" s="22"/>
      <c r="B53" s="11">
        <v>128</v>
      </c>
      <c r="F53">
        <f t="shared" si="4"/>
        <v>0</v>
      </c>
    </row>
    <row r="54" spans="1:6">
      <c r="A54" s="22"/>
      <c r="B54" s="11">
        <v>256</v>
      </c>
      <c r="F54">
        <f t="shared" si="4"/>
        <v>0</v>
      </c>
    </row>
    <row r="55" spans="1:6">
      <c r="A55" s="22"/>
      <c r="B55" s="11">
        <v>512</v>
      </c>
      <c r="C55">
        <v>30</v>
      </c>
      <c r="D55">
        <v>89.180800000000005</v>
      </c>
      <c r="E55">
        <v>34.828000000000003</v>
      </c>
      <c r="F55">
        <f t="shared" si="4"/>
        <v>124.00880000000001</v>
      </c>
    </row>
    <row r="56" spans="1:6">
      <c r="A56" s="22"/>
      <c r="B56" s="11">
        <v>1024</v>
      </c>
      <c r="C56">
        <v>10</v>
      </c>
      <c r="D56">
        <v>33.591200000000001</v>
      </c>
      <c r="E56">
        <v>7.6436299999999999</v>
      </c>
      <c r="F56">
        <f t="shared" si="4"/>
        <v>41.234830000000002</v>
      </c>
    </row>
    <row r="57" spans="1:6">
      <c r="A57" s="22"/>
      <c r="B57" s="11">
        <f>B56*2</f>
        <v>2048</v>
      </c>
      <c r="C57">
        <v>5</v>
      </c>
      <c r="D57">
        <v>22.3979</v>
      </c>
      <c r="E57">
        <v>4.2413499999999997</v>
      </c>
      <c r="F57">
        <f t="shared" si="4"/>
        <v>26.639250000000001</v>
      </c>
    </row>
    <row r="58" spans="1:6">
      <c r="A58" s="22"/>
      <c r="B58" s="11">
        <f>B57*2</f>
        <v>4096</v>
      </c>
      <c r="C58">
        <v>2</v>
      </c>
      <c r="D58">
        <v>19.056799999999999</v>
      </c>
      <c r="E58">
        <v>2.3212299999999999</v>
      </c>
      <c r="F58">
        <f t="shared" si="4"/>
        <v>21.378029999999999</v>
      </c>
    </row>
    <row r="59" spans="1:6">
      <c r="A59" s="22"/>
      <c r="B59" s="11">
        <f>B58*2</f>
        <v>8192</v>
      </c>
      <c r="C59">
        <v>1</v>
      </c>
      <c r="D59">
        <v>19.610299999999999</v>
      </c>
      <c r="E59">
        <v>2.3391999999999999</v>
      </c>
      <c r="F59">
        <f t="shared" si="4"/>
        <v>21.9495</v>
      </c>
    </row>
    <row r="60" spans="1:6">
      <c r="A60" s="22"/>
      <c r="B60" s="11">
        <f>B59*2</f>
        <v>16384</v>
      </c>
      <c r="C60">
        <v>1</v>
      </c>
      <c r="D60">
        <v>16.950399999999998</v>
      </c>
      <c r="E60">
        <v>2.31501</v>
      </c>
      <c r="F60">
        <f t="shared" si="4"/>
        <v>19.265409999999999</v>
      </c>
    </row>
    <row r="61" spans="1:6">
      <c r="A61" s="22"/>
      <c r="B61" s="11">
        <f>B60*2</f>
        <v>32768</v>
      </c>
      <c r="C61">
        <v>1</v>
      </c>
      <c r="D61">
        <v>17.171700000000001</v>
      </c>
      <c r="E61">
        <v>2.3263600000000002</v>
      </c>
      <c r="F61">
        <f t="shared" si="4"/>
        <v>19.498060000000002</v>
      </c>
    </row>
    <row r="64" spans="1:6">
      <c r="A64" t="s">
        <v>7</v>
      </c>
      <c r="C64" s="22" t="s">
        <v>92</v>
      </c>
      <c r="D64" s="22"/>
    </row>
    <row r="65" spans="1:6">
      <c r="B65" t="s">
        <v>27</v>
      </c>
      <c r="C65" t="s">
        <v>26</v>
      </c>
      <c r="D65" s="4" t="s">
        <v>23</v>
      </c>
      <c r="E65" t="s">
        <v>24</v>
      </c>
      <c r="F65" t="s">
        <v>89</v>
      </c>
    </row>
    <row r="66" spans="1:6">
      <c r="A66" s="22" t="s">
        <v>0</v>
      </c>
      <c r="B66" s="11">
        <v>32</v>
      </c>
      <c r="C66">
        <v>3</v>
      </c>
      <c r="D66">
        <v>0.71239300000000005</v>
      </c>
      <c r="E66">
        <v>1.1489600000000001E-2</v>
      </c>
      <c r="F66">
        <f>D66+E66</f>
        <v>0.72388260000000004</v>
      </c>
    </row>
    <row r="67" spans="1:6">
      <c r="A67" s="22"/>
      <c r="B67" s="11">
        <v>64</v>
      </c>
      <c r="C67">
        <v>1</v>
      </c>
      <c r="D67">
        <v>0.22464799999999999</v>
      </c>
      <c r="E67">
        <v>4.1730400000000003E-3</v>
      </c>
      <c r="F67">
        <f t="shared" ref="F67:F76" si="5">D67+E67</f>
        <v>0.22882103999999998</v>
      </c>
    </row>
    <row r="68" spans="1:6">
      <c r="A68" s="22"/>
      <c r="B68" s="11">
        <v>128</v>
      </c>
      <c r="C68">
        <v>1</v>
      </c>
      <c r="D68">
        <v>6.7167000000000004E-2</v>
      </c>
      <c r="E68">
        <v>4.1377499999999999E-3</v>
      </c>
      <c r="F68">
        <f t="shared" si="5"/>
        <v>7.130475E-2</v>
      </c>
    </row>
    <row r="69" spans="1:6">
      <c r="A69" s="22"/>
      <c r="B69" s="11">
        <v>256</v>
      </c>
      <c r="C69">
        <v>1</v>
      </c>
      <c r="D69">
        <v>3.1730899999999999E-2</v>
      </c>
      <c r="E69">
        <v>4.1351299999999999E-3</v>
      </c>
      <c r="F69">
        <f t="shared" si="5"/>
        <v>3.586603E-2</v>
      </c>
    </row>
    <row r="70" spans="1:6">
      <c r="A70" s="22"/>
      <c r="B70" s="11">
        <v>512</v>
      </c>
      <c r="C70">
        <v>1</v>
      </c>
      <c r="D70">
        <v>2.39971E-2</v>
      </c>
      <c r="E70">
        <v>4.2531499999999998E-3</v>
      </c>
      <c r="F70">
        <f t="shared" si="5"/>
        <v>2.8250250000000001E-2</v>
      </c>
    </row>
    <row r="71" spans="1:6">
      <c r="A71" s="22"/>
      <c r="B71" s="11">
        <v>1024</v>
      </c>
      <c r="C71">
        <v>1</v>
      </c>
      <c r="D71">
        <v>1.3813000000000001E-2</v>
      </c>
      <c r="E71">
        <v>4.1220199999999997E-3</v>
      </c>
      <c r="F71">
        <f t="shared" si="5"/>
        <v>1.7935019999999999E-2</v>
      </c>
    </row>
    <row r="72" spans="1:6">
      <c r="A72" s="22"/>
      <c r="B72" s="11">
        <f>B71*2</f>
        <v>2048</v>
      </c>
      <c r="C72">
        <v>1</v>
      </c>
      <c r="D72">
        <v>1.38049E-2</v>
      </c>
      <c r="E72">
        <v>4.2939199999999997E-3</v>
      </c>
      <c r="F72">
        <f t="shared" si="5"/>
        <v>1.8098820000000002E-2</v>
      </c>
    </row>
    <row r="73" spans="1:6">
      <c r="A73" s="22"/>
      <c r="B73" s="11">
        <f>B72*2</f>
        <v>4096</v>
      </c>
      <c r="C73">
        <v>1</v>
      </c>
      <c r="D73">
        <v>1.3806799999999999E-2</v>
      </c>
      <c r="E73">
        <v>4.10604E-3</v>
      </c>
      <c r="F73">
        <f t="shared" si="5"/>
        <v>1.7912839999999999E-2</v>
      </c>
    </row>
    <row r="74" spans="1:6">
      <c r="A74" s="22"/>
      <c r="B74" s="11">
        <f>B73*2</f>
        <v>8192</v>
      </c>
      <c r="C74">
        <v>1</v>
      </c>
      <c r="D74">
        <v>1.3855900000000001E-2</v>
      </c>
      <c r="E74">
        <v>4.26817E-3</v>
      </c>
      <c r="F74">
        <f t="shared" si="5"/>
        <v>1.8124069999999999E-2</v>
      </c>
    </row>
    <row r="75" spans="1:6">
      <c r="A75" s="22"/>
      <c r="B75" s="11">
        <f>B74*2</f>
        <v>16384</v>
      </c>
      <c r="C75">
        <v>1</v>
      </c>
      <c r="D75">
        <v>1.36788E-2</v>
      </c>
      <c r="E75">
        <v>4.1692300000000003E-3</v>
      </c>
      <c r="F75">
        <f t="shared" si="5"/>
        <v>1.7848030000000001E-2</v>
      </c>
    </row>
    <row r="76" spans="1:6">
      <c r="A76" s="22"/>
      <c r="B76" s="11">
        <f>B75*2</f>
        <v>32768</v>
      </c>
      <c r="C76">
        <v>1</v>
      </c>
      <c r="D76">
        <v>1.3657799999999999E-2</v>
      </c>
      <c r="E76">
        <v>4.2581600000000004E-3</v>
      </c>
      <c r="F76">
        <f t="shared" si="5"/>
        <v>1.7915960000000002E-2</v>
      </c>
    </row>
    <row r="78" spans="1:6">
      <c r="A78" s="22" t="s">
        <v>90</v>
      </c>
      <c r="B78" s="11">
        <v>32</v>
      </c>
      <c r="C78">
        <v>10</v>
      </c>
      <c r="D78">
        <v>0.80075099999999999</v>
      </c>
      <c r="E78">
        <v>0.116665</v>
      </c>
      <c r="F78">
        <f>D78+E78</f>
        <v>0.91741600000000001</v>
      </c>
    </row>
    <row r="79" spans="1:6">
      <c r="A79" s="22"/>
      <c r="B79" s="11">
        <v>64</v>
      </c>
      <c r="C79">
        <v>4</v>
      </c>
      <c r="D79">
        <v>0.273123</v>
      </c>
      <c r="E79">
        <v>4.0978899999999999E-2</v>
      </c>
      <c r="F79">
        <f t="shared" ref="F79:F88" si="6">D79+E79</f>
        <v>0.31410189999999999</v>
      </c>
    </row>
    <row r="80" spans="1:6">
      <c r="A80" s="22"/>
      <c r="B80" s="11">
        <v>128</v>
      </c>
      <c r="C80">
        <v>2</v>
      </c>
      <c r="D80">
        <v>0.13531899999999999</v>
      </c>
      <c r="E80">
        <v>2.3263900000000001E-2</v>
      </c>
      <c r="F80">
        <f t="shared" si="6"/>
        <v>0.1585829</v>
      </c>
    </row>
    <row r="81" spans="1:6">
      <c r="A81" s="22"/>
      <c r="B81" s="11">
        <v>256</v>
      </c>
      <c r="C81">
        <v>1</v>
      </c>
      <c r="D81">
        <v>7.4031799999999995E-2</v>
      </c>
      <c r="E81">
        <v>1.44539E-2</v>
      </c>
      <c r="F81">
        <f t="shared" si="6"/>
        <v>8.84857E-2</v>
      </c>
    </row>
    <row r="82" spans="1:6">
      <c r="A82" s="22"/>
      <c r="B82" s="11">
        <v>512</v>
      </c>
      <c r="C82">
        <v>1</v>
      </c>
      <c r="D82">
        <v>5.6636800000000001E-2</v>
      </c>
      <c r="E82">
        <v>1.4466E-2</v>
      </c>
      <c r="F82">
        <f t="shared" si="6"/>
        <v>7.1102799999999994E-2</v>
      </c>
    </row>
    <row r="83" spans="1:6">
      <c r="A83" s="22"/>
      <c r="B83" s="11">
        <v>1024</v>
      </c>
      <c r="C83">
        <v>1</v>
      </c>
      <c r="D83">
        <v>3.8872999999999998E-2</v>
      </c>
      <c r="E83">
        <v>1.44799E-2</v>
      </c>
      <c r="F83">
        <f t="shared" si="6"/>
        <v>5.3352899999999995E-2</v>
      </c>
    </row>
    <row r="84" spans="1:6">
      <c r="A84" s="22"/>
      <c r="B84" s="11">
        <f>B83*2</f>
        <v>2048</v>
      </c>
      <c r="C84">
        <v>1</v>
      </c>
      <c r="D84">
        <v>4.2696999999999999E-2</v>
      </c>
      <c r="E84">
        <v>1.4471100000000001E-2</v>
      </c>
      <c r="F84">
        <f t="shared" si="6"/>
        <v>5.7168099999999999E-2</v>
      </c>
    </row>
    <row r="85" spans="1:6">
      <c r="A85" s="22"/>
      <c r="B85" s="11">
        <f>B84*2</f>
        <v>4096</v>
      </c>
      <c r="C85">
        <v>1</v>
      </c>
      <c r="D85">
        <v>4.7225000000000003E-2</v>
      </c>
      <c r="E85">
        <v>1.49231E-2</v>
      </c>
      <c r="F85">
        <f t="shared" si="6"/>
        <v>6.2148100000000005E-2</v>
      </c>
    </row>
    <row r="86" spans="1:6">
      <c r="A86" s="22"/>
      <c r="B86" s="11">
        <f>B85*2</f>
        <v>8192</v>
      </c>
      <c r="C86">
        <v>1</v>
      </c>
      <c r="D86">
        <v>4.7317999999999999E-2</v>
      </c>
      <c r="E86">
        <v>1.4534E-2</v>
      </c>
      <c r="F86">
        <f t="shared" si="6"/>
        <v>6.1851999999999997E-2</v>
      </c>
    </row>
    <row r="87" spans="1:6">
      <c r="A87" s="22"/>
      <c r="B87" s="11">
        <f>B86*2</f>
        <v>16384</v>
      </c>
      <c r="C87">
        <v>1</v>
      </c>
      <c r="D87">
        <v>4.7254999999999998E-2</v>
      </c>
      <c r="E87">
        <v>1.49651E-2</v>
      </c>
      <c r="F87">
        <f t="shared" si="6"/>
        <v>6.22201E-2</v>
      </c>
    </row>
    <row r="88" spans="1:6">
      <c r="A88" s="22"/>
      <c r="B88" s="11">
        <f>B87*2</f>
        <v>32768</v>
      </c>
      <c r="C88">
        <v>1</v>
      </c>
      <c r="D88">
        <v>4.4550199999999998E-2</v>
      </c>
      <c r="E88">
        <v>1.44558E-2</v>
      </c>
      <c r="F88">
        <f t="shared" si="6"/>
        <v>5.9005999999999996E-2</v>
      </c>
    </row>
    <row r="90" spans="1:6">
      <c r="A90" s="22" t="s">
        <v>1</v>
      </c>
      <c r="B90" s="11">
        <v>32</v>
      </c>
      <c r="F90">
        <f>D90+E90</f>
        <v>0</v>
      </c>
    </row>
    <row r="91" spans="1:6">
      <c r="A91" s="22"/>
      <c r="B91" s="11">
        <v>64</v>
      </c>
      <c r="F91">
        <f t="shared" ref="F91:F100" si="7">D91+E91</f>
        <v>0</v>
      </c>
    </row>
    <row r="92" spans="1:6">
      <c r="A92" s="22"/>
      <c r="B92" s="11">
        <v>128</v>
      </c>
      <c r="F92">
        <f t="shared" si="7"/>
        <v>0</v>
      </c>
    </row>
    <row r="93" spans="1:6">
      <c r="A93" s="22"/>
      <c r="B93" s="11">
        <v>256</v>
      </c>
      <c r="C93">
        <v>223</v>
      </c>
      <c r="F93">
        <f t="shared" si="7"/>
        <v>0</v>
      </c>
    </row>
    <row r="94" spans="1:6">
      <c r="A94" s="22"/>
      <c r="B94" s="11">
        <v>512</v>
      </c>
      <c r="C94">
        <v>10</v>
      </c>
      <c r="D94">
        <v>51.587499999999999</v>
      </c>
      <c r="E94">
        <v>4.1995399999999998</v>
      </c>
      <c r="F94">
        <f t="shared" si="7"/>
        <v>55.787039999999998</v>
      </c>
    </row>
    <row r="95" spans="1:6">
      <c r="A95" s="22"/>
      <c r="B95" s="11">
        <v>1024</v>
      </c>
      <c r="C95">
        <v>4</v>
      </c>
      <c r="D95">
        <v>10.032</v>
      </c>
      <c r="E95">
        <v>1.6632899999999999</v>
      </c>
      <c r="F95">
        <f t="shared" si="7"/>
        <v>11.69529</v>
      </c>
    </row>
    <row r="96" spans="1:6">
      <c r="A96" s="22"/>
      <c r="B96" s="11">
        <f>B95*2</f>
        <v>2048</v>
      </c>
      <c r="C96">
        <v>2</v>
      </c>
      <c r="D96">
        <v>3.1864400000000002</v>
      </c>
      <c r="E96">
        <v>0.50886600000000004</v>
      </c>
      <c r="F96">
        <f t="shared" si="7"/>
        <v>3.6953060000000004</v>
      </c>
    </row>
    <row r="97" spans="1:6">
      <c r="A97" s="22"/>
      <c r="B97" s="11">
        <f>B96*2</f>
        <v>4096</v>
      </c>
      <c r="C97">
        <v>1</v>
      </c>
      <c r="D97">
        <v>1.80474</v>
      </c>
      <c r="E97">
        <v>0.20239399999999999</v>
      </c>
      <c r="F97">
        <f t="shared" si="7"/>
        <v>2.0071340000000002</v>
      </c>
    </row>
    <row r="98" spans="1:6">
      <c r="A98" s="22"/>
      <c r="B98" s="11">
        <f>B97*2</f>
        <v>8192</v>
      </c>
      <c r="C98">
        <v>1</v>
      </c>
      <c r="D98">
        <v>1.2577</v>
      </c>
      <c r="E98">
        <v>0.19578300000000001</v>
      </c>
      <c r="F98">
        <f t="shared" si="7"/>
        <v>1.4534830000000001</v>
      </c>
    </row>
    <row r="99" spans="1:6">
      <c r="A99" s="22"/>
      <c r="B99" s="11">
        <f>B98*2</f>
        <v>16384</v>
      </c>
      <c r="C99">
        <v>1</v>
      </c>
      <c r="D99">
        <v>0.80899900000000002</v>
      </c>
      <c r="E99">
        <v>0.195579</v>
      </c>
      <c r="F99">
        <f t="shared" si="7"/>
        <v>1.004578</v>
      </c>
    </row>
    <row r="100" spans="1:6">
      <c r="A100" s="22"/>
      <c r="B100" s="11">
        <f>B99*2</f>
        <v>32768</v>
      </c>
      <c r="C100">
        <v>1</v>
      </c>
      <c r="D100">
        <v>0.81150699999999998</v>
      </c>
      <c r="E100">
        <v>0.201626</v>
      </c>
      <c r="F100">
        <f t="shared" si="7"/>
        <v>1.0131330000000001</v>
      </c>
    </row>
    <row r="101" spans="1:6">
      <c r="C101" s="4"/>
      <c r="F101" s="4"/>
    </row>
    <row r="102" spans="1:6">
      <c r="A102" s="22" t="s">
        <v>91</v>
      </c>
      <c r="B102" s="11">
        <v>32</v>
      </c>
      <c r="F102">
        <f>D102+E102</f>
        <v>0</v>
      </c>
    </row>
    <row r="103" spans="1:6">
      <c r="A103" s="22"/>
      <c r="B103" s="11">
        <v>64</v>
      </c>
      <c r="F103">
        <f t="shared" ref="F103:F112" si="8">D103+E103</f>
        <v>0</v>
      </c>
    </row>
    <row r="104" spans="1:6">
      <c r="A104" s="22"/>
      <c r="B104" s="11">
        <v>128</v>
      </c>
      <c r="F104">
        <f t="shared" si="8"/>
        <v>0</v>
      </c>
    </row>
    <row r="105" spans="1:6">
      <c r="A105" s="22"/>
      <c r="B105" s="11">
        <v>256</v>
      </c>
      <c r="F105">
        <f t="shared" si="8"/>
        <v>0</v>
      </c>
    </row>
    <row r="106" spans="1:6">
      <c r="A106" s="22"/>
      <c r="B106" s="11">
        <v>512</v>
      </c>
      <c r="F106">
        <f t="shared" si="8"/>
        <v>0</v>
      </c>
    </row>
    <row r="107" spans="1:6">
      <c r="A107" s="22"/>
      <c r="B107" s="11">
        <v>1024</v>
      </c>
      <c r="C107">
        <v>33</v>
      </c>
      <c r="D107">
        <v>5396.01</v>
      </c>
      <c r="E107">
        <v>117.58799999999999</v>
      </c>
      <c r="F107">
        <f t="shared" si="8"/>
        <v>5513.598</v>
      </c>
    </row>
    <row r="108" spans="1:6">
      <c r="A108" s="22"/>
      <c r="B108" s="11">
        <f>B107*2</f>
        <v>2048</v>
      </c>
      <c r="C108">
        <v>3</v>
      </c>
      <c r="D108">
        <v>139.815</v>
      </c>
      <c r="E108">
        <v>2.1702499999999998</v>
      </c>
      <c r="F108">
        <f t="shared" si="8"/>
        <v>141.98525000000001</v>
      </c>
    </row>
    <row r="109" spans="1:6">
      <c r="A109" s="22"/>
      <c r="B109" s="11">
        <f>B108*2</f>
        <v>4096</v>
      </c>
      <c r="C109">
        <v>2</v>
      </c>
      <c r="D109">
        <v>30.095099999999999</v>
      </c>
      <c r="E109">
        <v>1.2778099999999999</v>
      </c>
      <c r="F109">
        <f t="shared" si="8"/>
        <v>31.372909999999997</v>
      </c>
    </row>
    <row r="110" spans="1:6">
      <c r="A110" s="22"/>
      <c r="B110" s="11">
        <f>B109*2</f>
        <v>8192</v>
      </c>
      <c r="C110">
        <v>1</v>
      </c>
      <c r="D110">
        <v>10.994300000000001</v>
      </c>
      <c r="E110">
        <v>0.28781800000000002</v>
      </c>
      <c r="F110">
        <f t="shared" si="8"/>
        <v>11.282118000000001</v>
      </c>
    </row>
    <row r="111" spans="1:6">
      <c r="A111" s="22"/>
      <c r="B111" s="11">
        <f>B110*2</f>
        <v>16384</v>
      </c>
      <c r="C111">
        <v>1</v>
      </c>
      <c r="D111">
        <v>6.6813200000000004</v>
      </c>
      <c r="E111">
        <v>0.29674499999999998</v>
      </c>
      <c r="F111">
        <f t="shared" si="8"/>
        <v>6.978065</v>
      </c>
    </row>
    <row r="112" spans="1:6">
      <c r="A112" s="22"/>
      <c r="B112" s="11">
        <f>B111*2</f>
        <v>32768</v>
      </c>
      <c r="C112">
        <v>1</v>
      </c>
      <c r="D112">
        <v>5.2498100000000001</v>
      </c>
      <c r="E112">
        <v>0.28779700000000003</v>
      </c>
      <c r="F112">
        <f t="shared" si="8"/>
        <v>5.5376070000000004</v>
      </c>
    </row>
    <row r="114" spans="1:6">
      <c r="A114" s="22" t="s">
        <v>2</v>
      </c>
      <c r="B114" s="11">
        <v>32</v>
      </c>
      <c r="F114">
        <f>D114+E114</f>
        <v>0</v>
      </c>
    </row>
    <row r="115" spans="1:6">
      <c r="A115" s="22"/>
      <c r="B115" s="11">
        <v>64</v>
      </c>
      <c r="F115">
        <f t="shared" ref="F115:F124" si="9">D115+E115</f>
        <v>0</v>
      </c>
    </row>
    <row r="116" spans="1:6">
      <c r="A116" s="22"/>
      <c r="B116" s="11">
        <v>128</v>
      </c>
      <c r="F116">
        <f t="shared" si="9"/>
        <v>0</v>
      </c>
    </row>
    <row r="117" spans="1:6">
      <c r="A117" s="22"/>
      <c r="B117" s="11">
        <v>256</v>
      </c>
      <c r="F117">
        <f t="shared" si="9"/>
        <v>0</v>
      </c>
    </row>
    <row r="118" spans="1:6">
      <c r="A118" s="22"/>
      <c r="B118" s="11">
        <v>512</v>
      </c>
      <c r="C118">
        <v>30</v>
      </c>
      <c r="D118">
        <v>72.843599999999995</v>
      </c>
      <c r="E118">
        <v>22.310600000000001</v>
      </c>
      <c r="F118">
        <f t="shared" si="9"/>
        <v>95.154200000000003</v>
      </c>
    </row>
    <row r="119" spans="1:6">
      <c r="A119" s="22"/>
      <c r="B119" s="11">
        <v>1024</v>
      </c>
      <c r="C119">
        <v>10</v>
      </c>
      <c r="D119">
        <v>20.850999999999999</v>
      </c>
      <c r="E119">
        <v>8.7782900000000001</v>
      </c>
      <c r="F119">
        <f t="shared" si="9"/>
        <v>29.629289999999997</v>
      </c>
    </row>
    <row r="120" spans="1:6">
      <c r="A120" s="22"/>
      <c r="B120" s="11">
        <f>B119*2</f>
        <v>2048</v>
      </c>
      <c r="C120">
        <v>5</v>
      </c>
      <c r="D120">
        <v>11.132400000000001</v>
      </c>
      <c r="E120">
        <v>2.5917500000000002</v>
      </c>
      <c r="F120">
        <f t="shared" si="9"/>
        <v>13.724150000000002</v>
      </c>
    </row>
    <row r="121" spans="1:6">
      <c r="A121" s="22"/>
      <c r="B121" s="11">
        <f>B120*2</f>
        <v>4096</v>
      </c>
      <c r="C121">
        <v>2</v>
      </c>
      <c r="D121">
        <v>9.6723800000000004</v>
      </c>
      <c r="E121">
        <v>1.11541</v>
      </c>
      <c r="F121">
        <f t="shared" si="9"/>
        <v>10.787790000000001</v>
      </c>
    </row>
    <row r="122" spans="1:6">
      <c r="A122" s="22"/>
      <c r="B122" s="11">
        <f>B121*2</f>
        <v>8192</v>
      </c>
      <c r="C122">
        <v>1</v>
      </c>
      <c r="D122">
        <v>9.8279800000000002</v>
      </c>
      <c r="E122">
        <v>0.52678999999999998</v>
      </c>
      <c r="F122">
        <f t="shared" si="9"/>
        <v>10.35477</v>
      </c>
    </row>
    <row r="123" spans="1:6">
      <c r="A123" s="22"/>
      <c r="B123" s="11">
        <f>B122*2</f>
        <v>16384</v>
      </c>
      <c r="C123">
        <v>1</v>
      </c>
      <c r="D123">
        <v>8.4224599999999992</v>
      </c>
      <c r="E123">
        <v>0.525501</v>
      </c>
      <c r="F123">
        <f t="shared" si="9"/>
        <v>8.9479609999999994</v>
      </c>
    </row>
    <row r="124" spans="1:6">
      <c r="A124" s="22"/>
      <c r="B124" s="11">
        <f>B123*2</f>
        <v>32768</v>
      </c>
      <c r="C124">
        <v>1</v>
      </c>
      <c r="D124">
        <v>8.4271899999999995</v>
      </c>
      <c r="E124">
        <v>0.52620699999999998</v>
      </c>
      <c r="F124">
        <f t="shared" si="9"/>
        <v>8.9533969999999989</v>
      </c>
    </row>
  </sheetData>
  <mergeCells count="13">
    <mergeCell ref="A114:A124"/>
    <mergeCell ref="A39:A49"/>
    <mergeCell ref="A51:A61"/>
    <mergeCell ref="A78:A88"/>
    <mergeCell ref="A3:A13"/>
    <mergeCell ref="A15:A25"/>
    <mergeCell ref="A90:A100"/>
    <mergeCell ref="A102:A112"/>
    <mergeCell ref="C1:D1"/>
    <mergeCell ref="G1:H1"/>
    <mergeCell ref="A27:A37"/>
    <mergeCell ref="C64:D64"/>
    <mergeCell ref="A66:A76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Overview</vt:lpstr>
      <vt:lpstr>dataset</vt:lpstr>
      <vt:lpstr>scalability</vt:lpstr>
      <vt:lpstr>Compare with SOTA external</vt:lpstr>
      <vt:lpstr>Compare with SOTAs in-memory</vt:lpstr>
      <vt:lpstr>wedge-centric vs edge-centric</vt:lpstr>
      <vt:lpstr>batch size affection</vt:lpstr>
      <vt:lpstr>memory affection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2021-12-28T08:23:25Z</dcterms:created>
  <dcterms:modified xsi:type="dcterms:W3CDTF">2022-03-08T06:47:22Z</dcterms:modified>
</cp:coreProperties>
</file>