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18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<sst xmlns="http://schemas.openxmlformats.org/spreadsheetml/2006/main" count="37" uniqueCount="29">
  <si>
    <t>工作曲线</t>
  </si>
  <si>
    <t>练习使用折光率仪</t>
  </si>
  <si>
    <t>备注</t>
  </si>
  <si>
    <t>V(乙醇)/mL</t>
  </si>
  <si>
    <t>V(环己烷)/mL</t>
  </si>
  <si>
    <t>m(空瓶)/g</t>
  </si>
  <si>
    <t>m(瓶+乙醇)/g</t>
  </si>
  <si>
    <t>m(瓶+乙醇+环己烷)/g</t>
  </si>
  <si>
    <t>Ethanol</t>
  </si>
  <si>
    <t>Ethanol(g)</t>
  </si>
  <si>
    <t>Ethanol(l)</t>
  </si>
  <si>
    <t>Cyclohexane</t>
  </si>
  <si>
    <t>序号</t>
  </si>
  <si>
    <t>EtOH</t>
  </si>
  <si>
    <t>Cy</t>
  </si>
  <si>
    <t>T</t>
  </si>
  <si>
    <t>g1</t>
  </si>
  <si>
    <t>g2</t>
  </si>
  <si>
    <t>g3</t>
  </si>
  <si>
    <t>l1</t>
  </si>
  <si>
    <t>l2</t>
  </si>
  <si>
    <t>l3</t>
  </si>
  <si>
    <t>l平均</t>
  </si>
  <si>
    <t>g平均</t>
  </si>
  <si>
    <t>-</t>
  </si>
  <si>
    <t>Tb</t>
  </si>
  <si>
    <t>nl</t>
  </si>
  <si>
    <t>XEtOH</t>
  </si>
  <si>
    <t>ng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</si>
</sst>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);[Red]\(0.0000\)"/>
    <numFmt numFmtId="177" formatCode="0.0000_ "/>
    <numFmt numFmtId="178" formatCode="0.00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77" fontId="2" fillId="2" borderId="0" xfId="0" applyNumberFormat="1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6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39"/>
  <sheetViews>
    <sheetView tabSelected="1" workbookViewId="0">
      <pane ySplit="2" topLeftCell="A99" activePane="bottomLeft" state="frozen"/>
      <selection/>
      <selection pane="bottomLeft" activeCell="F124" sqref="F124:F139"/>
    </sheetView>
  </sheetViews>
  <sheetFormatPr defaultColWidth="9" defaultRowHeight="12"/>
  <cols>
    <col min="1" max="1" width="1.5" style="1" customWidth="1"/>
    <col min="2" max="2" width="10.5" style="1" customWidth="1"/>
    <col min="3" max="3" width="12.5" style="1" customWidth="1"/>
    <col min="4" max="4" width="9.5" style="1" customWidth="1"/>
    <col min="5" max="5" width="13.125" style="1" customWidth="1"/>
    <col min="6" max="6" width="19.25" style="1" customWidth="1"/>
    <col min="7" max="7" width="9" style="1"/>
    <col min="8" max="9" width="11.125" style="1"/>
    <col min="10" max="10" width="11.25" style="1" customWidth="1"/>
    <col min="11" max="12" width="7.625" style="3" customWidth="1"/>
    <col min="13" max="13" width="11.125" style="1"/>
    <col min="14" max="16384" width="9" style="1"/>
  </cols>
  <sheetData>
    <row r="1" s="1" customFormat="1" ht="13.5" customHeight="1" spans="2:11">
      <c r="B1" s="1" t="s">
        <v>0</v>
      </c>
      <c r="G1" s="1" t="s">
        <v>1</v>
      </c>
      <c r="K1" s="1" t="s">
        <v>2</v>
      </c>
    </row>
    <row r="2" spans="2:12"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/>
      <c r="L2" s="1"/>
    </row>
    <row r="3" s="2" customFormat="1" spans="1:13">
      <c r="A3" s="4">
        <v>1</v>
      </c>
      <c r="B3" s="5">
        <v>1</v>
      </c>
      <c r="C3" s="5">
        <v>8</v>
      </c>
      <c r="D3" s="6">
        <v>28.5609</v>
      </c>
      <c r="E3" s="6">
        <v>29.3394</v>
      </c>
      <c r="F3" s="6">
        <v>35.5132</v>
      </c>
      <c r="G3" s="7">
        <v>1.3573</v>
      </c>
      <c r="H3" s="7">
        <v>1.3571</v>
      </c>
      <c r="I3" s="7">
        <v>1.3571</v>
      </c>
      <c r="J3" s="7">
        <v>1.4211</v>
      </c>
      <c r="K3" s="7">
        <v>1.4125</v>
      </c>
      <c r="L3" s="7">
        <v>1.4128</v>
      </c>
      <c r="M3" s="2">
        <f>(E3-D3)/(F3-D3)</f>
        <v>0.111977331242898</v>
      </c>
    </row>
    <row r="4" spans="1:13">
      <c r="A4" s="8">
        <v>2</v>
      </c>
      <c r="B4" s="9">
        <v>2</v>
      </c>
      <c r="C4" s="9">
        <v>7</v>
      </c>
      <c r="D4" s="10">
        <v>28.8807</v>
      </c>
      <c r="E4" s="10">
        <v>30.4609</v>
      </c>
      <c r="F4" s="10">
        <v>35.8635</v>
      </c>
      <c r="G4" s="3">
        <v>1.3575</v>
      </c>
      <c r="H4" s="3">
        <v>1.3569</v>
      </c>
      <c r="I4" s="3">
        <v>1.3574</v>
      </c>
      <c r="J4" s="3">
        <v>1.4209</v>
      </c>
      <c r="K4" s="3">
        <v>1.404</v>
      </c>
      <c r="L4" s="3">
        <v>1.4042</v>
      </c>
      <c r="M4" s="2">
        <f t="shared" ref="M4:M10" si="0">(E4-D4)/(F4-D4)</f>
        <v>0.226298905883027</v>
      </c>
    </row>
    <row r="5" s="2" customFormat="1" spans="1:13">
      <c r="A5" s="4">
        <v>3</v>
      </c>
      <c r="B5" s="5">
        <v>3</v>
      </c>
      <c r="C5" s="5">
        <v>6</v>
      </c>
      <c r="D5" s="6">
        <v>33.1372</v>
      </c>
      <c r="E5" s="6">
        <v>35.4764</v>
      </c>
      <c r="F5" s="6">
        <v>40.1103</v>
      </c>
      <c r="G5" s="7">
        <v>1.3575</v>
      </c>
      <c r="H5" s="7">
        <v>1.3574</v>
      </c>
      <c r="I5" s="7">
        <v>1.3575</v>
      </c>
      <c r="J5" s="7">
        <v>1.4212</v>
      </c>
      <c r="K5" s="7">
        <v>1.396</v>
      </c>
      <c r="L5" s="7">
        <v>1.3963</v>
      </c>
      <c r="M5" s="2">
        <f t="shared" si="0"/>
        <v>0.335460555563522</v>
      </c>
    </row>
    <row r="6" spans="1:13">
      <c r="A6" s="8">
        <v>4</v>
      </c>
      <c r="B6" s="9">
        <v>4</v>
      </c>
      <c r="C6" s="9">
        <v>5</v>
      </c>
      <c r="D6" s="10">
        <v>35.517</v>
      </c>
      <c r="E6" s="10">
        <v>38.6509</v>
      </c>
      <c r="F6" s="10">
        <v>42.4492</v>
      </c>
      <c r="G6" s="3">
        <v>1.3568</v>
      </c>
      <c r="H6" s="3">
        <v>1.3564</v>
      </c>
      <c r="I6" s="3">
        <v>1.3568</v>
      </c>
      <c r="J6" s="3">
        <v>1.4204</v>
      </c>
      <c r="K6" s="3">
        <v>1.3874</v>
      </c>
      <c r="L6" s="3">
        <v>1.3879</v>
      </c>
      <c r="M6" s="2">
        <f t="shared" si="0"/>
        <v>0.452078705172961</v>
      </c>
    </row>
    <row r="7" s="2" customFormat="1" spans="1:13">
      <c r="A7" s="4">
        <v>5</v>
      </c>
      <c r="B7" s="5">
        <v>5</v>
      </c>
      <c r="C7" s="5">
        <v>4</v>
      </c>
      <c r="D7" s="6">
        <v>27.3235</v>
      </c>
      <c r="E7" s="6">
        <v>31.2277</v>
      </c>
      <c r="F7" s="6">
        <v>34.3287</v>
      </c>
      <c r="G7" s="7">
        <v>1.349</v>
      </c>
      <c r="H7" s="7">
        <v>1.349</v>
      </c>
      <c r="I7" s="7">
        <v>1.349</v>
      </c>
      <c r="J7" s="7">
        <v>1.4135</v>
      </c>
      <c r="K7" s="7">
        <v>1.3739</v>
      </c>
      <c r="L7" s="7">
        <v>1.3737</v>
      </c>
      <c r="M7" s="2">
        <f t="shared" si="0"/>
        <v>0.557328841432079</v>
      </c>
    </row>
    <row r="8" spans="1:13">
      <c r="A8" s="8">
        <v>6</v>
      </c>
      <c r="B8" s="9">
        <v>6</v>
      </c>
      <c r="C8" s="9">
        <v>3</v>
      </c>
      <c r="D8" s="10">
        <v>32.6557</v>
      </c>
      <c r="E8" s="10">
        <v>37.3339</v>
      </c>
      <c r="F8" s="10">
        <v>39.6379</v>
      </c>
      <c r="G8" s="3">
        <v>1.3515</v>
      </c>
      <c r="H8" s="3">
        <v>1.3514</v>
      </c>
      <c r="I8" s="3">
        <v>1.3517</v>
      </c>
      <c r="J8" s="3">
        <v>1.4159</v>
      </c>
      <c r="K8" s="3">
        <v>1.3696</v>
      </c>
      <c r="L8" s="3">
        <v>1.3694</v>
      </c>
      <c r="M8" s="2">
        <f t="shared" si="0"/>
        <v>0.670018045888115</v>
      </c>
    </row>
    <row r="9" s="2" customFormat="1" spans="1:13">
      <c r="A9" s="4">
        <v>7</v>
      </c>
      <c r="B9" s="5">
        <v>7</v>
      </c>
      <c r="C9" s="5">
        <v>2</v>
      </c>
      <c r="D9" s="6">
        <v>32.1465</v>
      </c>
      <c r="E9" s="6">
        <v>37.6582</v>
      </c>
      <c r="F9" s="6">
        <v>39.204</v>
      </c>
      <c r="G9" s="7">
        <v>1.3562</v>
      </c>
      <c r="H9" s="7">
        <v>1.3558</v>
      </c>
      <c r="I9" s="7">
        <v>1.3559</v>
      </c>
      <c r="J9" s="7">
        <v>1.4198</v>
      </c>
      <c r="K9" s="7">
        <v>1.3665</v>
      </c>
      <c r="L9" s="7">
        <v>1.3657</v>
      </c>
      <c r="M9" s="2">
        <f t="shared" si="0"/>
        <v>0.780970598653914</v>
      </c>
    </row>
    <row r="10" spans="1:13">
      <c r="A10" s="8">
        <v>8</v>
      </c>
      <c r="B10" s="9">
        <v>8</v>
      </c>
      <c r="C10" s="9">
        <v>1</v>
      </c>
      <c r="D10" s="10">
        <v>32.3848</v>
      </c>
      <c r="E10" s="10">
        <v>38.6301</v>
      </c>
      <c r="F10" s="10">
        <v>39.3847</v>
      </c>
      <c r="G10" s="3">
        <v>1.3569</v>
      </c>
      <c r="H10" s="3">
        <v>1.3565</v>
      </c>
      <c r="I10" s="3">
        <v>1.3575</v>
      </c>
      <c r="J10" s="3">
        <v>1.421</v>
      </c>
      <c r="K10" s="3">
        <v>1.3616</v>
      </c>
      <c r="L10" s="3">
        <v>1.3615</v>
      </c>
      <c r="M10" s="2">
        <f t="shared" si="0"/>
        <v>0.892198459977999</v>
      </c>
    </row>
    <row r="14" spans="12:13">
      <c r="L14" s="3">
        <v>1.4127</v>
      </c>
      <c r="M14" s="2">
        <v>0.111977331242898</v>
      </c>
    </row>
    <row r="15" spans="12:13">
      <c r="L15" s="3">
        <v>1.404</v>
      </c>
      <c r="M15" s="2">
        <v>0.226298905883027</v>
      </c>
    </row>
    <row r="16" spans="12:13">
      <c r="L16" s="3">
        <v>1.396</v>
      </c>
      <c r="M16" s="2">
        <v>0.335460555563522</v>
      </c>
    </row>
    <row r="17" spans="12:13">
      <c r="L17" s="3">
        <v>1.3881</v>
      </c>
      <c r="M17" s="2">
        <v>0.452078705172961</v>
      </c>
    </row>
    <row r="18" spans="12:13">
      <c r="L18" s="3">
        <v>1.3805</v>
      </c>
      <c r="M18" s="2">
        <v>0.557328841432079</v>
      </c>
    </row>
    <row r="19" spans="12:13">
      <c r="L19" s="3">
        <v>1.3734</v>
      </c>
      <c r="M19" s="2">
        <v>0.670018045888115</v>
      </c>
    </row>
    <row r="20" spans="12:13">
      <c r="L20" s="3">
        <v>1.3676</v>
      </c>
      <c r="M20" s="2">
        <v>0.780970598653914</v>
      </c>
    </row>
    <row r="21" spans="12:13">
      <c r="L21" s="3">
        <v>1.3627</v>
      </c>
      <c r="M21" s="2">
        <v>0.892198459977999</v>
      </c>
    </row>
    <row r="40" spans="2:13">
      <c r="B40" s="1" t="s">
        <v>12</v>
      </c>
      <c r="C40" s="1" t="s">
        <v>13</v>
      </c>
      <c r="D40" s="1" t="s">
        <v>14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J40" s="1" t="s">
        <v>20</v>
      </c>
      <c r="K40" s="1" t="s">
        <v>21</v>
      </c>
      <c r="L40" s="3" t="s">
        <v>22</v>
      </c>
      <c r="M40" s="3" t="s">
        <v>23</v>
      </c>
    </row>
    <row r="41" spans="2:13">
      <c r="B41" s="1">
        <v>0</v>
      </c>
      <c r="C41" s="1">
        <v>20</v>
      </c>
      <c r="D41" s="1">
        <v>0</v>
      </c>
      <c r="E41" s="1">
        <v>78.42</v>
      </c>
      <c r="F41" s="1">
        <v>1.3569</v>
      </c>
      <c r="G41" s="10">
        <v>1.357</v>
      </c>
      <c r="H41" s="1">
        <v>1.3569</v>
      </c>
      <c r="I41" s="1">
        <v>1.3575</v>
      </c>
      <c r="J41" s="1">
        <v>1.3575</v>
      </c>
      <c r="K41" s="1">
        <v>1.3574</v>
      </c>
      <c r="L41" s="3">
        <f>(K41+J41+I41)/3</f>
        <v>1.35746666666667</v>
      </c>
      <c r="M41" s="3">
        <f>SUM(F41:H41)/3</f>
        <v>1.35693333333333</v>
      </c>
    </row>
    <row r="42" spans="2:13">
      <c r="B42" s="1">
        <v>1</v>
      </c>
      <c r="C42" s="1">
        <v>20</v>
      </c>
      <c r="D42" s="1">
        <v>1</v>
      </c>
      <c r="E42" s="1">
        <v>75.93</v>
      </c>
      <c r="F42" s="1">
        <v>1.3699</v>
      </c>
      <c r="G42" s="1">
        <v>1.3697</v>
      </c>
      <c r="H42" s="1">
        <v>1.3691</v>
      </c>
      <c r="I42" s="1">
        <v>1.3595</v>
      </c>
      <c r="J42" s="1">
        <v>1.3595</v>
      </c>
      <c r="K42" s="1">
        <v>1.3595</v>
      </c>
      <c r="L42" s="3">
        <f t="shared" ref="L42:L48" si="1">(K42+J42+I42)/3</f>
        <v>1.3595</v>
      </c>
      <c r="M42" s="3">
        <f t="shared" ref="M42:M48" si="2">SUM(F42:H42)/3</f>
        <v>1.36956666666667</v>
      </c>
    </row>
    <row r="43" spans="2:13">
      <c r="B43" s="1">
        <v>2</v>
      </c>
      <c r="C43" s="1">
        <v>20</v>
      </c>
      <c r="D43" s="1">
        <v>2</v>
      </c>
      <c r="E43" s="1">
        <v>74.05</v>
      </c>
      <c r="F43" s="1">
        <v>1.3766</v>
      </c>
      <c r="G43" s="1">
        <v>1.3765</v>
      </c>
      <c r="H43" s="1">
        <v>1.3764</v>
      </c>
      <c r="I43" s="10">
        <v>1.361</v>
      </c>
      <c r="J43" s="1">
        <v>1.3611</v>
      </c>
      <c r="K43" s="3">
        <v>1.3607</v>
      </c>
      <c r="L43" s="3">
        <f t="shared" si="1"/>
        <v>1.36093333333333</v>
      </c>
      <c r="M43" s="3">
        <f t="shared" si="2"/>
        <v>1.3765</v>
      </c>
    </row>
    <row r="44" spans="2:13">
      <c r="B44" s="1">
        <v>3</v>
      </c>
      <c r="C44" s="11">
        <v>20</v>
      </c>
      <c r="D44" s="1">
        <v>4</v>
      </c>
      <c r="E44" s="1">
        <v>73.02</v>
      </c>
      <c r="F44" s="1">
        <v>1.3784</v>
      </c>
      <c r="G44" s="1">
        <v>1.3886</v>
      </c>
      <c r="H44" s="1">
        <v>1.3812</v>
      </c>
      <c r="I44" s="1">
        <v>1.3653</v>
      </c>
      <c r="J44" s="10">
        <v>1.365</v>
      </c>
      <c r="K44" s="3">
        <v>1.3653</v>
      </c>
      <c r="L44" s="3">
        <f t="shared" si="1"/>
        <v>1.3652</v>
      </c>
      <c r="M44" s="3">
        <f t="shared" si="2"/>
        <v>1.38273333333333</v>
      </c>
    </row>
    <row r="45" spans="2:13">
      <c r="B45" s="1">
        <v>4</v>
      </c>
      <c r="C45" s="11">
        <v>20</v>
      </c>
      <c r="D45" s="1">
        <v>7</v>
      </c>
      <c r="E45" s="1">
        <v>68.79</v>
      </c>
      <c r="F45" s="10">
        <v>1.392</v>
      </c>
      <c r="G45" s="1">
        <v>1.3925</v>
      </c>
      <c r="H45" s="1">
        <v>1.3925</v>
      </c>
      <c r="I45" s="10">
        <v>1.368</v>
      </c>
      <c r="J45" s="10">
        <v>1.369</v>
      </c>
      <c r="K45" s="3">
        <v>1.3687</v>
      </c>
      <c r="L45" s="3">
        <f t="shared" si="1"/>
        <v>1.36856666666667</v>
      </c>
      <c r="M45" s="3">
        <f t="shared" si="2"/>
        <v>1.39233333333333</v>
      </c>
    </row>
    <row r="46" spans="2:13">
      <c r="B46" s="1">
        <v>5</v>
      </c>
      <c r="C46" s="11">
        <v>20</v>
      </c>
      <c r="D46" s="1">
        <v>10</v>
      </c>
      <c r="E46" s="1">
        <v>66.79</v>
      </c>
      <c r="F46" s="1">
        <v>1.3945</v>
      </c>
      <c r="G46" s="10">
        <v>1.395</v>
      </c>
      <c r="H46" s="10">
        <v>1.394</v>
      </c>
      <c r="I46" s="1">
        <v>1.3745</v>
      </c>
      <c r="J46" s="1">
        <v>1.3745</v>
      </c>
      <c r="K46" s="3">
        <v>1.374</v>
      </c>
      <c r="L46" s="3">
        <f t="shared" si="1"/>
        <v>1.37433333333333</v>
      </c>
      <c r="M46" s="3">
        <f t="shared" si="2"/>
        <v>1.3945</v>
      </c>
    </row>
    <row r="47" spans="2:13">
      <c r="B47" s="1">
        <v>6</v>
      </c>
      <c r="C47" s="11">
        <v>20</v>
      </c>
      <c r="D47" s="1">
        <v>14</v>
      </c>
      <c r="E47" s="1">
        <v>65.84</v>
      </c>
      <c r="F47" s="10">
        <v>1.395</v>
      </c>
      <c r="G47" s="10">
        <v>1.396</v>
      </c>
      <c r="H47" s="1">
        <v>1.3965</v>
      </c>
      <c r="I47" s="10">
        <v>1.38</v>
      </c>
      <c r="J47" s="1">
        <v>1.3805</v>
      </c>
      <c r="K47" s="3">
        <v>1.381</v>
      </c>
      <c r="L47" s="3">
        <f t="shared" si="1"/>
        <v>1.3805</v>
      </c>
      <c r="M47" s="3">
        <f t="shared" si="2"/>
        <v>1.39583333333333</v>
      </c>
    </row>
    <row r="48" spans="2:13">
      <c r="B48" s="1">
        <v>7</v>
      </c>
      <c r="C48" s="11">
        <v>20</v>
      </c>
      <c r="D48" s="1">
        <v>19</v>
      </c>
      <c r="E48" s="12">
        <v>65.6</v>
      </c>
      <c r="F48" s="1">
        <v>1.3973</v>
      </c>
      <c r="G48" s="1">
        <v>1.3978</v>
      </c>
      <c r="H48" s="1" t="s">
        <v>24</v>
      </c>
      <c r="I48" s="1">
        <v>1.3865</v>
      </c>
      <c r="J48" s="1">
        <v>1.3866</v>
      </c>
      <c r="K48" s="3">
        <v>1.387</v>
      </c>
      <c r="L48" s="3">
        <f t="shared" si="1"/>
        <v>1.3867</v>
      </c>
      <c r="M48" s="3">
        <f>SUM(F48:H48)/2</f>
        <v>1.39755</v>
      </c>
    </row>
    <row r="49" spans="3:13">
      <c r="C49" s="11"/>
      <c r="M49" s="3"/>
    </row>
    <row r="50" spans="2:13">
      <c r="B50" s="1">
        <v>0</v>
      </c>
      <c r="C50" s="1">
        <v>0</v>
      </c>
      <c r="D50" s="1">
        <v>20</v>
      </c>
      <c r="E50" s="1">
        <v>80.85</v>
      </c>
      <c r="F50" s="1">
        <v>1.4209</v>
      </c>
      <c r="G50" s="1">
        <v>1.4209</v>
      </c>
      <c r="H50" s="1">
        <v>1.4209</v>
      </c>
      <c r="I50" s="10">
        <v>1.421</v>
      </c>
      <c r="J50" s="1">
        <v>1.4209</v>
      </c>
      <c r="K50" s="3">
        <v>1.4209</v>
      </c>
      <c r="L50" s="3">
        <f t="shared" ref="L49:L57" si="3">(K50+J50+I50)/3</f>
        <v>1.42093333333333</v>
      </c>
      <c r="M50" s="3">
        <f t="shared" ref="M49:M57" si="4">SUM(F50:H50)/3</f>
        <v>1.4209</v>
      </c>
    </row>
    <row r="51" spans="2:13">
      <c r="B51" s="1">
        <v>1</v>
      </c>
      <c r="C51" s="1">
        <v>0.2</v>
      </c>
      <c r="D51" s="1">
        <v>20</v>
      </c>
      <c r="E51" s="1">
        <v>78.37</v>
      </c>
      <c r="F51" s="10">
        <v>1.408</v>
      </c>
      <c r="G51" s="1">
        <v>1.4085</v>
      </c>
      <c r="H51" s="1" t="s">
        <v>24</v>
      </c>
      <c r="I51" s="1">
        <v>1.4208</v>
      </c>
      <c r="J51" s="1">
        <v>1.4208</v>
      </c>
      <c r="K51" s="3">
        <v>1.4208</v>
      </c>
      <c r="L51" s="3">
        <f t="shared" si="3"/>
        <v>1.4208</v>
      </c>
      <c r="M51" s="3">
        <f>SUM(F51:H51)/2</f>
        <v>1.40825</v>
      </c>
    </row>
    <row r="52" spans="2:13">
      <c r="B52" s="1">
        <v>2</v>
      </c>
      <c r="C52" s="1">
        <v>0.4</v>
      </c>
      <c r="D52" s="1">
        <v>20</v>
      </c>
      <c r="E52" s="1">
        <v>75.52</v>
      </c>
      <c r="F52" s="10">
        <v>1.403</v>
      </c>
      <c r="G52" s="1">
        <v>1.4029</v>
      </c>
      <c r="H52" s="1" t="s">
        <v>24</v>
      </c>
      <c r="I52" s="1">
        <v>1.4199</v>
      </c>
      <c r="J52" s="1">
        <v>1.4199</v>
      </c>
      <c r="K52" s="3">
        <v>1.4197</v>
      </c>
      <c r="L52" s="3">
        <f t="shared" si="3"/>
        <v>1.41983333333333</v>
      </c>
      <c r="M52" s="3">
        <f>SUM(F52:H52)/2</f>
        <v>1.40295</v>
      </c>
    </row>
    <row r="53" spans="2:13">
      <c r="B53" s="1">
        <v>3</v>
      </c>
      <c r="C53" s="1">
        <v>0.9</v>
      </c>
      <c r="D53" s="1">
        <v>20</v>
      </c>
      <c r="E53" s="1">
        <v>68.7</v>
      </c>
      <c r="F53" s="10">
        <v>1.4</v>
      </c>
      <c r="G53" s="1">
        <v>1.3997</v>
      </c>
      <c r="H53" s="1">
        <v>1.4001</v>
      </c>
      <c r="I53" s="10">
        <v>1.419</v>
      </c>
      <c r="J53" s="10">
        <v>1.4187</v>
      </c>
      <c r="K53" s="3">
        <v>1.4192</v>
      </c>
      <c r="L53" s="3">
        <f t="shared" si="3"/>
        <v>1.41896666666667</v>
      </c>
      <c r="M53" s="3">
        <f t="shared" si="4"/>
        <v>1.39993333333333</v>
      </c>
    </row>
    <row r="54" spans="2:13">
      <c r="B54" s="1">
        <v>4</v>
      </c>
      <c r="C54" s="1">
        <v>1.4</v>
      </c>
      <c r="D54" s="1">
        <v>20</v>
      </c>
      <c r="E54" s="1">
        <v>66.86</v>
      </c>
      <c r="F54" s="1">
        <v>1.3994</v>
      </c>
      <c r="G54" s="10">
        <v>1.399</v>
      </c>
      <c r="H54" s="1">
        <v>1.3997</v>
      </c>
      <c r="I54" s="10">
        <v>1.416</v>
      </c>
      <c r="J54" s="1">
        <v>1.4165</v>
      </c>
      <c r="K54" s="3">
        <v>1.4163</v>
      </c>
      <c r="L54" s="3">
        <f t="shared" si="3"/>
        <v>1.41626666666667</v>
      </c>
      <c r="M54" s="3">
        <f t="shared" si="4"/>
        <v>1.39936666666667</v>
      </c>
    </row>
    <row r="55" spans="2:13">
      <c r="B55" s="1">
        <v>5</v>
      </c>
      <c r="C55" s="1">
        <v>3.4</v>
      </c>
      <c r="D55" s="1">
        <v>20</v>
      </c>
      <c r="E55" s="1">
        <v>65.48</v>
      </c>
      <c r="F55" s="1">
        <v>1.3984</v>
      </c>
      <c r="G55" s="1">
        <v>1.3985</v>
      </c>
      <c r="H55" s="10">
        <v>1.398</v>
      </c>
      <c r="I55" s="10">
        <v>1.408</v>
      </c>
      <c r="J55" s="1">
        <v>1.4085</v>
      </c>
      <c r="K55" s="3">
        <v>1.408</v>
      </c>
      <c r="L55" s="3">
        <f t="shared" si="3"/>
        <v>1.40816666666667</v>
      </c>
      <c r="M55" s="3">
        <f t="shared" si="4"/>
        <v>1.3983</v>
      </c>
    </row>
    <row r="56" spans="2:13">
      <c r="B56" s="1">
        <v>6</v>
      </c>
      <c r="C56" s="1">
        <v>8.4</v>
      </c>
      <c r="D56" s="1">
        <v>20</v>
      </c>
      <c r="E56" s="1">
        <v>65.23</v>
      </c>
      <c r="F56" s="1">
        <v>1.3975</v>
      </c>
      <c r="G56" s="1">
        <v>1.3974</v>
      </c>
      <c r="H56" s="10">
        <v>1.398</v>
      </c>
      <c r="I56" s="1">
        <v>1.3974</v>
      </c>
      <c r="J56" s="1">
        <v>1.3974</v>
      </c>
      <c r="K56" s="3">
        <v>1.3975</v>
      </c>
      <c r="L56" s="3">
        <f t="shared" si="3"/>
        <v>1.39743333333333</v>
      </c>
      <c r="M56" s="3">
        <f t="shared" si="4"/>
        <v>1.39763333333333</v>
      </c>
    </row>
    <row r="57" spans="2:13">
      <c r="B57" s="1">
        <v>7</v>
      </c>
      <c r="C57" s="1">
        <v>14.4</v>
      </c>
      <c r="D57" s="1">
        <v>20</v>
      </c>
      <c r="E57" s="1">
        <v>65.44</v>
      </c>
      <c r="F57" s="1">
        <v>1.3968</v>
      </c>
      <c r="G57" s="10">
        <v>1.397</v>
      </c>
      <c r="H57" s="1">
        <v>1.3975</v>
      </c>
      <c r="I57" s="1">
        <v>1.3892</v>
      </c>
      <c r="J57" s="1">
        <v>1.3895</v>
      </c>
      <c r="K57" s="3">
        <v>1.3893</v>
      </c>
      <c r="L57" s="3">
        <f t="shared" si="3"/>
        <v>1.38933333333333</v>
      </c>
      <c r="M57" s="3">
        <f t="shared" si="4"/>
        <v>1.3971</v>
      </c>
    </row>
    <row r="64" spans="7:13">
      <c r="G64" s="3">
        <v>1.35746666666667</v>
      </c>
      <c r="H64" s="3">
        <v>1.35693333333333</v>
      </c>
      <c r="I64" s="1">
        <f>-(L64+SQRT(L64*L64-4*K64*(M64-G64)))/(2*K64)</f>
        <v>0.953140575676744</v>
      </c>
      <c r="J64" s="1">
        <f>-(L64+SQRT(L64*L64-4*K64*(M64-H64)))/(2*K64)</f>
        <v>0.964153344311189</v>
      </c>
      <c r="K64" s="3">
        <v>0.01945</v>
      </c>
      <c r="L64" s="3">
        <v>-0.08572</v>
      </c>
      <c r="M64" s="1">
        <v>1.4215</v>
      </c>
    </row>
    <row r="65" spans="7:13">
      <c r="G65" s="3">
        <v>1.3595</v>
      </c>
      <c r="H65" s="3">
        <v>1.36956666666667</v>
      </c>
      <c r="I65" s="1">
        <f t="shared" ref="I65:I80" si="5">-(L65+SQRT(L65*L65-4*K65*(M65-G65)))/(2*K65)</f>
        <v>0.912015540504931</v>
      </c>
      <c r="J65" s="1">
        <f t="shared" ref="J65:J80" si="6">-(L65+SQRT(L65*L65-4*K65*(M65-H65)))/(2*K65)</f>
        <v>0.72516934221927</v>
      </c>
      <c r="K65" s="3">
        <v>0.01945</v>
      </c>
      <c r="L65" s="3">
        <v>-0.08572</v>
      </c>
      <c r="M65" s="1">
        <v>1.4215</v>
      </c>
    </row>
    <row r="66" spans="7:13">
      <c r="G66" s="3">
        <v>1.36093333333333</v>
      </c>
      <c r="H66" s="3">
        <v>1.3765</v>
      </c>
      <c r="I66" s="1">
        <f t="shared" si="5"/>
        <v>0.883795580947446</v>
      </c>
      <c r="J66" s="1">
        <f t="shared" si="6"/>
        <v>0.609163727031434</v>
      </c>
      <c r="K66" s="3">
        <v>0.01945</v>
      </c>
      <c r="L66" s="3">
        <v>-0.08572</v>
      </c>
      <c r="M66" s="1">
        <v>1.4215</v>
      </c>
    </row>
    <row r="67" spans="7:13">
      <c r="G67" s="3">
        <v>1.3652</v>
      </c>
      <c r="H67" s="3">
        <v>1.38273333333333</v>
      </c>
      <c r="I67" s="1">
        <f t="shared" si="5"/>
        <v>0.803153726181005</v>
      </c>
      <c r="J67" s="1">
        <f t="shared" si="6"/>
        <v>0.511646368246445</v>
      </c>
      <c r="K67" s="3">
        <v>0.01945</v>
      </c>
      <c r="L67" s="3">
        <v>-0.08572</v>
      </c>
      <c r="M67" s="1">
        <v>1.4215</v>
      </c>
    </row>
    <row r="68" spans="7:13">
      <c r="G68" s="3">
        <v>1.36856666666667</v>
      </c>
      <c r="H68" s="3">
        <v>1.39233333333333</v>
      </c>
      <c r="I68" s="1">
        <f t="shared" si="5"/>
        <v>0.742660818464465</v>
      </c>
      <c r="J68" s="1">
        <f t="shared" si="6"/>
        <v>0.371584540231601</v>
      </c>
      <c r="K68" s="3">
        <v>0.01945</v>
      </c>
      <c r="L68" s="3">
        <v>-0.08572</v>
      </c>
      <c r="M68" s="1">
        <v>1.4215</v>
      </c>
    </row>
    <row r="69" spans="7:13">
      <c r="G69" s="3">
        <v>1.37433333333333</v>
      </c>
      <c r="H69" s="3">
        <v>1.3945</v>
      </c>
      <c r="I69" s="1">
        <f t="shared" si="5"/>
        <v>0.644488005265795</v>
      </c>
      <c r="J69" s="1">
        <f t="shared" si="6"/>
        <v>0.341429908243454</v>
      </c>
      <c r="K69" s="3">
        <v>0.01945</v>
      </c>
      <c r="L69" s="3">
        <v>-0.08572</v>
      </c>
      <c r="M69" s="1">
        <v>1.4215</v>
      </c>
    </row>
    <row r="70" spans="7:13">
      <c r="G70" s="3">
        <v>1.3805</v>
      </c>
      <c r="H70" s="3">
        <v>1.39583333333333</v>
      </c>
      <c r="I70" s="1">
        <f t="shared" si="5"/>
        <v>0.545926122060857</v>
      </c>
      <c r="J70" s="1">
        <f t="shared" si="6"/>
        <v>0.323113538833112</v>
      </c>
      <c r="K70" s="3">
        <v>0.01945</v>
      </c>
      <c r="L70" s="3">
        <v>-0.08572</v>
      </c>
      <c r="M70" s="1">
        <v>1.4215</v>
      </c>
    </row>
    <row r="71" spans="7:13">
      <c r="G71" s="3">
        <v>1.3867</v>
      </c>
      <c r="H71" s="3">
        <v>1.39755</v>
      </c>
      <c r="I71" s="1">
        <f t="shared" si="5"/>
        <v>0.452414988429072</v>
      </c>
      <c r="J71" s="1">
        <f>-(L71+SQRT(L71*L71-4*K71*(M71-H71)))/(2*K71)</f>
        <v>0.299790693478588</v>
      </c>
      <c r="K71" s="3">
        <v>0.01945</v>
      </c>
      <c r="L71" s="3">
        <v>-0.08572</v>
      </c>
      <c r="M71" s="1">
        <v>1.4215</v>
      </c>
    </row>
    <row r="72" spans="7:13">
      <c r="G72" s="3"/>
      <c r="H72" s="3"/>
      <c r="I72" s="1"/>
      <c r="J72" s="1"/>
      <c r="K72" s="3">
        <v>0.01945</v>
      </c>
      <c r="L72" s="3">
        <v>-0.08572</v>
      </c>
      <c r="M72" s="1">
        <v>1.4215</v>
      </c>
    </row>
    <row r="73" spans="7:13">
      <c r="G73" s="3">
        <v>1.42093333333333</v>
      </c>
      <c r="H73" s="3">
        <v>1.4209</v>
      </c>
      <c r="I73" s="1">
        <f t="shared" si="5"/>
        <v>0.00662061607447788</v>
      </c>
      <c r="J73" s="1">
        <f t="shared" si="6"/>
        <v>0.00701068550962196</v>
      </c>
      <c r="K73" s="3">
        <v>0.01945</v>
      </c>
      <c r="L73" s="3">
        <v>-0.08572</v>
      </c>
      <c r="M73" s="1">
        <v>1.4215</v>
      </c>
    </row>
    <row r="74" spans="7:13">
      <c r="G74" s="3">
        <v>1.4208</v>
      </c>
      <c r="H74" s="13">
        <v>1.40825</v>
      </c>
      <c r="I74" s="1">
        <f t="shared" si="5"/>
        <v>0.00818130964705528</v>
      </c>
      <c r="J74" s="1">
        <f t="shared" si="6"/>
        <v>0.160411634493125</v>
      </c>
      <c r="K74" s="3">
        <v>0.01945</v>
      </c>
      <c r="L74" s="3">
        <v>-0.08572</v>
      </c>
      <c r="M74" s="1">
        <v>1.4215</v>
      </c>
    </row>
    <row r="75" spans="7:13">
      <c r="G75" s="3">
        <v>1.41983333333333</v>
      </c>
      <c r="H75" s="13">
        <v>1.40295</v>
      </c>
      <c r="I75" s="1">
        <f t="shared" si="5"/>
        <v>0.0195296904809456</v>
      </c>
      <c r="J75" s="1">
        <f t="shared" si="6"/>
        <v>0.228220293658552</v>
      </c>
      <c r="K75" s="3">
        <v>0.01945</v>
      </c>
      <c r="L75" s="3">
        <v>-0.08572</v>
      </c>
      <c r="M75" s="1">
        <v>1.4215</v>
      </c>
    </row>
    <row r="76" spans="7:13">
      <c r="G76" s="3">
        <v>1.41896666666667</v>
      </c>
      <c r="H76" s="3">
        <v>1.39993333333333</v>
      </c>
      <c r="I76" s="1">
        <f t="shared" si="5"/>
        <v>0.0297544676817886</v>
      </c>
      <c r="J76" s="1">
        <f t="shared" si="6"/>
        <v>0.267876269867635</v>
      </c>
      <c r="K76" s="3">
        <v>0.01945</v>
      </c>
      <c r="L76" s="3">
        <v>-0.08572</v>
      </c>
      <c r="M76" s="1">
        <v>1.4215</v>
      </c>
    </row>
    <row r="77" spans="7:13">
      <c r="G77" s="3">
        <v>1.41626666666667</v>
      </c>
      <c r="H77" s="3">
        <v>1.39936666666667</v>
      </c>
      <c r="I77" s="1">
        <f t="shared" si="5"/>
        <v>0.0619214873593236</v>
      </c>
      <c r="J77" s="1">
        <f t="shared" si="6"/>
        <v>0.275416447819297</v>
      </c>
      <c r="K77" s="3">
        <v>0.01945</v>
      </c>
      <c r="L77" s="3">
        <v>-0.08572</v>
      </c>
      <c r="M77" s="1">
        <v>1.4215</v>
      </c>
    </row>
    <row r="78" spans="7:13">
      <c r="G78" s="3">
        <v>1.40816666666667</v>
      </c>
      <c r="H78" s="3">
        <v>1.3983</v>
      </c>
      <c r="I78" s="1">
        <f t="shared" si="5"/>
        <v>0.161460385615087</v>
      </c>
      <c r="J78" s="1">
        <f t="shared" si="6"/>
        <v>0.289690308379052</v>
      </c>
      <c r="K78" s="3">
        <v>0.01945</v>
      </c>
      <c r="L78" s="3">
        <v>-0.08572</v>
      </c>
      <c r="M78" s="1">
        <v>1.4215</v>
      </c>
    </row>
    <row r="79" spans="7:13">
      <c r="G79" s="3">
        <v>1.39743333333333</v>
      </c>
      <c r="H79" s="3">
        <v>1.39763333333333</v>
      </c>
      <c r="I79" s="1">
        <f t="shared" si="5"/>
        <v>0.301366684617131</v>
      </c>
      <c r="J79" s="1">
        <f t="shared" si="6"/>
        <v>0.298665783798124</v>
      </c>
      <c r="K79" s="3">
        <v>0.01945</v>
      </c>
      <c r="L79" s="3">
        <v>-0.08572</v>
      </c>
      <c r="M79" s="1">
        <v>1.4215</v>
      </c>
    </row>
    <row r="80" spans="7:13">
      <c r="G80" s="3">
        <v>1.38933333333333</v>
      </c>
      <c r="H80" s="3">
        <v>1.3971</v>
      </c>
      <c r="I80" s="1">
        <f t="shared" si="5"/>
        <v>0.414175815521961</v>
      </c>
      <c r="J80" s="1">
        <f t="shared" si="6"/>
        <v>0.305876728209656</v>
      </c>
      <c r="K80" s="3">
        <v>0.01945</v>
      </c>
      <c r="L80" s="3">
        <v>-0.08572</v>
      </c>
      <c r="M80" s="1">
        <v>1.4215</v>
      </c>
    </row>
    <row r="83" spans="6:9">
      <c r="F83" s="11"/>
      <c r="G83" s="13"/>
      <c r="H83" s="1"/>
      <c r="I83" s="3"/>
    </row>
    <row r="84" spans="6:9">
      <c r="F84" s="11"/>
      <c r="G84" s="13"/>
      <c r="H84" s="1"/>
      <c r="I84" s="3"/>
    </row>
    <row r="85" spans="6:9">
      <c r="F85" s="11"/>
      <c r="G85" s="13"/>
      <c r="H85" s="1"/>
      <c r="I85" s="3"/>
    </row>
    <row r="86" spans="6:9">
      <c r="F86" s="11"/>
      <c r="G86" s="13"/>
      <c r="H86" s="1"/>
      <c r="I86" s="3"/>
    </row>
    <row r="87" spans="6:9">
      <c r="F87" s="11"/>
      <c r="G87" s="13"/>
      <c r="H87" s="1"/>
      <c r="I87" s="3"/>
    </row>
    <row r="88" spans="6:9">
      <c r="F88" s="11"/>
      <c r="G88" s="13"/>
      <c r="H88" s="1"/>
      <c r="I88" s="3"/>
    </row>
    <row r="89" spans="6:9">
      <c r="F89" s="11"/>
      <c r="G89" s="13"/>
      <c r="H89" s="1"/>
      <c r="I89" s="3"/>
    </row>
    <row r="90" spans="6:9">
      <c r="F90" s="14"/>
      <c r="G90" s="13"/>
      <c r="H90" s="1"/>
      <c r="I90" s="3"/>
    </row>
    <row r="92" spans="6:9">
      <c r="F92" s="11"/>
      <c r="G92" s="13"/>
      <c r="H92" s="1"/>
      <c r="I92" s="3"/>
    </row>
    <row r="93" spans="6:9">
      <c r="F93" s="11"/>
      <c r="G93" s="13"/>
      <c r="H93" s="1"/>
      <c r="I93" s="13"/>
    </row>
    <row r="94" spans="6:9">
      <c r="F94" s="11"/>
      <c r="G94" s="13"/>
      <c r="H94" s="1"/>
      <c r="I94" s="13"/>
    </row>
    <row r="95" spans="6:9">
      <c r="F95" s="11"/>
      <c r="G95" s="13"/>
      <c r="H95" s="1"/>
      <c r="I95" s="3"/>
    </row>
    <row r="96" spans="6:9">
      <c r="F96" s="11"/>
      <c r="G96" s="13"/>
      <c r="H96" s="1"/>
      <c r="I96" s="3"/>
    </row>
    <row r="97" spans="6:9">
      <c r="F97" s="11"/>
      <c r="G97" s="13"/>
      <c r="H97" s="1"/>
      <c r="I97" s="3"/>
    </row>
    <row r="98" spans="6:9">
      <c r="F98" s="11"/>
      <c r="G98" s="13"/>
      <c r="H98" s="1"/>
      <c r="I98" s="3"/>
    </row>
    <row r="99" spans="6:9">
      <c r="F99" s="11"/>
      <c r="G99" s="13"/>
      <c r="H99" s="1"/>
      <c r="I99" s="3"/>
    </row>
    <row r="101" spans="6:10"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27</v>
      </c>
    </row>
    <row r="102" spans="5:10">
      <c r="E102" s="1">
        <v>0</v>
      </c>
      <c r="F102" s="11">
        <v>80.85</v>
      </c>
      <c r="G102" s="13">
        <v>1.42093333333333</v>
      </c>
      <c r="H102" s="1">
        <v>0</v>
      </c>
      <c r="I102" s="3">
        <v>1.4209</v>
      </c>
      <c r="J102" s="1">
        <v>0</v>
      </c>
    </row>
    <row r="103" spans="5:10">
      <c r="E103" s="1">
        <v>1</v>
      </c>
      <c r="F103" s="11">
        <v>78.37</v>
      </c>
      <c r="G103" s="13">
        <v>1.4208</v>
      </c>
      <c r="H103" s="1">
        <v>0.00818130964705528</v>
      </c>
      <c r="I103" s="13">
        <v>1.40825</v>
      </c>
      <c r="J103" s="1">
        <v>0.160411634493125</v>
      </c>
    </row>
    <row r="104" spans="5:10">
      <c r="E104" s="1">
        <v>2</v>
      </c>
      <c r="F104" s="11">
        <v>75.52</v>
      </c>
      <c r="G104" s="13">
        <v>1.41983333333333</v>
      </c>
      <c r="H104" s="1">
        <v>0.0195296904809456</v>
      </c>
      <c r="I104" s="13">
        <v>1.40295</v>
      </c>
      <c r="J104" s="1">
        <v>0.228220293658552</v>
      </c>
    </row>
    <row r="105" spans="5:10">
      <c r="E105" s="1">
        <v>3</v>
      </c>
      <c r="F105" s="11">
        <v>68.7</v>
      </c>
      <c r="G105" s="13">
        <v>1.41896666666667</v>
      </c>
      <c r="H105" s="1">
        <v>0.0297544676817886</v>
      </c>
      <c r="I105" s="3">
        <v>1.39993333333333</v>
      </c>
      <c r="J105" s="1">
        <v>0.267876269867635</v>
      </c>
    </row>
    <row r="106" spans="5:10">
      <c r="E106" s="1">
        <v>4</v>
      </c>
      <c r="F106" s="11">
        <v>66.86</v>
      </c>
      <c r="G106" s="13">
        <v>1.41626666666667</v>
      </c>
      <c r="H106" s="1">
        <v>0.0619214873593236</v>
      </c>
      <c r="I106" s="3">
        <v>1.39936666666667</v>
      </c>
      <c r="J106" s="1">
        <v>0.275416447819297</v>
      </c>
    </row>
    <row r="107" spans="5:10">
      <c r="E107" s="1">
        <v>5</v>
      </c>
      <c r="F107" s="11">
        <v>65.48</v>
      </c>
      <c r="G107" s="13">
        <v>1.40816666666667</v>
      </c>
      <c r="H107" s="1">
        <v>0.161460385615087</v>
      </c>
      <c r="I107" s="3">
        <v>1.3983</v>
      </c>
      <c r="J107" s="1">
        <v>0.289690308379052</v>
      </c>
    </row>
    <row r="108" spans="5:10">
      <c r="E108" s="1">
        <v>6</v>
      </c>
      <c r="F108" s="11">
        <v>65.23</v>
      </c>
      <c r="G108" s="13">
        <v>1.39743333333333</v>
      </c>
      <c r="H108" s="1">
        <v>0.301366684617131</v>
      </c>
      <c r="I108" s="3">
        <v>1.39763333333333</v>
      </c>
      <c r="J108" s="1">
        <v>0.298665783798124</v>
      </c>
    </row>
    <row r="109" spans="5:10">
      <c r="E109" s="1">
        <v>7</v>
      </c>
      <c r="F109" s="11">
        <v>65.44</v>
      </c>
      <c r="G109" s="13">
        <v>1.38933333333333</v>
      </c>
      <c r="H109" s="1">
        <v>0.414175815521961</v>
      </c>
      <c r="I109" s="3">
        <v>1.3971</v>
      </c>
      <c r="J109" s="1">
        <v>0.305876728209656</v>
      </c>
    </row>
    <row r="110" spans="5:10">
      <c r="E110" s="1">
        <v>7</v>
      </c>
      <c r="F110" s="14">
        <v>65.6</v>
      </c>
      <c r="G110" s="13">
        <v>1.3867</v>
      </c>
      <c r="H110" s="1">
        <v>0.452414988429072</v>
      </c>
      <c r="I110" s="3">
        <v>1.39755</v>
      </c>
      <c r="J110" s="1">
        <v>0.299790693478588</v>
      </c>
    </row>
    <row r="111" spans="5:10">
      <c r="E111" s="1">
        <v>6</v>
      </c>
      <c r="F111" s="11">
        <v>65.84</v>
      </c>
      <c r="G111" s="13">
        <v>1.3805</v>
      </c>
      <c r="H111" s="1">
        <v>0.545926122060857</v>
      </c>
      <c r="I111" s="3">
        <v>1.39583333333333</v>
      </c>
      <c r="J111" s="1">
        <v>0.323113538833112</v>
      </c>
    </row>
    <row r="112" spans="5:10">
      <c r="E112" s="1">
        <v>5</v>
      </c>
      <c r="F112" s="11">
        <v>66.79</v>
      </c>
      <c r="G112" s="13">
        <v>1.37433333333333</v>
      </c>
      <c r="H112" s="1">
        <v>0.644488005265795</v>
      </c>
      <c r="I112" s="3">
        <v>1.3945</v>
      </c>
      <c r="J112" s="1">
        <v>0.341429908243454</v>
      </c>
    </row>
    <row r="113" spans="5:10">
      <c r="E113" s="1">
        <v>4</v>
      </c>
      <c r="F113" s="11">
        <v>68.79</v>
      </c>
      <c r="G113" s="13">
        <v>1.36856666666667</v>
      </c>
      <c r="H113" s="1">
        <v>0.742660818464465</v>
      </c>
      <c r="I113" s="3">
        <v>1.39233333333333</v>
      </c>
      <c r="J113" s="1">
        <v>0.371584540231601</v>
      </c>
    </row>
    <row r="114" spans="5:10">
      <c r="E114" s="1">
        <v>3</v>
      </c>
      <c r="F114" s="11">
        <v>73.02</v>
      </c>
      <c r="G114" s="13">
        <v>1.3652</v>
      </c>
      <c r="H114" s="1">
        <v>0.803153726181005</v>
      </c>
      <c r="I114" s="3">
        <v>1.38273333333333</v>
      </c>
      <c r="J114" s="1">
        <v>0.511646368246445</v>
      </c>
    </row>
    <row r="115" spans="5:10">
      <c r="E115" s="1">
        <v>2</v>
      </c>
      <c r="F115" s="11">
        <v>74.05</v>
      </c>
      <c r="G115" s="13">
        <v>1.36093333333333</v>
      </c>
      <c r="H115" s="1">
        <v>0.883795580947446</v>
      </c>
      <c r="I115" s="3">
        <v>1.3765</v>
      </c>
      <c r="J115" s="1">
        <v>0.609163727031434</v>
      </c>
    </row>
    <row r="116" spans="5:10">
      <c r="E116" s="1">
        <v>1</v>
      </c>
      <c r="F116" s="11">
        <v>75.93</v>
      </c>
      <c r="G116" s="13">
        <v>1.3595</v>
      </c>
      <c r="H116" s="1">
        <v>0.912015540504931</v>
      </c>
      <c r="I116" s="3">
        <v>1.36956666666667</v>
      </c>
      <c r="J116" s="1">
        <v>0.72516934221927</v>
      </c>
    </row>
    <row r="117" spans="5:10">
      <c r="E117" s="1">
        <v>0</v>
      </c>
      <c r="F117" s="11">
        <v>78.42</v>
      </c>
      <c r="G117" s="13">
        <v>1.35746666666667</v>
      </c>
      <c r="H117" s="1">
        <v>1</v>
      </c>
      <c r="I117" s="3">
        <v>1.35693333333333</v>
      </c>
      <c r="J117" s="1">
        <v>1</v>
      </c>
    </row>
    <row r="123" spans="6:10"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27</v>
      </c>
    </row>
    <row r="124" spans="5:10">
      <c r="E124" s="1">
        <v>0</v>
      </c>
      <c r="F124" s="11">
        <v>80.85</v>
      </c>
      <c r="G124" s="13">
        <v>1.42093333333333</v>
      </c>
      <c r="H124" s="1">
        <v>0</v>
      </c>
      <c r="I124" s="3">
        <v>1.4209</v>
      </c>
      <c r="J124" s="1">
        <v>0</v>
      </c>
    </row>
    <row r="125" spans="5:10">
      <c r="E125" s="1">
        <v>1</v>
      </c>
      <c r="F125" s="11">
        <v>78.37</v>
      </c>
      <c r="G125" s="13">
        <v>1.4208</v>
      </c>
      <c r="H125" s="1">
        <v>0.00818130964705528</v>
      </c>
      <c r="I125" s="13">
        <v>1.40825</v>
      </c>
      <c r="J125" s="1">
        <v>0.160411634493125</v>
      </c>
    </row>
    <row r="126" spans="5:10">
      <c r="E126" s="1">
        <v>2</v>
      </c>
      <c r="F126" s="11">
        <v>75.52</v>
      </c>
      <c r="G126" s="13">
        <v>1.41983333333333</v>
      </c>
      <c r="H126" s="1">
        <v>0.0195296904809456</v>
      </c>
      <c r="I126" s="13">
        <v>1.40295</v>
      </c>
      <c r="J126" s="1">
        <v>0.228220293658552</v>
      </c>
    </row>
    <row r="127" spans="5:10">
      <c r="E127" s="1">
        <v>3</v>
      </c>
      <c r="F127" s="11">
        <v>68.7</v>
      </c>
      <c r="G127" s="13">
        <v>1.41896666666667</v>
      </c>
      <c r="H127" s="1">
        <v>0.0297544676817886</v>
      </c>
      <c r="I127" s="3">
        <v>1.39993333333333</v>
      </c>
      <c r="J127" s="1">
        <v>0.267876269867635</v>
      </c>
    </row>
    <row r="128" spans="5:10">
      <c r="E128" s="1">
        <v>4</v>
      </c>
      <c r="F128" s="11">
        <v>66.86</v>
      </c>
      <c r="G128" s="13">
        <v>1.41626666666667</v>
      </c>
      <c r="H128" s="1">
        <v>0.0619214873593236</v>
      </c>
      <c r="I128" s="3">
        <v>1.39936666666667</v>
      </c>
      <c r="J128" s="1">
        <v>0.275416447819297</v>
      </c>
    </row>
    <row r="129" spans="5:10">
      <c r="E129" s="1">
        <v>5</v>
      </c>
      <c r="F129" s="11">
        <v>65.48</v>
      </c>
      <c r="G129" s="13">
        <v>1.40816666666667</v>
      </c>
      <c r="H129" s="1">
        <v>0.161460385615087</v>
      </c>
      <c r="I129" s="3">
        <v>1.3983</v>
      </c>
      <c r="J129" s="1">
        <v>0.289690308379052</v>
      </c>
    </row>
    <row r="130" spans="5:10">
      <c r="E130" s="1">
        <v>6</v>
      </c>
      <c r="F130" s="11">
        <v>65.23</v>
      </c>
      <c r="G130" s="13">
        <v>1.39743333333333</v>
      </c>
      <c r="H130" s="1">
        <v>0.301366684617131</v>
      </c>
      <c r="I130" s="3">
        <v>1.39763333333333</v>
      </c>
      <c r="J130" s="1">
        <v>0.298665783798124</v>
      </c>
    </row>
    <row r="131" spans="5:10">
      <c r="E131" s="1">
        <v>7</v>
      </c>
      <c r="F131" s="14">
        <v>65.6</v>
      </c>
      <c r="G131" s="13">
        <v>1.3867</v>
      </c>
      <c r="H131" s="1">
        <v>0.452414988429072</v>
      </c>
      <c r="I131" s="3">
        <v>1.39755</v>
      </c>
      <c r="J131" s="1">
        <v>0.299790693478588</v>
      </c>
    </row>
    <row r="132" spans="5:10">
      <c r="E132" s="1">
        <v>7</v>
      </c>
      <c r="F132" s="11">
        <v>65.44</v>
      </c>
      <c r="G132" s="13">
        <v>1.38933333333333</v>
      </c>
      <c r="H132" s="1">
        <v>0.414175815521961</v>
      </c>
      <c r="I132" s="3">
        <v>1.3971</v>
      </c>
      <c r="J132" s="1">
        <v>0.305876728209656</v>
      </c>
    </row>
    <row r="133" spans="5:10">
      <c r="E133" s="1">
        <v>6</v>
      </c>
      <c r="F133" s="11">
        <v>65.84</v>
      </c>
      <c r="G133" s="13">
        <v>1.3805</v>
      </c>
      <c r="H133" s="1">
        <v>0.545926122060857</v>
      </c>
      <c r="I133" s="3">
        <v>1.39583333333333</v>
      </c>
      <c r="J133" s="1">
        <v>0.323113538833112</v>
      </c>
    </row>
    <row r="134" spans="5:10">
      <c r="E134" s="1">
        <v>5</v>
      </c>
      <c r="F134" s="11">
        <v>66.79</v>
      </c>
      <c r="G134" s="13">
        <v>1.37433333333333</v>
      </c>
      <c r="H134" s="1">
        <v>0.644488005265795</v>
      </c>
      <c r="I134" s="3">
        <v>1.3945</v>
      </c>
      <c r="J134" s="1">
        <v>0.341429908243454</v>
      </c>
    </row>
    <row r="135" spans="5:10">
      <c r="E135" s="1">
        <v>4</v>
      </c>
      <c r="F135" s="11">
        <v>68.79</v>
      </c>
      <c r="G135" s="13">
        <v>1.36856666666667</v>
      </c>
      <c r="H135" s="1">
        <v>0.742660818464465</v>
      </c>
      <c r="I135" s="3">
        <v>1.39233333333333</v>
      </c>
      <c r="J135" s="1">
        <v>0.371584540231601</v>
      </c>
    </row>
    <row r="136" spans="5:10">
      <c r="E136" s="1">
        <v>3</v>
      </c>
      <c r="F136" s="11">
        <v>73.02</v>
      </c>
      <c r="G136" s="13">
        <v>1.3652</v>
      </c>
      <c r="H136" s="1">
        <v>0.803153726181005</v>
      </c>
      <c r="I136" s="3">
        <v>1.38273333333333</v>
      </c>
      <c r="J136" s="1">
        <v>0.511646368246445</v>
      </c>
    </row>
    <row r="137" spans="5:10">
      <c r="E137" s="1">
        <v>2</v>
      </c>
      <c r="F137" s="11">
        <v>74.05</v>
      </c>
      <c r="G137" s="13">
        <v>1.36093333333333</v>
      </c>
      <c r="H137" s="1">
        <v>0.883795580947446</v>
      </c>
      <c r="I137" s="3">
        <v>1.3765</v>
      </c>
      <c r="J137" s="1">
        <v>0.609163727031434</v>
      </c>
    </row>
    <row r="138" spans="5:10">
      <c r="E138" s="1">
        <v>1</v>
      </c>
      <c r="F138" s="11">
        <v>75.93</v>
      </c>
      <c r="G138" s="13">
        <v>1.3595</v>
      </c>
      <c r="H138" s="1">
        <v>0.912015540504931</v>
      </c>
      <c r="I138" s="3">
        <v>1.36956666666667</v>
      </c>
      <c r="J138" s="1">
        <v>0.72516934221927</v>
      </c>
    </row>
    <row r="139" spans="5:10">
      <c r="E139" s="1">
        <v>0</v>
      </c>
      <c r="F139" s="11">
        <v>78.42</v>
      </c>
      <c r="G139" s="13">
        <v>1.35746666666667</v>
      </c>
      <c r="H139" s="1">
        <v>1</v>
      </c>
      <c r="I139" s="3">
        <v>1.35693333333333</v>
      </c>
      <c r="J139" s="1">
        <v>1</v>
      </c>
    </row>
  </sheetData>
  <sortState ref="E124:J139">
    <sortCondition ref="J124:J139"/>
  </sortState>
  <mergeCells count="3">
    <mergeCell ref="B1:F1"/>
    <mergeCell ref="G1:J1"/>
    <mergeCell ref="K1: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王梓涵</cp:lastModifiedBy>
  <dcterms:created xsi:type="dcterms:W3CDTF">2019-09-19T01:43:00Z</dcterms:created>
  <dcterms:modified xsi:type="dcterms:W3CDTF">2023-11-26T16:09:15Z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B97BC642899845E8B03F1BEDE3C2C734_13</vt:lpwstr>
  </property>
</Properties>
</file>