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wangzhuoran/文献计量项目/植物保护学科前沿与发展研究/中间计算数据/"/>
    </mc:Choice>
  </mc:AlternateContent>
  <xr:revisionPtr revIDLastSave="0" documentId="13_ncr:1_{3321B878-6973-9A4D-872D-2B0AFE71A13A}" xr6:coauthVersionLast="40" xr6:coauthVersionMax="40" xr10:uidLastSave="{00000000-0000-0000-0000-000000000000}"/>
  <bookViews>
    <workbookView xWindow="34320" yWindow="-860" windowWidth="33600" windowHeight="2054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93" i="2"/>
  <c r="M94" i="2"/>
  <c r="M95" i="2"/>
  <c r="M96" i="2"/>
  <c r="M97" i="2"/>
  <c r="M98" i="2"/>
  <c r="M99" i="2"/>
  <c r="M100" i="2"/>
  <c r="M101" i="2"/>
  <c r="M102" i="2"/>
  <c r="M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93" i="2"/>
  <c r="L94" i="2"/>
  <c r="L95" i="2"/>
  <c r="L96" i="2"/>
  <c r="L97" i="2"/>
  <c r="L98" i="2"/>
  <c r="L99" i="2"/>
  <c r="L100" i="2"/>
  <c r="L101" i="2"/>
  <c r="L102" i="2"/>
  <c r="L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93" i="2"/>
  <c r="K94" i="2"/>
  <c r="K95" i="2"/>
  <c r="K96" i="2"/>
  <c r="K97" i="2"/>
  <c r="K98" i="2"/>
  <c r="K99" i="2"/>
  <c r="K100" i="2"/>
  <c r="K101" i="2"/>
  <c r="K102" i="2"/>
  <c r="K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93" i="2"/>
  <c r="J94" i="2"/>
  <c r="J95" i="2"/>
  <c r="J96" i="2"/>
  <c r="J97" i="2"/>
  <c r="J98" i="2"/>
  <c r="J99" i="2"/>
  <c r="J100" i="2"/>
  <c r="J101" i="2"/>
  <c r="J102" i="2"/>
  <c r="J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93" i="2"/>
  <c r="I94" i="2"/>
  <c r="I95" i="2"/>
  <c r="I96" i="2"/>
  <c r="I97" i="2"/>
  <c r="I98" i="2"/>
  <c r="I99" i="2"/>
  <c r="I100" i="2"/>
  <c r="I101" i="2"/>
  <c r="I102" i="2"/>
  <c r="I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93" i="2"/>
  <c r="H94" i="2"/>
  <c r="H95" i="2"/>
  <c r="H96" i="2"/>
  <c r="H97" i="2"/>
  <c r="H98" i="2"/>
  <c r="H99" i="2"/>
  <c r="H100" i="2"/>
  <c r="H101" i="2"/>
  <c r="H102" i="2"/>
  <c r="H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93" i="2"/>
  <c r="G94" i="2"/>
  <c r="G95" i="2"/>
  <c r="G96" i="2"/>
  <c r="G97" i="2"/>
  <c r="G98" i="2"/>
  <c r="G99" i="2"/>
  <c r="G100" i="2"/>
  <c r="G101" i="2"/>
  <c r="G102" i="2"/>
  <c r="G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93" i="2"/>
  <c r="F94" i="2"/>
  <c r="F95" i="2"/>
  <c r="F96" i="2"/>
  <c r="F97" i="2"/>
  <c r="F98" i="2"/>
  <c r="F99" i="2"/>
  <c r="F100" i="2"/>
  <c r="F101" i="2"/>
  <c r="F102" i="2"/>
  <c r="F103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93" i="2"/>
  <c r="D94" i="2"/>
  <c r="D95" i="2"/>
  <c r="D96" i="2"/>
  <c r="D97" i="2"/>
  <c r="D98" i="2"/>
  <c r="D99" i="2"/>
  <c r="D100" i="2"/>
  <c r="D101" i="2"/>
  <c r="D102" i="2"/>
  <c r="D103" i="2"/>
  <c r="L92" i="2"/>
  <c r="K92" i="2"/>
  <c r="J92" i="2"/>
  <c r="I92" i="2"/>
  <c r="H92" i="2"/>
  <c r="G92" i="2"/>
  <c r="F92" i="2"/>
  <c r="E92" i="2"/>
  <c r="D92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K3" i="1" l="1"/>
  <c r="K4" i="1"/>
  <c r="K5" i="1"/>
  <c r="K6" i="1"/>
  <c r="K7" i="1"/>
  <c r="K8" i="1"/>
  <c r="K9" i="1"/>
  <c r="K10" i="1"/>
  <c r="K11" i="1"/>
  <c r="K12" i="1"/>
  <c r="K13" i="1"/>
  <c r="K2" i="1"/>
  <c r="F3" i="1"/>
  <c r="F4" i="1"/>
  <c r="F5" i="1"/>
  <c r="F6" i="1"/>
  <c r="F7" i="1"/>
  <c r="F8" i="1"/>
  <c r="F9" i="1"/>
  <c r="F10" i="1"/>
  <c r="F11" i="1"/>
  <c r="F12" i="1"/>
  <c r="F13" i="1"/>
  <c r="F2" i="1"/>
  <c r="M121" i="2"/>
  <c r="N121" i="2" s="1"/>
  <c r="N101" i="2" l="1"/>
  <c r="N94" i="2"/>
  <c r="N102" i="2"/>
  <c r="N100" i="2"/>
  <c r="N99" i="2"/>
  <c r="N98" i="2"/>
  <c r="N103" i="2"/>
  <c r="N97" i="2"/>
  <c r="N93" i="2"/>
  <c r="M92" i="2"/>
  <c r="N92" i="2" s="1"/>
  <c r="N96" i="2"/>
  <c r="N95" i="2"/>
</calcChain>
</file>

<file path=xl/sharedStrings.xml><?xml version="1.0" encoding="utf-8"?>
<sst xmlns="http://schemas.openxmlformats.org/spreadsheetml/2006/main" count="373" uniqueCount="245">
  <si>
    <t>name</t>
  </si>
  <si>
    <t>count</t>
  </si>
  <si>
    <t>United States</t>
  </si>
  <si>
    <t>China</t>
  </si>
  <si>
    <t>Brazil</t>
  </si>
  <si>
    <t>India</t>
  </si>
  <si>
    <t>United Kingdom</t>
  </si>
  <si>
    <t>Australia</t>
  </si>
  <si>
    <t>Germany</t>
  </si>
  <si>
    <t>Japan</t>
  </si>
  <si>
    <t>France</t>
  </si>
  <si>
    <t>Spain</t>
  </si>
  <si>
    <t>Canada</t>
  </si>
  <si>
    <t>Italy</t>
  </si>
  <si>
    <t>South Korea</t>
  </si>
  <si>
    <t>Iran</t>
  </si>
  <si>
    <t>Netherlands</t>
  </si>
  <si>
    <t>South Africa</t>
  </si>
  <si>
    <t>Poland</t>
  </si>
  <si>
    <t>Mexico</t>
  </si>
  <si>
    <t>Pakistan</t>
  </si>
  <si>
    <t>New Zealand</t>
  </si>
  <si>
    <t>Egypt</t>
  </si>
  <si>
    <t>Argentina</t>
  </si>
  <si>
    <t>Switzerland</t>
  </si>
  <si>
    <t>Turkey</t>
  </si>
  <si>
    <t>Russian Federation</t>
  </si>
  <si>
    <t>Belgium</t>
  </si>
  <si>
    <t>Czech Republic</t>
  </si>
  <si>
    <t>Thailand</t>
  </si>
  <si>
    <t>Sweden</t>
  </si>
  <si>
    <t>Malaysia</t>
  </si>
  <si>
    <t>Indonesia</t>
  </si>
  <si>
    <t>Denmark</t>
  </si>
  <si>
    <t>Saudi Arabia</t>
  </si>
  <si>
    <t>Israel</t>
  </si>
  <si>
    <t>Taiwan</t>
  </si>
  <si>
    <t>Portugal</t>
  </si>
  <si>
    <t>Austria</t>
  </si>
  <si>
    <t>Kenya</t>
  </si>
  <si>
    <t>Greece</t>
  </si>
  <si>
    <t>Colombia</t>
  </si>
  <si>
    <t>Nigeria</t>
  </si>
  <si>
    <t>Finland</t>
  </si>
  <si>
    <t>Hungary</t>
  </si>
  <si>
    <t>Chile</t>
  </si>
  <si>
    <t>Norway</t>
  </si>
  <si>
    <t>Tunisia</t>
  </si>
  <si>
    <t>Serbia</t>
  </si>
  <si>
    <t>Philippines</t>
  </si>
  <si>
    <t>Ireland</t>
  </si>
  <si>
    <t>Bangladesh</t>
  </si>
  <si>
    <t>Viet Nam</t>
  </si>
  <si>
    <t>Iraq</t>
  </si>
  <si>
    <t>Ethiopia</t>
  </si>
  <si>
    <t>Tanzania</t>
  </si>
  <si>
    <t>Bulgaria</t>
  </si>
  <si>
    <t>Slovenia</t>
  </si>
  <si>
    <t>Slovakia</t>
  </si>
  <si>
    <t>Ecuador</t>
  </si>
  <si>
    <t>Uganda</t>
  </si>
  <si>
    <t>Croatia</t>
  </si>
  <si>
    <t>Ukraine</t>
  </si>
  <si>
    <t>Morocco</t>
  </si>
  <si>
    <t>Uruguay</t>
  </si>
  <si>
    <t>Ghana</t>
  </si>
  <si>
    <t>Algeria</t>
  </si>
  <si>
    <t>Peru</t>
  </si>
  <si>
    <t>Romania</t>
  </si>
  <si>
    <t>Lithuania</t>
  </si>
  <si>
    <t>Singapore</t>
  </si>
  <si>
    <t>Costa Rica</t>
  </si>
  <si>
    <t>Cuba</t>
  </si>
  <si>
    <t>Benin</t>
  </si>
  <si>
    <t>Syrian Arab Republic</t>
  </si>
  <si>
    <t>Cameroon</t>
  </si>
  <si>
    <t>Estonia</t>
  </si>
  <si>
    <t>Venezuela</t>
  </si>
  <si>
    <t>Hong Kong</t>
  </si>
  <si>
    <t>Sri Lanka</t>
  </si>
  <si>
    <t>Oman</t>
  </si>
  <si>
    <t>Jordan</t>
  </si>
  <si>
    <t>Zimbabwe</t>
  </si>
  <si>
    <t>Burkina Faso</t>
  </si>
  <si>
    <t>Nepal</t>
  </si>
  <si>
    <t>Sudan</t>
  </si>
  <si>
    <t>Kazakhstan</t>
  </si>
  <si>
    <t>Panama</t>
  </si>
  <si>
    <t>Senegal</t>
  </si>
  <si>
    <t>Latvia</t>
  </si>
  <si>
    <t>Côte d'Ivoire</t>
  </si>
  <si>
    <t>Puerto Rico</t>
  </si>
  <si>
    <t>Zambia</t>
  </si>
  <si>
    <t>United Arab Emirates</t>
  </si>
  <si>
    <t>Georgia</t>
  </si>
  <si>
    <t>Luxembourg</t>
  </si>
  <si>
    <t>Mali</t>
  </si>
  <si>
    <t>Trinidad and Tobago</t>
  </si>
  <si>
    <t>Madagascar</t>
  </si>
  <si>
    <t>Lebanon</t>
  </si>
  <si>
    <t>Cyprus</t>
  </si>
  <si>
    <t>Bolivia</t>
  </si>
  <si>
    <t>Mozambique</t>
  </si>
  <si>
    <t>Niger</t>
  </si>
  <si>
    <t>Malawi</t>
  </si>
  <si>
    <t>Cambodia</t>
  </si>
  <si>
    <t>Kuwait</t>
  </si>
  <si>
    <t>Papua New Guinea</t>
  </si>
  <si>
    <t>Belarus</t>
  </si>
  <si>
    <t>Qatar</t>
  </si>
  <si>
    <t>Rwanda</t>
  </si>
  <si>
    <t>Mongolia</t>
  </si>
  <si>
    <t>Laos</t>
  </si>
  <si>
    <t>Mauritius</t>
  </si>
  <si>
    <t>Myanmar</t>
  </si>
  <si>
    <t>Botswana</t>
  </si>
  <si>
    <t>Macedonia</t>
  </si>
  <si>
    <t>Palestine</t>
  </si>
  <si>
    <t>Paraguay</t>
  </si>
  <si>
    <t>Uzbekistan</t>
  </si>
  <si>
    <t>Iceland</t>
  </si>
  <si>
    <t>Togo</t>
  </si>
  <si>
    <t>Montenegro</t>
  </si>
  <si>
    <t>Congo</t>
  </si>
  <si>
    <t>Bosnia and Herzegovina</t>
  </si>
  <si>
    <t>Guatemala</t>
  </si>
  <si>
    <t>New Caledonia</t>
  </si>
  <si>
    <t>Azerbaijan</t>
  </si>
  <si>
    <t>Libyan Arab Jamahiriya</t>
  </si>
  <si>
    <t>Namibia</t>
  </si>
  <si>
    <t>Jamaica</t>
  </si>
  <si>
    <t>Bhutan</t>
  </si>
  <si>
    <t>Yemen</t>
  </si>
  <si>
    <t>Honduras</t>
  </si>
  <si>
    <t>Dominican Republic</t>
  </si>
  <si>
    <t>Armenia</t>
  </si>
  <si>
    <t>Gabon</t>
  </si>
  <si>
    <t>Fiji</t>
  </si>
  <si>
    <t>Kyrgyzstan</t>
  </si>
  <si>
    <t>Albania</t>
  </si>
  <si>
    <t>Afghanistan</t>
  </si>
  <si>
    <t>Nicaragua</t>
  </si>
  <si>
    <t>Democratic Republic Congo</t>
  </si>
  <si>
    <t>French Polynesia</t>
  </si>
  <si>
    <t>Tajikistan</t>
  </si>
  <si>
    <t>Swaziland</t>
  </si>
  <si>
    <t>Burundi</t>
  </si>
  <si>
    <t>Guinea</t>
  </si>
  <si>
    <t>Malta</t>
  </si>
  <si>
    <t>Guadeloupe</t>
  </si>
  <si>
    <t>Gambia</t>
  </si>
  <si>
    <t>Guam</t>
  </si>
  <si>
    <t>French Guiana</t>
  </si>
  <si>
    <t>Saint Kitts and Nevis</t>
  </si>
  <si>
    <t>Reunion</t>
  </si>
  <si>
    <t>Martinique</t>
  </si>
  <si>
    <t>Mauritania</t>
  </si>
  <si>
    <t>Central African Republic</t>
  </si>
  <si>
    <t>Moldova</t>
  </si>
  <si>
    <t>Timor-Leste</t>
  </si>
  <si>
    <t>Angola</t>
  </si>
  <si>
    <t>Macao</t>
  </si>
  <si>
    <t>Brunei Darussalam</t>
  </si>
  <si>
    <t>Guyana</t>
  </si>
  <si>
    <t>Samoa</t>
  </si>
  <si>
    <t>Sierra Leone</t>
  </si>
  <si>
    <t>Seychelles</t>
  </si>
  <si>
    <t>El Salvador</t>
  </si>
  <si>
    <t>Lesotho</t>
  </si>
  <si>
    <t>Bahrain</t>
  </si>
  <si>
    <t>Chad</t>
  </si>
  <si>
    <t>Eritrea</t>
  </si>
  <si>
    <t>Faroe Islands</t>
  </si>
  <si>
    <t>Grenada</t>
  </si>
  <si>
    <t>Solomon Islands</t>
  </si>
  <si>
    <t>Barbados</t>
  </si>
  <si>
    <t>Haïti</t>
  </si>
  <si>
    <t>Equatorial Guinea</t>
  </si>
  <si>
    <t>Liberia</t>
  </si>
  <si>
    <t>Suriname</t>
  </si>
  <si>
    <t>Vanuatu</t>
  </si>
  <si>
    <t>North Korea</t>
  </si>
  <si>
    <t>Comoros</t>
  </si>
  <si>
    <t>Bahamas</t>
  </si>
  <si>
    <t>Greenland</t>
  </si>
  <si>
    <t>Saint Lucia</t>
  </si>
  <si>
    <t>Monaco</t>
  </si>
  <si>
    <t>Guinea-Bissau</t>
  </si>
  <si>
    <t>South Sudan</t>
  </si>
  <si>
    <t>Bermuda</t>
  </si>
  <si>
    <t>Federated States of Micronesia</t>
  </si>
  <si>
    <t>Dominica</t>
  </si>
  <si>
    <t>Belize</t>
  </si>
  <si>
    <t>Cape Verde</t>
  </si>
  <si>
    <t>Djibouti</t>
  </si>
  <si>
    <t>Wallis and Futuna</t>
  </si>
  <si>
    <t>Cayman Islands</t>
  </si>
  <si>
    <t>Turkmenistan</t>
  </si>
  <si>
    <t>Northern Mariana Islands</t>
  </si>
  <si>
    <t>Maldives</t>
  </si>
  <si>
    <t>Gibraltar</t>
  </si>
  <si>
    <t>Falkland Islands (Malvinas)</t>
  </si>
  <si>
    <t>Montserrat</t>
  </si>
  <si>
    <t>Aruba</t>
  </si>
  <si>
    <t>Somalia</t>
  </si>
  <si>
    <t>Virgin Islands (U.S.)</t>
  </si>
  <si>
    <t>Kiribati</t>
  </si>
  <si>
    <t>Mayotte</t>
  </si>
  <si>
    <t>Cook Islands</t>
  </si>
  <si>
    <t>Andorra</t>
  </si>
  <si>
    <t>Liechtenstein</t>
  </si>
  <si>
    <t>Tonga</t>
  </si>
  <si>
    <t>Data set</t>
  </si>
  <si>
    <t>Scholarly Output vs Publication Year</t>
  </si>
  <si>
    <t>Entities</t>
  </si>
  <si>
    <t>Australia, Brazil, Canada, China, France, Germany, India, Italy, Japan, Spain, United Kingdom, United States</t>
  </si>
  <si>
    <t>Year range</t>
  </si>
  <si>
    <t>1996 to &gt;2021</t>
  </si>
  <si>
    <t>Subject classification</t>
  </si>
  <si>
    <t>ASJC</t>
  </si>
  <si>
    <t>Filtered by</t>
  </si>
  <si>
    <t>All subject areas</t>
  </si>
  <si>
    <t>Data source</t>
  </si>
  <si>
    <t>Scopus</t>
  </si>
  <si>
    <t>Date last updated</t>
  </si>
  <si>
    <t>Date exported</t>
  </si>
  <si>
    <t>Metric name</t>
  </si>
  <si>
    <t>Self-citations</t>
  </si>
  <si>
    <t>Types of publications included</t>
  </si>
  <si>
    <t>Other options</t>
  </si>
  <si>
    <t>Scholarly Output</t>
  </si>
  <si>
    <t>-</t>
  </si>
  <si>
    <t>All publication types</t>
  </si>
  <si>
    <t>Entity</t>
  </si>
  <si>
    <t>Tags</t>
  </si>
  <si>
    <t>Overall</t>
  </si>
  <si>
    <t>&gt;2021</t>
  </si>
  <si>
    <t>World</t>
  </si>
  <si>
    <t/>
  </si>
  <si>
    <t>© 2021 Elsevier B.V. All rights reserved. SciVal, RELX Group and the RE symbol are trade marks of RELX Intellectual Properties SA, used under license.</t>
  </si>
  <si>
    <t>all</t>
  </si>
  <si>
    <t>all</t>
    <phoneticPr fontId="2" type="noConversion"/>
  </si>
  <si>
    <t>proportion</t>
    <phoneticPr fontId="2" type="noConversion"/>
  </si>
  <si>
    <t>Global output</t>
    <phoneticPr fontId="2" type="noConversion"/>
  </si>
  <si>
    <t>proportion / Global output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</si>
</sst>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%"/>
    <numFmt numFmtId="177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177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1"/>
  <sheetViews>
    <sheetView tabSelected="1" workbookViewId="0"/>
  </sheetViews>
  <sheetFormatPr baseColWidth="10" defaultColWidth="8.83203125" defaultRowHeight="14"/>
  <cols>
    <col min="2" max="2" width="22.6640625" customWidth="1"/>
    <col min="4" max="4" width="12" bestFit="1" customWidth="1"/>
    <col min="5" max="5" width="15.33203125" bestFit="1" customWidth="1"/>
    <col min="6" max="6" width="8.83203125" customWidth="1"/>
  </cols>
  <sheetData>
    <row r="1" spans="1:11">
      <c r="B1" s="1" t="s">
        <v>0</v>
      </c>
      <c r="C1" s="1" t="s">
        <v>1</v>
      </c>
      <c r="D1" s="1" t="s">
        <v>242</v>
      </c>
      <c r="E1" s="9" t="s">
        <v>243</v>
      </c>
      <c r="F1" s="10" t="s">
        <v>244</v>
      </c>
      <c r="J1" t="s">
        <v>240</v>
      </c>
    </row>
    <row r="2" spans="1:11">
      <c r="A2" s="1">
        <v>0</v>
      </c>
      <c r="B2" t="s">
        <v>2</v>
      </c>
      <c r="C2">
        <v>43321</v>
      </c>
      <c r="D2" s="2">
        <v>0.22665299999999999</v>
      </c>
      <c r="E2" s="7">
        <v>0.22315209064932545</v>
      </c>
      <c r="F2" s="8">
        <f>D2/E2</f>
        <v>1.0156884452235586</v>
      </c>
      <c r="J2">
        <v>6818141</v>
      </c>
      <c r="K2">
        <f>C2/J2</f>
        <v>6.3537847046577656E-3</v>
      </c>
    </row>
    <row r="3" spans="1:11">
      <c r="A3" s="1">
        <v>1</v>
      </c>
      <c r="B3" t="s">
        <v>3</v>
      </c>
      <c r="C3">
        <v>26156</v>
      </c>
      <c r="D3" s="2">
        <v>0.136846</v>
      </c>
      <c r="E3" s="7">
        <v>0.17507212281555296</v>
      </c>
      <c r="F3" s="8">
        <f t="shared" ref="F3:F66" si="0">D3/E3</f>
        <v>0.78165499908956926</v>
      </c>
      <c r="J3">
        <v>5349116</v>
      </c>
      <c r="K3">
        <f t="shared" ref="K3:K30" si="1">C3/J3</f>
        <v>4.8897799187753643E-3</v>
      </c>
    </row>
    <row r="4" spans="1:11">
      <c r="A4" s="1">
        <v>2</v>
      </c>
      <c r="B4" t="s">
        <v>4</v>
      </c>
      <c r="C4">
        <v>15526</v>
      </c>
      <c r="D4" s="2">
        <v>8.1230999999999998E-2</v>
      </c>
      <c r="E4" s="7">
        <v>2.4393606225873488E-2</v>
      </c>
      <c r="F4" s="8">
        <f t="shared" si="0"/>
        <v>3.3300119403354547</v>
      </c>
      <c r="J4">
        <v>745317</v>
      </c>
      <c r="K4">
        <f t="shared" si="1"/>
        <v>2.0831404623804367E-2</v>
      </c>
    </row>
    <row r="5" spans="1:11">
      <c r="A5" s="1">
        <v>3</v>
      </c>
      <c r="B5" t="s">
        <v>5</v>
      </c>
      <c r="C5">
        <v>13837</v>
      </c>
      <c r="D5" s="2">
        <v>7.2394E-2</v>
      </c>
      <c r="E5" s="7">
        <v>4.9336669744845033E-2</v>
      </c>
      <c r="F5" s="8">
        <f t="shared" si="0"/>
        <v>1.467346709342175</v>
      </c>
      <c r="J5">
        <v>1507422</v>
      </c>
      <c r="K5">
        <f t="shared" si="1"/>
        <v>9.1792477488055763E-3</v>
      </c>
    </row>
    <row r="6" spans="1:11">
      <c r="A6" s="1">
        <v>4</v>
      </c>
      <c r="B6" t="s">
        <v>6</v>
      </c>
      <c r="C6">
        <v>10426</v>
      </c>
      <c r="D6" s="2">
        <v>5.4547999999999999E-2</v>
      </c>
      <c r="E6" s="7">
        <v>6.8003555042362177E-2</v>
      </c>
      <c r="F6" s="8">
        <f t="shared" si="0"/>
        <v>0.80213453496688281</v>
      </c>
      <c r="J6">
        <v>2077766</v>
      </c>
      <c r="K6">
        <f t="shared" si="1"/>
        <v>5.0178894062180247E-3</v>
      </c>
    </row>
    <row r="7" spans="1:11">
      <c r="A7" s="1">
        <v>5</v>
      </c>
      <c r="B7" t="s">
        <v>7</v>
      </c>
      <c r="C7">
        <v>9842</v>
      </c>
      <c r="D7" s="2">
        <v>5.1492999999999997E-2</v>
      </c>
      <c r="E7" s="7">
        <v>3.2197483879656812E-2</v>
      </c>
      <c r="F7" s="8">
        <f t="shared" si="0"/>
        <v>1.5992864595402307</v>
      </c>
      <c r="J7">
        <v>983755</v>
      </c>
      <c r="K7">
        <f t="shared" si="1"/>
        <v>1.000452348399754E-2</v>
      </c>
    </row>
    <row r="8" spans="1:11">
      <c r="A8" s="1">
        <v>6</v>
      </c>
      <c r="B8" t="s">
        <v>8</v>
      </c>
      <c r="C8">
        <v>8346</v>
      </c>
      <c r="D8" s="2">
        <v>4.3666000000000003E-2</v>
      </c>
      <c r="E8" s="7">
        <v>5.811682578770519E-2</v>
      </c>
      <c r="F8" s="8">
        <f t="shared" si="0"/>
        <v>0.75134867412593087</v>
      </c>
      <c r="J8">
        <v>1775689</v>
      </c>
      <c r="K8">
        <f t="shared" si="1"/>
        <v>4.7001473794115976E-3</v>
      </c>
    </row>
    <row r="9" spans="1:11">
      <c r="A9" s="1">
        <v>7</v>
      </c>
      <c r="B9" t="s">
        <v>9</v>
      </c>
      <c r="C9">
        <v>7708</v>
      </c>
      <c r="D9" s="2">
        <v>4.0328000000000003E-2</v>
      </c>
      <c r="E9" s="7">
        <v>4.4292253807506989E-2</v>
      </c>
      <c r="F9" s="8">
        <f t="shared" si="0"/>
        <v>0.91049780792967705</v>
      </c>
      <c r="J9">
        <v>1353296</v>
      </c>
      <c r="K9">
        <f t="shared" si="1"/>
        <v>5.6957236258734232E-3</v>
      </c>
    </row>
    <row r="10" spans="1:11">
      <c r="A10" s="1">
        <v>8</v>
      </c>
      <c r="B10" t="s">
        <v>10</v>
      </c>
      <c r="C10">
        <v>7565</v>
      </c>
      <c r="D10" s="2">
        <v>3.9579999999999997E-2</v>
      </c>
      <c r="E10" s="7">
        <v>3.9811008685175994E-2</v>
      </c>
      <c r="F10" s="8">
        <f t="shared" si="0"/>
        <v>0.99419736668812375</v>
      </c>
      <c r="J10">
        <v>1216377</v>
      </c>
      <c r="K10">
        <f t="shared" si="1"/>
        <v>6.21928892111574E-3</v>
      </c>
    </row>
    <row r="11" spans="1:11">
      <c r="A11" s="1">
        <v>9</v>
      </c>
      <c r="B11" t="s">
        <v>11</v>
      </c>
      <c r="C11">
        <v>7020</v>
      </c>
      <c r="D11" s="2">
        <v>3.6727999999999997E-2</v>
      </c>
      <c r="E11" s="7">
        <v>3.0834772189435776E-2</v>
      </c>
      <c r="F11" s="8">
        <f t="shared" si="0"/>
        <v>1.1911227939145692</v>
      </c>
      <c r="J11">
        <v>942119</v>
      </c>
      <c r="K11">
        <f t="shared" si="1"/>
        <v>7.451288000772726E-3</v>
      </c>
    </row>
    <row r="12" spans="1:11">
      <c r="A12" s="1">
        <v>10</v>
      </c>
      <c r="B12" t="s">
        <v>12</v>
      </c>
      <c r="C12">
        <v>6763</v>
      </c>
      <c r="D12" s="2">
        <v>3.5383999999999999E-2</v>
      </c>
      <c r="E12" s="7">
        <v>3.556246795609775E-2</v>
      </c>
      <c r="F12" s="8">
        <f t="shared" si="0"/>
        <v>0.99498156437517016</v>
      </c>
      <c r="J12">
        <v>1086568</v>
      </c>
      <c r="K12">
        <f t="shared" si="1"/>
        <v>6.2241847726051203E-3</v>
      </c>
    </row>
    <row r="13" spans="1:11">
      <c r="A13" s="1">
        <v>11</v>
      </c>
      <c r="B13" t="s">
        <v>13</v>
      </c>
      <c r="C13">
        <v>6310</v>
      </c>
      <c r="D13" s="2">
        <v>3.3013000000000001E-2</v>
      </c>
      <c r="E13" s="7">
        <v>3.7788804234892663E-2</v>
      </c>
      <c r="F13" s="8">
        <f t="shared" si="0"/>
        <v>0.87361854042253928</v>
      </c>
      <c r="J13">
        <v>1154591</v>
      </c>
      <c r="K13">
        <f t="shared" si="1"/>
        <v>5.4651387374403575E-3</v>
      </c>
    </row>
    <row r="14" spans="1:11">
      <c r="A14" s="1">
        <v>12</v>
      </c>
      <c r="B14" t="s">
        <v>14</v>
      </c>
      <c r="C14">
        <v>4395</v>
      </c>
      <c r="D14" s="2">
        <v>2.2994000000000001E-2</v>
      </c>
      <c r="E14" s="6">
        <v>2.6833794896442453E-2</v>
      </c>
      <c r="F14" s="8">
        <f t="shared" si="0"/>
        <v>0.8569045149498582</v>
      </c>
      <c r="J14">
        <v>819874</v>
      </c>
      <c r="K14">
        <f t="shared" si="1"/>
        <v>5.3605797964077408E-3</v>
      </c>
    </row>
    <row r="15" spans="1:11">
      <c r="A15" s="1">
        <v>13</v>
      </c>
      <c r="B15" t="s">
        <v>15</v>
      </c>
      <c r="C15">
        <v>4251</v>
      </c>
      <c r="D15" s="2">
        <v>2.2241E-2</v>
      </c>
      <c r="E15" s="6">
        <v>1.7098503507830536E-2</v>
      </c>
      <c r="F15" s="8">
        <f t="shared" si="0"/>
        <v>1.3007571095221506</v>
      </c>
      <c r="J15">
        <v>522424</v>
      </c>
      <c r="K15">
        <f t="shared" si="1"/>
        <v>8.1370687410991845E-3</v>
      </c>
    </row>
    <row r="16" spans="1:11">
      <c r="A16" s="1">
        <v>14</v>
      </c>
      <c r="B16" t="s">
        <v>16</v>
      </c>
      <c r="C16">
        <v>3778</v>
      </c>
      <c r="D16" s="2">
        <v>1.9765999999999999E-2</v>
      </c>
      <c r="E16" s="6">
        <v>1.9993627630750167E-2</v>
      </c>
      <c r="F16" s="8">
        <f t="shared" si="0"/>
        <v>0.98861499098842487</v>
      </c>
      <c r="J16">
        <v>610881</v>
      </c>
      <c r="K16">
        <f t="shared" si="1"/>
        <v>6.1845105675246079E-3</v>
      </c>
    </row>
    <row r="17" spans="1:11">
      <c r="A17" s="1">
        <v>15</v>
      </c>
      <c r="B17" t="s">
        <v>17</v>
      </c>
      <c r="C17">
        <v>3705</v>
      </c>
      <c r="D17" s="2">
        <v>1.9383999999999998E-2</v>
      </c>
      <c r="E17" s="6">
        <v>7.3460947637093077E-3</v>
      </c>
      <c r="F17" s="8">
        <f t="shared" si="0"/>
        <v>2.6386809078150688</v>
      </c>
      <c r="J17">
        <v>224451</v>
      </c>
      <c r="K17">
        <f t="shared" si="1"/>
        <v>1.6506943609072806E-2</v>
      </c>
    </row>
    <row r="18" spans="1:11">
      <c r="A18" s="1">
        <v>16</v>
      </c>
      <c r="B18" t="s">
        <v>18</v>
      </c>
      <c r="C18">
        <v>3613</v>
      </c>
      <c r="D18" s="2">
        <v>1.8903E-2</v>
      </c>
      <c r="E18" s="6">
        <v>1.4899168793653552E-2</v>
      </c>
      <c r="F18" s="8">
        <f t="shared" si="0"/>
        <v>1.2687284949783184</v>
      </c>
      <c r="J18">
        <v>455226</v>
      </c>
      <c r="K18">
        <f t="shared" si="1"/>
        <v>7.9367171470873816E-3</v>
      </c>
    </row>
    <row r="19" spans="1:11">
      <c r="A19" s="1">
        <v>17</v>
      </c>
      <c r="B19" t="s">
        <v>19</v>
      </c>
      <c r="C19">
        <v>3508</v>
      </c>
      <c r="D19" s="2">
        <v>1.8353999999999999E-2</v>
      </c>
      <c r="E19" s="6">
        <v>7.6762338937712629E-3</v>
      </c>
      <c r="F19" s="8">
        <f t="shared" si="0"/>
        <v>2.3910162527607466</v>
      </c>
      <c r="J19">
        <v>234538</v>
      </c>
      <c r="K19">
        <f t="shared" si="1"/>
        <v>1.4957064526857055E-2</v>
      </c>
    </row>
    <row r="20" spans="1:11">
      <c r="A20" s="1">
        <v>18</v>
      </c>
      <c r="B20" t="s">
        <v>20</v>
      </c>
      <c r="C20">
        <v>3380</v>
      </c>
      <c r="D20" s="2">
        <v>1.7683999999999998E-2</v>
      </c>
      <c r="E20" s="6">
        <v>5.351415544751657E-3</v>
      </c>
      <c r="F20" s="8">
        <f t="shared" si="0"/>
        <v>3.3045462181204357</v>
      </c>
      <c r="J20">
        <v>163506</v>
      </c>
      <c r="K20">
        <f t="shared" si="1"/>
        <v>2.0672024268222573E-2</v>
      </c>
    </row>
    <row r="21" spans="1:11">
      <c r="A21" s="1">
        <v>19</v>
      </c>
      <c r="B21" t="s">
        <v>21</v>
      </c>
      <c r="C21">
        <v>3266</v>
      </c>
      <c r="D21" s="2">
        <v>1.7087000000000001E-2</v>
      </c>
      <c r="E21" s="6">
        <v>5.2453075780954797E-3</v>
      </c>
      <c r="F21" s="8">
        <f t="shared" si="0"/>
        <v>3.2575782726938054</v>
      </c>
      <c r="J21">
        <v>160264</v>
      </c>
      <c r="K21">
        <f t="shared" si="1"/>
        <v>2.0378874856486796E-2</v>
      </c>
    </row>
    <row r="22" spans="1:11">
      <c r="A22" s="1">
        <v>20</v>
      </c>
      <c r="B22" t="s">
        <v>22</v>
      </c>
      <c r="C22">
        <v>3192</v>
      </c>
      <c r="D22" s="2">
        <v>1.67E-2</v>
      </c>
      <c r="E22" s="6">
        <v>6.241845322928076E-3</v>
      </c>
      <c r="F22" s="8">
        <f t="shared" si="0"/>
        <v>2.6754908422123411</v>
      </c>
      <c r="J22">
        <v>190712</v>
      </c>
      <c r="K22">
        <f t="shared" si="1"/>
        <v>1.6737279248290615E-2</v>
      </c>
    </row>
    <row r="23" spans="1:11">
      <c r="A23" s="1">
        <v>21</v>
      </c>
      <c r="B23" t="s">
        <v>23</v>
      </c>
      <c r="C23">
        <v>3090</v>
      </c>
      <c r="D23" s="2">
        <v>1.6167000000000001E-2</v>
      </c>
      <c r="E23" s="6">
        <v>4.5755705880629848E-3</v>
      </c>
      <c r="F23" s="8">
        <f t="shared" si="0"/>
        <v>3.5333298194934231</v>
      </c>
      <c r="J23">
        <v>139801</v>
      </c>
      <c r="K23">
        <f t="shared" si="1"/>
        <v>2.2102846188510814E-2</v>
      </c>
    </row>
    <row r="24" spans="1:11">
      <c r="A24" s="1">
        <v>22</v>
      </c>
      <c r="B24" t="s">
        <v>24</v>
      </c>
      <c r="C24">
        <v>2939</v>
      </c>
      <c r="D24" s="2">
        <v>1.5377E-2</v>
      </c>
      <c r="E24" s="6">
        <v>1.5178250419710684E-2</v>
      </c>
      <c r="F24" s="8">
        <f t="shared" si="0"/>
        <v>1.0130943669259282</v>
      </c>
      <c r="J24">
        <v>463753</v>
      </c>
      <c r="K24">
        <f t="shared" si="1"/>
        <v>6.3374253104562127E-3</v>
      </c>
    </row>
    <row r="25" spans="1:11">
      <c r="A25" s="1">
        <v>23</v>
      </c>
      <c r="B25" t="s">
        <v>25</v>
      </c>
      <c r="C25">
        <v>2837</v>
      </c>
      <c r="D25" s="2">
        <v>1.4843E-2</v>
      </c>
      <c r="E25" s="6">
        <v>1.4478337135644569E-2</v>
      </c>
      <c r="F25" s="8">
        <f t="shared" si="0"/>
        <v>1.0251867918904622</v>
      </c>
      <c r="J25">
        <v>442368</v>
      </c>
      <c r="K25">
        <f t="shared" si="1"/>
        <v>6.4132125289351853E-3</v>
      </c>
    </row>
    <row r="26" spans="1:11">
      <c r="A26" s="1">
        <v>24</v>
      </c>
      <c r="B26" t="s">
        <v>26</v>
      </c>
      <c r="C26">
        <v>2762</v>
      </c>
      <c r="D26" s="2">
        <v>1.4451E-2</v>
      </c>
      <c r="E26" s="6">
        <v>2.6029180999997219E-2</v>
      </c>
      <c r="F26" s="8">
        <f t="shared" si="0"/>
        <v>0.55518458302631746</v>
      </c>
      <c r="J26">
        <v>795290</v>
      </c>
      <c r="K26">
        <f t="shared" si="1"/>
        <v>3.4729469753171801E-3</v>
      </c>
    </row>
    <row r="27" spans="1:11">
      <c r="A27" s="1">
        <v>25</v>
      </c>
      <c r="B27" t="s">
        <v>27</v>
      </c>
      <c r="C27">
        <v>2563</v>
      </c>
      <c r="D27" s="2">
        <v>1.3409000000000001E-2</v>
      </c>
      <c r="E27" s="6">
        <v>1.1120095268065806E-2</v>
      </c>
      <c r="F27" s="8">
        <f t="shared" si="0"/>
        <v>1.2058349930245085</v>
      </c>
      <c r="J27">
        <v>339761</v>
      </c>
      <c r="K27">
        <f t="shared" si="1"/>
        <v>7.5435379575642877E-3</v>
      </c>
    </row>
    <row r="28" spans="1:11">
      <c r="A28" s="1">
        <v>26</v>
      </c>
      <c r="B28" t="s">
        <v>28</v>
      </c>
      <c r="C28">
        <v>2189</v>
      </c>
      <c r="D28" s="2">
        <v>1.1453E-2</v>
      </c>
      <c r="E28" s="6">
        <v>7.7158689177134684E-3</v>
      </c>
      <c r="F28" s="8">
        <f t="shared" si="0"/>
        <v>1.4843435162185206</v>
      </c>
      <c r="J28">
        <v>235749</v>
      </c>
      <c r="K28">
        <f t="shared" si="1"/>
        <v>9.285299195330627E-3</v>
      </c>
    </row>
    <row r="29" spans="1:11">
      <c r="A29" s="1">
        <v>27</v>
      </c>
      <c r="B29" t="s">
        <v>29</v>
      </c>
      <c r="C29">
        <v>2083</v>
      </c>
      <c r="D29" s="2">
        <v>1.0898E-2</v>
      </c>
      <c r="E29" s="6">
        <v>5.1049976295899184E-3</v>
      </c>
      <c r="F29" s="8">
        <f t="shared" si="0"/>
        <v>2.1347708247369805</v>
      </c>
      <c r="J29">
        <v>155977</v>
      </c>
      <c r="K29">
        <f t="shared" si="1"/>
        <v>1.3354533040127712E-2</v>
      </c>
    </row>
    <row r="30" spans="1:11">
      <c r="A30" s="1">
        <v>28</v>
      </c>
      <c r="B30" t="s">
        <v>30</v>
      </c>
      <c r="C30">
        <v>2067</v>
      </c>
      <c r="D30" s="2">
        <v>1.0814000000000001E-2</v>
      </c>
      <c r="E30" s="6">
        <v>1.3396147154926959E-2</v>
      </c>
      <c r="F30" s="8">
        <f t="shared" si="0"/>
        <v>0.80724702968216711</v>
      </c>
      <c r="J30">
        <v>409303</v>
      </c>
      <c r="K30">
        <f t="shared" si="1"/>
        <v>5.0500484970791813E-3</v>
      </c>
    </row>
    <row r="31" spans="1:11">
      <c r="A31" s="1">
        <v>29</v>
      </c>
      <c r="B31" t="s">
        <v>31</v>
      </c>
      <c r="C31">
        <v>1889</v>
      </c>
      <c r="D31" s="2">
        <v>9.8829999999999994E-3</v>
      </c>
      <c r="E31" s="3"/>
    </row>
    <row r="32" spans="1:11">
      <c r="A32" s="1">
        <v>30</v>
      </c>
      <c r="B32" t="s">
        <v>32</v>
      </c>
      <c r="C32">
        <v>1798</v>
      </c>
      <c r="D32" s="2">
        <v>9.4070000000000004E-3</v>
      </c>
    </row>
    <row r="33" spans="1:4">
      <c r="A33" s="1">
        <v>31</v>
      </c>
      <c r="B33" t="s">
        <v>33</v>
      </c>
      <c r="C33">
        <v>1730</v>
      </c>
      <c r="D33" s="2">
        <v>9.051E-3</v>
      </c>
    </row>
    <row r="34" spans="1:4">
      <c r="A34" s="1">
        <v>32</v>
      </c>
      <c r="B34" t="s">
        <v>34</v>
      </c>
      <c r="C34">
        <v>1510</v>
      </c>
      <c r="D34" s="2">
        <v>7.9000000000000008E-3</v>
      </c>
    </row>
    <row r="35" spans="1:4">
      <c r="A35" s="1">
        <v>33</v>
      </c>
      <c r="B35" t="s">
        <v>35</v>
      </c>
      <c r="C35">
        <v>1496</v>
      </c>
      <c r="D35" s="2">
        <v>7.8270000000000006E-3</v>
      </c>
    </row>
    <row r="36" spans="1:4">
      <c r="A36" s="1">
        <v>34</v>
      </c>
      <c r="B36" t="s">
        <v>36</v>
      </c>
      <c r="C36">
        <v>1447</v>
      </c>
      <c r="D36" s="2">
        <v>7.5709999999999996E-3</v>
      </c>
    </row>
    <row r="37" spans="1:4">
      <c r="A37" s="1">
        <v>35</v>
      </c>
      <c r="B37" t="s">
        <v>37</v>
      </c>
      <c r="C37">
        <v>1423</v>
      </c>
      <c r="D37" s="2">
        <v>7.4450000000000002E-3</v>
      </c>
    </row>
    <row r="38" spans="1:4">
      <c r="A38" s="1">
        <v>36</v>
      </c>
      <c r="B38" t="s">
        <v>38</v>
      </c>
      <c r="C38">
        <v>1400</v>
      </c>
      <c r="D38" s="2">
        <v>7.3249999999999999E-3</v>
      </c>
    </row>
    <row r="39" spans="1:4">
      <c r="A39" s="1">
        <v>37</v>
      </c>
      <c r="B39" t="s">
        <v>39</v>
      </c>
      <c r="C39">
        <v>1370</v>
      </c>
      <c r="D39" s="2">
        <v>7.1679999999999999E-3</v>
      </c>
    </row>
    <row r="40" spans="1:4">
      <c r="A40" s="1">
        <v>38</v>
      </c>
      <c r="B40" t="s">
        <v>40</v>
      </c>
      <c r="C40">
        <v>1354</v>
      </c>
      <c r="D40" s="2">
        <v>7.084E-3</v>
      </c>
    </row>
    <row r="41" spans="1:4">
      <c r="A41" s="1">
        <v>39</v>
      </c>
      <c r="B41" t="s">
        <v>41</v>
      </c>
      <c r="C41">
        <v>1346</v>
      </c>
      <c r="D41" s="2">
        <v>7.0419999999999996E-3</v>
      </c>
    </row>
    <row r="42" spans="1:4">
      <c r="A42" s="1">
        <v>40</v>
      </c>
      <c r="B42" t="s">
        <v>42</v>
      </c>
      <c r="C42">
        <v>1161</v>
      </c>
      <c r="D42" s="2">
        <v>6.0740000000000004E-3</v>
      </c>
    </row>
    <row r="43" spans="1:4">
      <c r="A43" s="1">
        <v>41</v>
      </c>
      <c r="B43" t="s">
        <v>43</v>
      </c>
      <c r="C43">
        <v>1121</v>
      </c>
      <c r="D43" s="2">
        <v>5.8650000000000004E-3</v>
      </c>
    </row>
    <row r="44" spans="1:4">
      <c r="A44" s="1">
        <v>42</v>
      </c>
      <c r="B44" t="s">
        <v>44</v>
      </c>
      <c r="C44">
        <v>1103</v>
      </c>
      <c r="D44" s="2">
        <v>5.7710000000000001E-3</v>
      </c>
    </row>
    <row r="45" spans="1:4">
      <c r="A45" s="1">
        <v>43</v>
      </c>
      <c r="B45" t="s">
        <v>45</v>
      </c>
      <c r="C45">
        <v>1045</v>
      </c>
      <c r="D45" s="2">
        <v>5.4669999999999996E-3</v>
      </c>
    </row>
    <row r="46" spans="1:4">
      <c r="A46" s="1">
        <v>44</v>
      </c>
      <c r="B46" t="s">
        <v>46</v>
      </c>
      <c r="C46">
        <v>977</v>
      </c>
      <c r="D46" s="2">
        <v>5.1120000000000002E-3</v>
      </c>
    </row>
    <row r="47" spans="1:4">
      <c r="A47" s="1">
        <v>45</v>
      </c>
      <c r="B47" t="s">
        <v>47</v>
      </c>
      <c r="C47">
        <v>797</v>
      </c>
      <c r="D47" s="2">
        <v>4.1700000000000001E-3</v>
      </c>
    </row>
    <row r="48" spans="1:4">
      <c r="A48" s="1">
        <v>46</v>
      </c>
      <c r="B48" t="s">
        <v>48</v>
      </c>
      <c r="C48">
        <v>751</v>
      </c>
      <c r="D48" s="2">
        <v>3.9290000000000002E-3</v>
      </c>
    </row>
    <row r="49" spans="1:4">
      <c r="A49" s="1">
        <v>47</v>
      </c>
      <c r="B49" t="s">
        <v>49</v>
      </c>
      <c r="C49">
        <v>736</v>
      </c>
      <c r="D49" s="2">
        <v>3.8509999999999998E-3</v>
      </c>
    </row>
    <row r="50" spans="1:4">
      <c r="A50" s="1">
        <v>48</v>
      </c>
      <c r="B50" t="s">
        <v>50</v>
      </c>
      <c r="C50">
        <v>725</v>
      </c>
      <c r="D50" s="2">
        <v>3.7929999999999999E-3</v>
      </c>
    </row>
    <row r="51" spans="1:4">
      <c r="A51" s="1">
        <v>49</v>
      </c>
      <c r="B51" t="s">
        <v>51</v>
      </c>
      <c r="C51">
        <v>692</v>
      </c>
      <c r="D51" s="2">
        <v>3.62E-3</v>
      </c>
    </row>
    <row r="52" spans="1:4">
      <c r="A52" s="1">
        <v>50</v>
      </c>
      <c r="B52" t="s">
        <v>52</v>
      </c>
      <c r="C52">
        <v>690</v>
      </c>
      <c r="D52" s="2">
        <v>3.6099999999999999E-3</v>
      </c>
    </row>
    <row r="53" spans="1:4">
      <c r="A53" s="1">
        <v>51</v>
      </c>
      <c r="B53" t="s">
        <v>53</v>
      </c>
      <c r="C53">
        <v>675</v>
      </c>
      <c r="D53" s="2">
        <v>3.532E-3</v>
      </c>
    </row>
    <row r="54" spans="1:4">
      <c r="A54" s="1">
        <v>52</v>
      </c>
      <c r="B54" t="s">
        <v>54</v>
      </c>
      <c r="C54">
        <v>568</v>
      </c>
      <c r="D54" s="2">
        <v>2.9719999999999998E-3</v>
      </c>
    </row>
    <row r="55" spans="1:4">
      <c r="A55" s="1">
        <v>53</v>
      </c>
      <c r="B55" t="s">
        <v>55</v>
      </c>
      <c r="C55">
        <v>562</v>
      </c>
      <c r="D55" s="2">
        <v>2.9399999999999999E-3</v>
      </c>
    </row>
    <row r="56" spans="1:4">
      <c r="A56" s="1">
        <v>54</v>
      </c>
      <c r="B56" t="s">
        <v>56</v>
      </c>
      <c r="C56">
        <v>522</v>
      </c>
      <c r="D56" s="2">
        <v>2.7309999999999999E-3</v>
      </c>
    </row>
    <row r="57" spans="1:4">
      <c r="A57" s="1">
        <v>55</v>
      </c>
      <c r="B57" t="s">
        <v>57</v>
      </c>
      <c r="C57">
        <v>509</v>
      </c>
      <c r="D57" s="2">
        <v>2.663E-3</v>
      </c>
    </row>
    <row r="58" spans="1:4">
      <c r="A58" s="1">
        <v>56</v>
      </c>
      <c r="B58" t="s">
        <v>58</v>
      </c>
      <c r="C58">
        <v>496</v>
      </c>
      <c r="D58" s="2">
        <v>2.5950000000000001E-3</v>
      </c>
    </row>
    <row r="59" spans="1:4">
      <c r="A59" s="1">
        <v>57</v>
      </c>
      <c r="B59" t="s">
        <v>59</v>
      </c>
      <c r="C59">
        <v>479</v>
      </c>
      <c r="D59" s="2">
        <v>2.506E-3</v>
      </c>
    </row>
    <row r="60" spans="1:4">
      <c r="A60" s="1">
        <v>58</v>
      </c>
      <c r="B60" t="s">
        <v>60</v>
      </c>
      <c r="C60">
        <v>470</v>
      </c>
      <c r="D60" s="2">
        <v>2.4589999999999998E-3</v>
      </c>
    </row>
    <row r="61" spans="1:4">
      <c r="A61" s="1">
        <v>59</v>
      </c>
      <c r="B61" t="s">
        <v>61</v>
      </c>
      <c r="C61">
        <v>458</v>
      </c>
      <c r="D61" s="2">
        <v>2.3960000000000001E-3</v>
      </c>
    </row>
    <row r="62" spans="1:4">
      <c r="A62" s="1">
        <v>60</v>
      </c>
      <c r="B62" t="s">
        <v>62</v>
      </c>
      <c r="C62">
        <v>446</v>
      </c>
      <c r="D62" s="2">
        <v>2.333E-3</v>
      </c>
    </row>
    <row r="63" spans="1:4">
      <c r="A63" s="1">
        <v>61</v>
      </c>
      <c r="B63" t="s">
        <v>63</v>
      </c>
      <c r="C63">
        <v>439</v>
      </c>
      <c r="D63" s="2">
        <v>2.297E-3</v>
      </c>
    </row>
    <row r="64" spans="1:4">
      <c r="A64" s="1">
        <v>62</v>
      </c>
      <c r="B64" t="s">
        <v>64</v>
      </c>
      <c r="C64">
        <v>436</v>
      </c>
      <c r="D64" s="2">
        <v>2.281E-3</v>
      </c>
    </row>
    <row r="65" spans="1:4">
      <c r="A65" s="1">
        <v>63</v>
      </c>
      <c r="B65" t="s">
        <v>65</v>
      </c>
      <c r="C65">
        <v>435</v>
      </c>
      <c r="D65" s="2">
        <v>2.2759999999999998E-3</v>
      </c>
    </row>
    <row r="66" spans="1:4">
      <c r="A66" s="1">
        <v>64</v>
      </c>
      <c r="B66" t="s">
        <v>66</v>
      </c>
      <c r="C66">
        <v>397</v>
      </c>
      <c r="D66" s="2">
        <v>2.0769999999999999E-3</v>
      </c>
    </row>
    <row r="67" spans="1:4">
      <c r="A67" s="1">
        <v>65</v>
      </c>
      <c r="B67" t="s">
        <v>67</v>
      </c>
      <c r="C67">
        <v>390</v>
      </c>
      <c r="D67" s="2">
        <v>2.0400000000000001E-3</v>
      </c>
    </row>
    <row r="68" spans="1:4">
      <c r="A68" s="1">
        <v>66</v>
      </c>
      <c r="B68" t="s">
        <v>68</v>
      </c>
      <c r="C68">
        <v>365</v>
      </c>
      <c r="D68" s="2">
        <v>1.91E-3</v>
      </c>
    </row>
    <row r="69" spans="1:4">
      <c r="A69" s="1">
        <v>67</v>
      </c>
      <c r="B69" t="s">
        <v>69</v>
      </c>
      <c r="C69">
        <v>349</v>
      </c>
      <c r="D69" s="2">
        <v>1.8259999999999999E-3</v>
      </c>
    </row>
    <row r="70" spans="1:4">
      <c r="A70" s="1">
        <v>68</v>
      </c>
      <c r="B70" t="s">
        <v>70</v>
      </c>
      <c r="C70">
        <v>348</v>
      </c>
      <c r="D70" s="2">
        <v>1.8209999999999999E-3</v>
      </c>
    </row>
    <row r="71" spans="1:4">
      <c r="A71" s="1">
        <v>69</v>
      </c>
      <c r="B71" t="s">
        <v>71</v>
      </c>
      <c r="C71">
        <v>347</v>
      </c>
      <c r="D71" s="2">
        <v>1.815E-3</v>
      </c>
    </row>
    <row r="72" spans="1:4">
      <c r="A72" s="1">
        <v>70</v>
      </c>
      <c r="B72" t="s">
        <v>72</v>
      </c>
      <c r="C72">
        <v>346</v>
      </c>
      <c r="D72" s="2">
        <v>1.81E-3</v>
      </c>
    </row>
    <row r="73" spans="1:4">
      <c r="A73" s="1">
        <v>71</v>
      </c>
      <c r="B73" t="s">
        <v>73</v>
      </c>
      <c r="C73">
        <v>342</v>
      </c>
      <c r="D73" s="2">
        <v>1.789E-3</v>
      </c>
    </row>
    <row r="74" spans="1:4">
      <c r="A74" s="1">
        <v>72</v>
      </c>
      <c r="B74" t="s">
        <v>74</v>
      </c>
      <c r="C74">
        <v>340</v>
      </c>
      <c r="D74" s="2">
        <v>1.779E-3</v>
      </c>
    </row>
    <row r="75" spans="1:4">
      <c r="A75" s="1">
        <v>73</v>
      </c>
      <c r="B75" t="s">
        <v>75</v>
      </c>
      <c r="C75">
        <v>306</v>
      </c>
      <c r="D75" s="2">
        <v>1.601E-3</v>
      </c>
    </row>
    <row r="76" spans="1:4">
      <c r="A76" s="1">
        <v>74</v>
      </c>
      <c r="B76" t="s">
        <v>76</v>
      </c>
      <c r="C76">
        <v>302</v>
      </c>
      <c r="D76" s="2">
        <v>1.58E-3</v>
      </c>
    </row>
    <row r="77" spans="1:4">
      <c r="A77" s="1">
        <v>75</v>
      </c>
      <c r="B77" t="s">
        <v>77</v>
      </c>
      <c r="C77">
        <v>286</v>
      </c>
      <c r="D77" s="2">
        <v>1.4959999999999999E-3</v>
      </c>
    </row>
    <row r="78" spans="1:4">
      <c r="A78" s="1">
        <v>76</v>
      </c>
      <c r="B78" t="s">
        <v>78</v>
      </c>
      <c r="C78">
        <v>267</v>
      </c>
      <c r="D78" s="2">
        <v>1.397E-3</v>
      </c>
    </row>
    <row r="79" spans="1:4">
      <c r="A79" s="1">
        <v>77</v>
      </c>
      <c r="B79" t="s">
        <v>79</v>
      </c>
      <c r="C79">
        <v>266</v>
      </c>
      <c r="D79" s="2">
        <v>1.392E-3</v>
      </c>
    </row>
    <row r="80" spans="1:4">
      <c r="A80" s="1">
        <v>78</v>
      </c>
      <c r="B80" t="s">
        <v>80</v>
      </c>
      <c r="C80">
        <v>249</v>
      </c>
      <c r="D80" s="2">
        <v>1.3029999999999999E-3</v>
      </c>
    </row>
    <row r="81" spans="1:4">
      <c r="A81" s="1">
        <v>79</v>
      </c>
      <c r="B81" t="s">
        <v>81</v>
      </c>
      <c r="C81">
        <v>214</v>
      </c>
      <c r="D81" s="2">
        <v>1.1199999999999999E-3</v>
      </c>
    </row>
    <row r="82" spans="1:4">
      <c r="A82" s="1">
        <v>80</v>
      </c>
      <c r="B82" t="s">
        <v>82</v>
      </c>
      <c r="C82">
        <v>205</v>
      </c>
      <c r="D82" s="2">
        <v>1.073E-3</v>
      </c>
    </row>
    <row r="83" spans="1:4">
      <c r="A83" s="1">
        <v>81</v>
      </c>
      <c r="B83" t="s">
        <v>83</v>
      </c>
      <c r="C83">
        <v>197</v>
      </c>
      <c r="D83" s="2">
        <v>1.031E-3</v>
      </c>
    </row>
    <row r="84" spans="1:4">
      <c r="A84" s="1">
        <v>82</v>
      </c>
      <c r="B84" t="s">
        <v>84</v>
      </c>
      <c r="C84">
        <v>181</v>
      </c>
      <c r="D84" s="2">
        <v>9.4700000000000003E-4</v>
      </c>
    </row>
    <row r="85" spans="1:4">
      <c r="A85" s="1">
        <v>83</v>
      </c>
      <c r="B85" t="s">
        <v>85</v>
      </c>
      <c r="C85">
        <v>177</v>
      </c>
      <c r="D85" s="2">
        <v>9.2599999999999996E-4</v>
      </c>
    </row>
    <row r="86" spans="1:4">
      <c r="A86" s="1">
        <v>84</v>
      </c>
      <c r="B86" t="s">
        <v>86</v>
      </c>
      <c r="C86">
        <v>166</v>
      </c>
      <c r="D86" s="2">
        <v>8.6899999999999998E-4</v>
      </c>
    </row>
    <row r="87" spans="1:4">
      <c r="A87" s="1">
        <v>85</v>
      </c>
      <c r="B87" t="s">
        <v>87</v>
      </c>
      <c r="C87">
        <v>160</v>
      </c>
      <c r="D87" s="2">
        <v>8.3699999999999996E-4</v>
      </c>
    </row>
    <row r="88" spans="1:4">
      <c r="A88" s="1">
        <v>86</v>
      </c>
      <c r="B88" t="s">
        <v>88</v>
      </c>
      <c r="C88">
        <v>153</v>
      </c>
      <c r="D88" s="2">
        <v>8.0000000000000004E-4</v>
      </c>
    </row>
    <row r="89" spans="1:4">
      <c r="A89" s="1">
        <v>87</v>
      </c>
      <c r="B89" t="s">
        <v>89</v>
      </c>
      <c r="C89">
        <v>152</v>
      </c>
      <c r="D89" s="2">
        <v>7.9500000000000003E-4</v>
      </c>
    </row>
    <row r="90" spans="1:4">
      <c r="A90" s="1">
        <v>88</v>
      </c>
      <c r="B90" t="s">
        <v>90</v>
      </c>
      <c r="C90">
        <v>146</v>
      </c>
      <c r="D90" s="2">
        <v>7.6400000000000003E-4</v>
      </c>
    </row>
    <row r="91" spans="1:4">
      <c r="A91" s="1">
        <v>89</v>
      </c>
      <c r="B91" t="s">
        <v>91</v>
      </c>
      <c r="C91">
        <v>144</v>
      </c>
      <c r="D91" s="2">
        <v>7.5299999999999998E-4</v>
      </c>
    </row>
    <row r="92" spans="1:4">
      <c r="A92" s="1">
        <v>90</v>
      </c>
      <c r="B92" t="s">
        <v>92</v>
      </c>
      <c r="C92">
        <v>143</v>
      </c>
      <c r="D92" s="2">
        <v>7.4799999999999997E-4</v>
      </c>
    </row>
    <row r="93" spans="1:4">
      <c r="A93" s="1">
        <v>91</v>
      </c>
      <c r="B93" t="s">
        <v>93</v>
      </c>
      <c r="C93">
        <v>142</v>
      </c>
      <c r="D93" s="2">
        <v>7.4299999999999995E-4</v>
      </c>
    </row>
    <row r="94" spans="1:4">
      <c r="A94" s="1">
        <v>92</v>
      </c>
      <c r="B94" t="s">
        <v>94</v>
      </c>
      <c r="C94">
        <v>140</v>
      </c>
      <c r="D94" s="2">
        <v>7.3200000000000001E-4</v>
      </c>
    </row>
    <row r="95" spans="1:4">
      <c r="A95" s="1">
        <v>93</v>
      </c>
      <c r="B95" t="s">
        <v>95</v>
      </c>
      <c r="C95">
        <v>121</v>
      </c>
      <c r="D95" s="2">
        <v>6.3299999999999999E-4</v>
      </c>
    </row>
    <row r="96" spans="1:4">
      <c r="A96" s="1">
        <v>94</v>
      </c>
      <c r="B96" t="s">
        <v>96</v>
      </c>
      <c r="C96">
        <v>113</v>
      </c>
      <c r="D96" s="2">
        <v>5.9100000000000005E-4</v>
      </c>
    </row>
    <row r="97" spans="1:4">
      <c r="A97" s="1">
        <v>95</v>
      </c>
      <c r="B97" t="s">
        <v>97</v>
      </c>
      <c r="C97">
        <v>111</v>
      </c>
      <c r="D97" s="2">
        <v>5.8100000000000003E-4</v>
      </c>
    </row>
    <row r="98" spans="1:4">
      <c r="A98" s="1">
        <v>96</v>
      </c>
      <c r="B98" t="s">
        <v>98</v>
      </c>
      <c r="C98">
        <v>109</v>
      </c>
      <c r="D98" s="2">
        <v>5.6999999999999998E-4</v>
      </c>
    </row>
    <row r="99" spans="1:4">
      <c r="A99" s="1">
        <v>97</v>
      </c>
      <c r="B99" t="s">
        <v>99</v>
      </c>
      <c r="C99">
        <v>102</v>
      </c>
      <c r="D99" s="2">
        <v>5.3399999999999997E-4</v>
      </c>
    </row>
    <row r="100" spans="1:4">
      <c r="A100" s="1">
        <v>98</v>
      </c>
      <c r="B100" t="s">
        <v>100</v>
      </c>
      <c r="C100">
        <v>100</v>
      </c>
      <c r="D100" s="2">
        <v>5.2300000000000003E-4</v>
      </c>
    </row>
    <row r="101" spans="1:4">
      <c r="A101" s="1">
        <v>99</v>
      </c>
      <c r="B101" t="s">
        <v>101</v>
      </c>
      <c r="C101">
        <v>99</v>
      </c>
      <c r="D101" s="2">
        <v>5.1800000000000001E-4</v>
      </c>
    </row>
    <row r="102" spans="1:4">
      <c r="A102" s="1">
        <v>100</v>
      </c>
      <c r="B102" t="s">
        <v>102</v>
      </c>
      <c r="C102">
        <v>87</v>
      </c>
      <c r="D102" s="2">
        <v>4.55E-4</v>
      </c>
    </row>
    <row r="103" spans="1:4">
      <c r="A103" s="1">
        <v>101</v>
      </c>
      <c r="B103" t="s">
        <v>103</v>
      </c>
      <c r="C103">
        <v>87</v>
      </c>
      <c r="D103" s="2">
        <v>4.55E-4</v>
      </c>
    </row>
    <row r="104" spans="1:4">
      <c r="A104" s="1">
        <v>102</v>
      </c>
      <c r="B104" t="s">
        <v>104</v>
      </c>
      <c r="C104">
        <v>85</v>
      </c>
      <c r="D104" s="2">
        <v>4.4499999999999997E-4</v>
      </c>
    </row>
    <row r="105" spans="1:4">
      <c r="A105" s="1">
        <v>103</v>
      </c>
      <c r="B105" t="s">
        <v>105</v>
      </c>
      <c r="C105">
        <v>84</v>
      </c>
      <c r="D105" s="2">
        <v>4.3899999999999999E-4</v>
      </c>
    </row>
    <row r="106" spans="1:4">
      <c r="A106" s="1">
        <v>104</v>
      </c>
      <c r="B106" t="s">
        <v>106</v>
      </c>
      <c r="C106">
        <v>80</v>
      </c>
      <c r="D106" s="2">
        <v>4.1899999999999999E-4</v>
      </c>
    </row>
    <row r="107" spans="1:4">
      <c r="A107" s="1">
        <v>105</v>
      </c>
      <c r="B107" t="s">
        <v>107</v>
      </c>
      <c r="C107">
        <v>79</v>
      </c>
      <c r="D107" s="2">
        <v>4.1300000000000001E-4</v>
      </c>
    </row>
    <row r="108" spans="1:4">
      <c r="A108" s="1">
        <v>106</v>
      </c>
      <c r="B108" t="s">
        <v>108</v>
      </c>
      <c r="C108">
        <v>78</v>
      </c>
      <c r="D108" s="2">
        <v>4.08E-4</v>
      </c>
    </row>
    <row r="109" spans="1:4">
      <c r="A109" s="1">
        <v>107</v>
      </c>
      <c r="B109" t="s">
        <v>109</v>
      </c>
      <c r="C109">
        <v>78</v>
      </c>
      <c r="D109" s="2">
        <v>4.08E-4</v>
      </c>
    </row>
    <row r="110" spans="1:4">
      <c r="A110" s="1">
        <v>108</v>
      </c>
      <c r="B110" t="s">
        <v>110</v>
      </c>
      <c r="C110">
        <v>77</v>
      </c>
      <c r="D110" s="2">
        <v>4.0299999999999998E-4</v>
      </c>
    </row>
    <row r="111" spans="1:4">
      <c r="A111" s="1">
        <v>109</v>
      </c>
      <c r="B111" t="s">
        <v>111</v>
      </c>
      <c r="C111">
        <v>75</v>
      </c>
      <c r="D111" s="2">
        <v>3.9199999999999999E-4</v>
      </c>
    </row>
    <row r="112" spans="1:4">
      <c r="A112" s="1">
        <v>110</v>
      </c>
      <c r="B112" t="s">
        <v>112</v>
      </c>
      <c r="C112">
        <v>73</v>
      </c>
      <c r="D112" s="2">
        <v>3.8200000000000002E-4</v>
      </c>
    </row>
    <row r="113" spans="1:4">
      <c r="A113" s="1">
        <v>111</v>
      </c>
      <c r="B113" t="s">
        <v>113</v>
      </c>
      <c r="C113">
        <v>70</v>
      </c>
      <c r="D113" s="2">
        <v>3.6600000000000001E-4</v>
      </c>
    </row>
    <row r="114" spans="1:4">
      <c r="A114" s="1">
        <v>112</v>
      </c>
      <c r="B114" t="s">
        <v>114</v>
      </c>
      <c r="C114">
        <v>69</v>
      </c>
      <c r="D114" s="2">
        <v>3.6099999999999999E-4</v>
      </c>
    </row>
    <row r="115" spans="1:4">
      <c r="A115" s="1">
        <v>113</v>
      </c>
      <c r="B115" t="s">
        <v>115</v>
      </c>
      <c r="C115">
        <v>68</v>
      </c>
      <c r="D115" s="2">
        <v>3.5599999999999998E-4</v>
      </c>
    </row>
    <row r="116" spans="1:4">
      <c r="A116" s="1">
        <v>114</v>
      </c>
      <c r="B116" t="s">
        <v>116</v>
      </c>
      <c r="C116">
        <v>63</v>
      </c>
      <c r="D116" s="2">
        <v>3.3E-4</v>
      </c>
    </row>
    <row r="117" spans="1:4">
      <c r="A117" s="1">
        <v>115</v>
      </c>
      <c r="B117" t="s">
        <v>117</v>
      </c>
      <c r="C117">
        <v>63</v>
      </c>
      <c r="D117" s="2">
        <v>3.3E-4</v>
      </c>
    </row>
    <row r="118" spans="1:4">
      <c r="A118" s="1">
        <v>116</v>
      </c>
      <c r="B118" t="s">
        <v>118</v>
      </c>
      <c r="C118">
        <v>62</v>
      </c>
      <c r="D118" s="2">
        <v>3.2400000000000001E-4</v>
      </c>
    </row>
    <row r="119" spans="1:4">
      <c r="A119" s="1">
        <v>117</v>
      </c>
      <c r="B119" t="s">
        <v>119</v>
      </c>
      <c r="C119">
        <v>62</v>
      </c>
      <c r="D119" s="2">
        <v>3.2400000000000001E-4</v>
      </c>
    </row>
    <row r="120" spans="1:4">
      <c r="A120" s="1">
        <v>118</v>
      </c>
      <c r="B120" t="s">
        <v>120</v>
      </c>
      <c r="C120">
        <v>59</v>
      </c>
      <c r="D120" s="2">
        <v>3.0899999999999998E-4</v>
      </c>
    </row>
    <row r="121" spans="1:4">
      <c r="A121" s="1">
        <v>119</v>
      </c>
      <c r="B121" t="s">
        <v>121</v>
      </c>
      <c r="C121">
        <v>58</v>
      </c>
      <c r="D121" s="2">
        <v>3.0299999999999999E-4</v>
      </c>
    </row>
    <row r="122" spans="1:4">
      <c r="A122" s="1">
        <v>120</v>
      </c>
      <c r="B122" t="s">
        <v>122</v>
      </c>
      <c r="C122">
        <v>55</v>
      </c>
      <c r="D122" s="2">
        <v>2.8800000000000001E-4</v>
      </c>
    </row>
    <row r="123" spans="1:4">
      <c r="A123" s="1">
        <v>121</v>
      </c>
      <c r="B123" t="s">
        <v>123</v>
      </c>
      <c r="C123">
        <v>51</v>
      </c>
      <c r="D123" s="2">
        <v>2.6699999999999998E-4</v>
      </c>
    </row>
    <row r="124" spans="1:4">
      <c r="A124" s="1">
        <v>122</v>
      </c>
      <c r="B124" t="s">
        <v>124</v>
      </c>
      <c r="C124">
        <v>51</v>
      </c>
      <c r="D124" s="2">
        <v>2.6699999999999998E-4</v>
      </c>
    </row>
    <row r="125" spans="1:4">
      <c r="A125" s="1">
        <v>123</v>
      </c>
      <c r="B125" t="s">
        <v>125</v>
      </c>
      <c r="C125">
        <v>50</v>
      </c>
      <c r="D125" s="2">
        <v>2.6200000000000003E-4</v>
      </c>
    </row>
    <row r="126" spans="1:4">
      <c r="A126" s="1">
        <v>124</v>
      </c>
      <c r="B126" t="s">
        <v>126</v>
      </c>
      <c r="C126">
        <v>49</v>
      </c>
      <c r="D126" s="2">
        <v>2.5599999999999999E-4</v>
      </c>
    </row>
    <row r="127" spans="1:4">
      <c r="A127" s="1">
        <v>125</v>
      </c>
      <c r="B127" t="s">
        <v>127</v>
      </c>
      <c r="C127">
        <v>46</v>
      </c>
      <c r="D127" s="2">
        <v>2.41E-4</v>
      </c>
    </row>
    <row r="128" spans="1:4">
      <c r="A128" s="1">
        <v>126</v>
      </c>
      <c r="B128" t="s">
        <v>128</v>
      </c>
      <c r="C128">
        <v>46</v>
      </c>
      <c r="D128" s="2">
        <v>2.41E-4</v>
      </c>
    </row>
    <row r="129" spans="1:4">
      <c r="A129" s="1">
        <v>127</v>
      </c>
      <c r="B129" t="s">
        <v>129</v>
      </c>
      <c r="C129">
        <v>40</v>
      </c>
      <c r="D129" s="2">
        <v>2.0900000000000001E-4</v>
      </c>
    </row>
    <row r="130" spans="1:4">
      <c r="A130" s="1">
        <v>128</v>
      </c>
      <c r="B130" t="s">
        <v>130</v>
      </c>
      <c r="C130">
        <v>37</v>
      </c>
      <c r="D130" s="2">
        <v>1.94E-4</v>
      </c>
    </row>
    <row r="131" spans="1:4">
      <c r="A131" s="1">
        <v>129</v>
      </c>
      <c r="B131" t="s">
        <v>131</v>
      </c>
      <c r="C131">
        <v>37</v>
      </c>
      <c r="D131" s="2">
        <v>1.94E-4</v>
      </c>
    </row>
    <row r="132" spans="1:4">
      <c r="A132" s="1">
        <v>130</v>
      </c>
      <c r="B132" t="s">
        <v>132</v>
      </c>
      <c r="C132">
        <v>35</v>
      </c>
      <c r="D132" s="2">
        <v>1.83E-4</v>
      </c>
    </row>
    <row r="133" spans="1:4">
      <c r="A133" s="1">
        <v>131</v>
      </c>
      <c r="B133" t="s">
        <v>133</v>
      </c>
      <c r="C133">
        <v>34</v>
      </c>
      <c r="D133" s="2">
        <v>1.7799999999999999E-4</v>
      </c>
    </row>
    <row r="134" spans="1:4">
      <c r="A134" s="1">
        <v>132</v>
      </c>
      <c r="B134" t="s">
        <v>134</v>
      </c>
      <c r="C134">
        <v>34</v>
      </c>
      <c r="D134" s="2">
        <v>1.7799999999999999E-4</v>
      </c>
    </row>
    <row r="135" spans="1:4">
      <c r="A135" s="1">
        <v>133</v>
      </c>
      <c r="B135" t="s">
        <v>135</v>
      </c>
      <c r="C135">
        <v>32</v>
      </c>
      <c r="D135" s="2">
        <v>1.6699999999999999E-4</v>
      </c>
    </row>
    <row r="136" spans="1:4">
      <c r="A136" s="1">
        <v>134</v>
      </c>
      <c r="B136" t="s">
        <v>136</v>
      </c>
      <c r="C136">
        <v>32</v>
      </c>
      <c r="D136" s="2">
        <v>1.6699999999999999E-4</v>
      </c>
    </row>
    <row r="137" spans="1:4">
      <c r="A137" s="1">
        <v>135</v>
      </c>
      <c r="B137" t="s">
        <v>137</v>
      </c>
      <c r="C137">
        <v>32</v>
      </c>
      <c r="D137" s="2">
        <v>1.6699999999999999E-4</v>
      </c>
    </row>
    <row r="138" spans="1:4">
      <c r="A138" s="1">
        <v>136</v>
      </c>
      <c r="B138" t="s">
        <v>138</v>
      </c>
      <c r="C138">
        <v>32</v>
      </c>
      <c r="D138" s="2">
        <v>1.6699999999999999E-4</v>
      </c>
    </row>
    <row r="139" spans="1:4">
      <c r="A139" s="1">
        <v>137</v>
      </c>
      <c r="B139" t="s">
        <v>139</v>
      </c>
      <c r="C139">
        <v>31</v>
      </c>
      <c r="D139" s="2">
        <v>1.6200000000000001E-4</v>
      </c>
    </row>
    <row r="140" spans="1:4">
      <c r="A140" s="1">
        <v>138</v>
      </c>
      <c r="B140" t="s">
        <v>140</v>
      </c>
      <c r="C140">
        <v>29</v>
      </c>
      <c r="D140" s="2">
        <v>1.5200000000000001E-4</v>
      </c>
    </row>
    <row r="141" spans="1:4">
      <c r="A141" s="1">
        <v>139</v>
      </c>
      <c r="B141" t="s">
        <v>141</v>
      </c>
      <c r="C141">
        <v>27</v>
      </c>
      <c r="D141" s="2">
        <v>1.4100000000000001E-4</v>
      </c>
    </row>
    <row r="142" spans="1:4">
      <c r="A142" s="1">
        <v>140</v>
      </c>
      <c r="B142" t="s">
        <v>142</v>
      </c>
      <c r="C142">
        <v>27</v>
      </c>
      <c r="D142" s="2">
        <v>1.4100000000000001E-4</v>
      </c>
    </row>
    <row r="143" spans="1:4">
      <c r="A143" s="1">
        <v>141</v>
      </c>
      <c r="B143" t="s">
        <v>143</v>
      </c>
      <c r="C143">
        <v>26</v>
      </c>
      <c r="D143" s="2">
        <v>1.36E-4</v>
      </c>
    </row>
    <row r="144" spans="1:4">
      <c r="A144" s="1">
        <v>142</v>
      </c>
      <c r="B144" t="s">
        <v>144</v>
      </c>
      <c r="C144">
        <v>26</v>
      </c>
      <c r="D144" s="2">
        <v>1.36E-4</v>
      </c>
    </row>
    <row r="145" spans="1:4">
      <c r="A145" s="1">
        <v>143</v>
      </c>
      <c r="B145" t="s">
        <v>145</v>
      </c>
      <c r="C145">
        <v>25</v>
      </c>
      <c r="D145" s="2">
        <v>1.3100000000000001E-4</v>
      </c>
    </row>
    <row r="146" spans="1:4">
      <c r="A146" s="1">
        <v>144</v>
      </c>
      <c r="B146" t="s">
        <v>146</v>
      </c>
      <c r="C146">
        <v>24</v>
      </c>
      <c r="D146" s="2">
        <v>1.26E-4</v>
      </c>
    </row>
    <row r="147" spans="1:4">
      <c r="A147" s="1">
        <v>145</v>
      </c>
      <c r="B147" t="s">
        <v>147</v>
      </c>
      <c r="C147">
        <v>24</v>
      </c>
      <c r="D147" s="2">
        <v>1.26E-4</v>
      </c>
    </row>
    <row r="148" spans="1:4">
      <c r="A148" s="1">
        <v>146</v>
      </c>
      <c r="B148" t="s">
        <v>148</v>
      </c>
      <c r="C148">
        <v>23</v>
      </c>
      <c r="D148" s="2">
        <v>1.2E-4</v>
      </c>
    </row>
    <row r="149" spans="1:4">
      <c r="A149" s="1">
        <v>147</v>
      </c>
      <c r="B149" t="s">
        <v>149</v>
      </c>
      <c r="C149">
        <v>23</v>
      </c>
      <c r="D149" s="2">
        <v>1.2E-4</v>
      </c>
    </row>
    <row r="150" spans="1:4">
      <c r="A150" s="1">
        <v>148</v>
      </c>
      <c r="B150" t="s">
        <v>150</v>
      </c>
      <c r="C150">
        <v>23</v>
      </c>
      <c r="D150" s="2">
        <v>1.2E-4</v>
      </c>
    </row>
    <row r="151" spans="1:4">
      <c r="A151" s="1">
        <v>149</v>
      </c>
      <c r="B151" t="s">
        <v>151</v>
      </c>
      <c r="C151">
        <v>23</v>
      </c>
      <c r="D151" s="2">
        <v>1.2E-4</v>
      </c>
    </row>
    <row r="152" spans="1:4">
      <c r="A152" s="1">
        <v>150</v>
      </c>
      <c r="B152" t="s">
        <v>152</v>
      </c>
      <c r="C152">
        <v>22</v>
      </c>
      <c r="D152" s="2">
        <v>1.15E-4</v>
      </c>
    </row>
    <row r="153" spans="1:4">
      <c r="A153" s="1">
        <v>151</v>
      </c>
      <c r="B153" t="s">
        <v>153</v>
      </c>
      <c r="C153">
        <v>21</v>
      </c>
      <c r="D153" s="2">
        <v>1.1E-4</v>
      </c>
    </row>
    <row r="154" spans="1:4">
      <c r="A154" s="1">
        <v>152</v>
      </c>
      <c r="B154" t="s">
        <v>154</v>
      </c>
      <c r="C154">
        <v>20</v>
      </c>
      <c r="D154" s="2">
        <v>1.05E-4</v>
      </c>
    </row>
    <row r="155" spans="1:4">
      <c r="A155" s="1">
        <v>153</v>
      </c>
      <c r="B155" t="s">
        <v>155</v>
      </c>
      <c r="C155">
        <v>19</v>
      </c>
      <c r="D155" s="2">
        <v>9.8999999999999994E-5</v>
      </c>
    </row>
    <row r="156" spans="1:4">
      <c r="A156" s="1">
        <v>154</v>
      </c>
      <c r="B156" t="s">
        <v>156</v>
      </c>
      <c r="C156">
        <v>18</v>
      </c>
      <c r="D156" s="2">
        <v>9.3999999999999994E-5</v>
      </c>
    </row>
    <row r="157" spans="1:4">
      <c r="A157" s="1">
        <v>155</v>
      </c>
      <c r="B157" t="s">
        <v>157</v>
      </c>
      <c r="C157">
        <v>16</v>
      </c>
      <c r="D157" s="2">
        <v>8.3999999999999995E-5</v>
      </c>
    </row>
    <row r="158" spans="1:4">
      <c r="A158" s="1">
        <v>156</v>
      </c>
      <c r="B158" t="s">
        <v>158</v>
      </c>
      <c r="C158">
        <v>16</v>
      </c>
      <c r="D158" s="2">
        <v>8.3999999999999995E-5</v>
      </c>
    </row>
    <row r="159" spans="1:4">
      <c r="A159" s="1">
        <v>157</v>
      </c>
      <c r="B159" t="s">
        <v>159</v>
      </c>
      <c r="C159">
        <v>15</v>
      </c>
      <c r="D159" s="2">
        <v>7.7999999999999999E-5</v>
      </c>
    </row>
    <row r="160" spans="1:4">
      <c r="A160" s="1">
        <v>158</v>
      </c>
      <c r="B160" t="s">
        <v>160</v>
      </c>
      <c r="C160">
        <v>14</v>
      </c>
      <c r="D160" s="2">
        <v>7.2999999999999999E-5</v>
      </c>
    </row>
    <row r="161" spans="1:4">
      <c r="A161" s="1">
        <v>159</v>
      </c>
      <c r="B161" t="s">
        <v>161</v>
      </c>
      <c r="C161">
        <v>14</v>
      </c>
      <c r="D161" s="2">
        <v>7.2999999999999999E-5</v>
      </c>
    </row>
    <row r="162" spans="1:4">
      <c r="A162" s="1">
        <v>160</v>
      </c>
      <c r="B162" t="s">
        <v>162</v>
      </c>
      <c r="C162">
        <v>14</v>
      </c>
      <c r="D162" s="2">
        <v>7.2999999999999999E-5</v>
      </c>
    </row>
    <row r="163" spans="1:4">
      <c r="A163" s="1">
        <v>161</v>
      </c>
      <c r="B163" t="s">
        <v>163</v>
      </c>
      <c r="C163">
        <v>13</v>
      </c>
      <c r="D163" s="2">
        <v>6.7999999999999999E-5</v>
      </c>
    </row>
    <row r="164" spans="1:4">
      <c r="A164" s="1">
        <v>162</v>
      </c>
      <c r="B164" t="s">
        <v>164</v>
      </c>
      <c r="C164">
        <v>12</v>
      </c>
      <c r="D164" s="2">
        <v>6.3E-5</v>
      </c>
    </row>
    <row r="165" spans="1:4">
      <c r="A165" s="1">
        <v>163</v>
      </c>
      <c r="B165" t="s">
        <v>165</v>
      </c>
      <c r="C165">
        <v>12</v>
      </c>
      <c r="D165" s="2">
        <v>6.3E-5</v>
      </c>
    </row>
    <row r="166" spans="1:4">
      <c r="A166" s="1">
        <v>164</v>
      </c>
      <c r="B166" t="s">
        <v>166</v>
      </c>
      <c r="C166">
        <v>12</v>
      </c>
      <c r="D166" s="2">
        <v>6.3E-5</v>
      </c>
    </row>
    <row r="167" spans="1:4">
      <c r="A167" s="1">
        <v>165</v>
      </c>
      <c r="B167" t="s">
        <v>167</v>
      </c>
      <c r="C167">
        <v>11</v>
      </c>
      <c r="D167" s="2">
        <v>5.8E-5</v>
      </c>
    </row>
    <row r="168" spans="1:4">
      <c r="A168" s="1">
        <v>166</v>
      </c>
      <c r="B168" t="s">
        <v>168</v>
      </c>
      <c r="C168">
        <v>11</v>
      </c>
      <c r="D168" s="2">
        <v>5.8E-5</v>
      </c>
    </row>
    <row r="169" spans="1:4">
      <c r="A169" s="1">
        <v>167</v>
      </c>
      <c r="B169" t="s">
        <v>169</v>
      </c>
      <c r="C169">
        <v>10</v>
      </c>
      <c r="D169" s="2">
        <v>5.1999999999999997E-5</v>
      </c>
    </row>
    <row r="170" spans="1:4">
      <c r="A170" s="1">
        <v>168</v>
      </c>
      <c r="B170" t="s">
        <v>170</v>
      </c>
      <c r="C170">
        <v>10</v>
      </c>
      <c r="D170" s="2">
        <v>5.1999999999999997E-5</v>
      </c>
    </row>
    <row r="171" spans="1:4">
      <c r="A171" s="1">
        <v>169</v>
      </c>
      <c r="B171" t="s">
        <v>171</v>
      </c>
      <c r="C171">
        <v>10</v>
      </c>
      <c r="D171" s="2">
        <v>5.1999999999999997E-5</v>
      </c>
    </row>
    <row r="172" spans="1:4">
      <c r="A172" s="1">
        <v>170</v>
      </c>
      <c r="B172" t="s">
        <v>172</v>
      </c>
      <c r="C172">
        <v>9</v>
      </c>
      <c r="D172" s="2">
        <v>4.6999999999999997E-5</v>
      </c>
    </row>
    <row r="173" spans="1:4">
      <c r="A173" s="1">
        <v>171</v>
      </c>
      <c r="B173" t="s">
        <v>173</v>
      </c>
      <c r="C173">
        <v>9</v>
      </c>
      <c r="D173" s="2">
        <v>4.6999999999999997E-5</v>
      </c>
    </row>
    <row r="174" spans="1:4">
      <c r="A174" s="1">
        <v>172</v>
      </c>
      <c r="B174" t="s">
        <v>174</v>
      </c>
      <c r="C174">
        <v>8</v>
      </c>
      <c r="D174" s="2">
        <v>4.1999999999999998E-5</v>
      </c>
    </row>
    <row r="175" spans="1:4">
      <c r="A175" s="1">
        <v>173</v>
      </c>
      <c r="B175" t="s">
        <v>175</v>
      </c>
      <c r="C175">
        <v>8</v>
      </c>
      <c r="D175" s="2">
        <v>4.1999999999999998E-5</v>
      </c>
    </row>
    <row r="176" spans="1:4">
      <c r="A176" s="1">
        <v>174</v>
      </c>
      <c r="B176" t="s">
        <v>176</v>
      </c>
      <c r="C176">
        <v>7</v>
      </c>
      <c r="D176" s="2">
        <v>3.6999999999999998E-5</v>
      </c>
    </row>
    <row r="177" spans="1:4">
      <c r="A177" s="1">
        <v>175</v>
      </c>
      <c r="B177" t="s">
        <v>177</v>
      </c>
      <c r="C177">
        <v>7</v>
      </c>
      <c r="D177" s="2">
        <v>3.6999999999999998E-5</v>
      </c>
    </row>
    <row r="178" spans="1:4">
      <c r="A178" s="1">
        <v>176</v>
      </c>
      <c r="B178" t="s">
        <v>178</v>
      </c>
      <c r="C178">
        <v>7</v>
      </c>
      <c r="D178" s="2">
        <v>3.6999999999999998E-5</v>
      </c>
    </row>
    <row r="179" spans="1:4">
      <c r="A179" s="1">
        <v>177</v>
      </c>
      <c r="B179" t="s">
        <v>179</v>
      </c>
      <c r="C179">
        <v>7</v>
      </c>
      <c r="D179" s="2">
        <v>3.6999999999999998E-5</v>
      </c>
    </row>
    <row r="180" spans="1:4">
      <c r="A180" s="1">
        <v>178</v>
      </c>
      <c r="B180" t="s">
        <v>180</v>
      </c>
      <c r="C180">
        <v>6</v>
      </c>
      <c r="D180" s="2">
        <v>3.1000000000000001E-5</v>
      </c>
    </row>
    <row r="181" spans="1:4">
      <c r="A181" s="1">
        <v>179</v>
      </c>
      <c r="B181" t="s">
        <v>181</v>
      </c>
      <c r="C181">
        <v>6</v>
      </c>
      <c r="D181" s="2">
        <v>3.1000000000000001E-5</v>
      </c>
    </row>
    <row r="182" spans="1:4">
      <c r="A182" s="1">
        <v>180</v>
      </c>
      <c r="B182" t="s">
        <v>182</v>
      </c>
      <c r="C182">
        <v>6</v>
      </c>
      <c r="D182" s="2">
        <v>3.1000000000000001E-5</v>
      </c>
    </row>
    <row r="183" spans="1:4">
      <c r="A183" s="1">
        <v>181</v>
      </c>
      <c r="B183" t="s">
        <v>183</v>
      </c>
      <c r="C183">
        <v>6</v>
      </c>
      <c r="D183" s="2">
        <v>3.1000000000000001E-5</v>
      </c>
    </row>
    <row r="184" spans="1:4">
      <c r="A184" s="1">
        <v>182</v>
      </c>
      <c r="B184" t="s">
        <v>184</v>
      </c>
      <c r="C184">
        <v>5</v>
      </c>
      <c r="D184" s="2">
        <v>2.5999999999999998E-5</v>
      </c>
    </row>
    <row r="185" spans="1:4">
      <c r="A185" s="1">
        <v>183</v>
      </c>
      <c r="B185" t="s">
        <v>185</v>
      </c>
      <c r="C185">
        <v>4</v>
      </c>
      <c r="D185" s="2">
        <v>2.0999999999999999E-5</v>
      </c>
    </row>
    <row r="186" spans="1:4">
      <c r="A186" s="1">
        <v>184</v>
      </c>
      <c r="B186" t="s">
        <v>186</v>
      </c>
      <c r="C186">
        <v>4</v>
      </c>
      <c r="D186" s="2">
        <v>2.0999999999999999E-5</v>
      </c>
    </row>
    <row r="187" spans="1:4">
      <c r="A187" s="1">
        <v>185</v>
      </c>
      <c r="B187" t="s">
        <v>187</v>
      </c>
      <c r="C187">
        <v>4</v>
      </c>
      <c r="D187" s="2">
        <v>2.0999999999999999E-5</v>
      </c>
    </row>
    <row r="188" spans="1:4">
      <c r="A188" s="1">
        <v>186</v>
      </c>
      <c r="B188" t="s">
        <v>188</v>
      </c>
      <c r="C188">
        <v>4</v>
      </c>
      <c r="D188" s="2">
        <v>2.0999999999999999E-5</v>
      </c>
    </row>
    <row r="189" spans="1:4">
      <c r="A189" s="1">
        <v>187</v>
      </c>
      <c r="B189" t="s">
        <v>189</v>
      </c>
      <c r="C189">
        <v>3</v>
      </c>
      <c r="D189" s="2">
        <v>1.5999999999999999E-5</v>
      </c>
    </row>
    <row r="190" spans="1:4">
      <c r="A190" s="1">
        <v>188</v>
      </c>
      <c r="B190" t="s">
        <v>190</v>
      </c>
      <c r="C190">
        <v>3</v>
      </c>
      <c r="D190" s="2">
        <v>1.5999999999999999E-5</v>
      </c>
    </row>
    <row r="191" spans="1:4">
      <c r="A191" s="1">
        <v>189</v>
      </c>
      <c r="B191" t="s">
        <v>191</v>
      </c>
      <c r="C191">
        <v>3</v>
      </c>
      <c r="D191" s="2">
        <v>1.5999999999999999E-5</v>
      </c>
    </row>
    <row r="192" spans="1:4">
      <c r="A192" s="1">
        <v>190</v>
      </c>
      <c r="B192" t="s">
        <v>192</v>
      </c>
      <c r="C192">
        <v>3</v>
      </c>
      <c r="D192" s="2">
        <v>1.5999999999999999E-5</v>
      </c>
    </row>
    <row r="193" spans="1:4">
      <c r="A193" s="1">
        <v>191</v>
      </c>
      <c r="B193" t="s">
        <v>193</v>
      </c>
      <c r="C193">
        <v>3</v>
      </c>
      <c r="D193" s="2">
        <v>1.5999999999999999E-5</v>
      </c>
    </row>
    <row r="194" spans="1:4">
      <c r="A194" s="1">
        <v>192</v>
      </c>
      <c r="B194" t="s">
        <v>194</v>
      </c>
      <c r="C194">
        <v>2</v>
      </c>
      <c r="D194" s="2">
        <v>1.0000000000000001E-5</v>
      </c>
    </row>
    <row r="195" spans="1:4">
      <c r="A195" s="1">
        <v>193</v>
      </c>
      <c r="B195" t="s">
        <v>195</v>
      </c>
      <c r="C195">
        <v>2</v>
      </c>
      <c r="D195" s="2">
        <v>1.0000000000000001E-5</v>
      </c>
    </row>
    <row r="196" spans="1:4">
      <c r="A196" s="1">
        <v>194</v>
      </c>
      <c r="B196" t="s">
        <v>196</v>
      </c>
      <c r="C196">
        <v>2</v>
      </c>
      <c r="D196" s="2">
        <v>1.0000000000000001E-5</v>
      </c>
    </row>
    <row r="197" spans="1:4">
      <c r="A197" s="1">
        <v>195</v>
      </c>
      <c r="B197" t="s">
        <v>197</v>
      </c>
      <c r="C197">
        <v>2</v>
      </c>
      <c r="D197" s="2">
        <v>1.0000000000000001E-5</v>
      </c>
    </row>
    <row r="198" spans="1:4">
      <c r="A198" s="1">
        <v>196</v>
      </c>
      <c r="B198" t="s">
        <v>198</v>
      </c>
      <c r="C198">
        <v>2</v>
      </c>
      <c r="D198" s="2">
        <v>1.0000000000000001E-5</v>
      </c>
    </row>
    <row r="199" spans="1:4">
      <c r="A199" s="1">
        <v>197</v>
      </c>
      <c r="B199" t="s">
        <v>199</v>
      </c>
      <c r="C199">
        <v>2</v>
      </c>
      <c r="D199" s="2">
        <v>1.0000000000000001E-5</v>
      </c>
    </row>
    <row r="200" spans="1:4">
      <c r="A200" s="1">
        <v>198</v>
      </c>
      <c r="B200" t="s">
        <v>200</v>
      </c>
      <c r="C200">
        <v>2</v>
      </c>
      <c r="D200" s="2">
        <v>1.0000000000000001E-5</v>
      </c>
    </row>
    <row r="201" spans="1:4">
      <c r="A201" s="1">
        <v>199</v>
      </c>
      <c r="B201" t="s">
        <v>201</v>
      </c>
      <c r="C201">
        <v>2</v>
      </c>
      <c r="D201" s="2">
        <v>1.0000000000000001E-5</v>
      </c>
    </row>
    <row r="202" spans="1:4">
      <c r="A202" s="1">
        <v>200</v>
      </c>
      <c r="B202" t="s">
        <v>202</v>
      </c>
      <c r="C202">
        <v>1</v>
      </c>
      <c r="D202" s="2">
        <v>5.0000000000000004E-6</v>
      </c>
    </row>
    <row r="203" spans="1:4">
      <c r="A203" s="1">
        <v>201</v>
      </c>
      <c r="B203" t="s">
        <v>203</v>
      </c>
      <c r="C203">
        <v>1</v>
      </c>
      <c r="D203" s="2">
        <v>5.0000000000000004E-6</v>
      </c>
    </row>
    <row r="204" spans="1:4">
      <c r="A204" s="1">
        <v>202</v>
      </c>
      <c r="B204" t="s">
        <v>204</v>
      </c>
      <c r="C204">
        <v>1</v>
      </c>
      <c r="D204" s="2">
        <v>5.0000000000000004E-6</v>
      </c>
    </row>
    <row r="205" spans="1:4">
      <c r="A205" s="1">
        <v>203</v>
      </c>
      <c r="B205" t="s">
        <v>205</v>
      </c>
      <c r="C205">
        <v>1</v>
      </c>
      <c r="D205" s="2">
        <v>5.0000000000000004E-6</v>
      </c>
    </row>
    <row r="206" spans="1:4">
      <c r="A206" s="1">
        <v>204</v>
      </c>
      <c r="B206" t="s">
        <v>206</v>
      </c>
      <c r="C206">
        <v>1</v>
      </c>
      <c r="D206" s="2">
        <v>5.0000000000000004E-6</v>
      </c>
    </row>
    <row r="207" spans="1:4">
      <c r="A207" s="1">
        <v>205</v>
      </c>
      <c r="B207" t="s">
        <v>207</v>
      </c>
      <c r="C207">
        <v>1</v>
      </c>
      <c r="D207" s="2">
        <v>5.0000000000000004E-6</v>
      </c>
    </row>
    <row r="208" spans="1:4">
      <c r="A208" s="1">
        <v>206</v>
      </c>
      <c r="B208" t="s">
        <v>208</v>
      </c>
      <c r="C208">
        <v>1</v>
      </c>
      <c r="D208" s="2">
        <v>5.0000000000000004E-6</v>
      </c>
    </row>
    <row r="209" spans="1:4">
      <c r="A209" s="1">
        <v>207</v>
      </c>
      <c r="B209" t="s">
        <v>209</v>
      </c>
      <c r="C209">
        <v>1</v>
      </c>
      <c r="D209" s="2">
        <v>5.0000000000000004E-6</v>
      </c>
    </row>
    <row r="210" spans="1:4">
      <c r="A210" s="1">
        <v>208</v>
      </c>
      <c r="B210" t="s">
        <v>210</v>
      </c>
      <c r="C210">
        <v>1</v>
      </c>
      <c r="D210" s="2">
        <v>5.0000000000000004E-6</v>
      </c>
    </row>
    <row r="211" spans="1:4">
      <c r="A211" s="1">
        <v>209</v>
      </c>
      <c r="B211" t="s">
        <v>211</v>
      </c>
      <c r="C211">
        <v>1</v>
      </c>
      <c r="D211" s="2">
        <v>5.0000000000000004E-6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F611-6381-694B-8C3E-6860DB87A1A9}">
  <dimension ref="A1:AD121"/>
  <sheetViews>
    <sheetView topLeftCell="A70" workbookViewId="0">
      <selection activeCell="M92" sqref="M92:M120"/>
    </sheetView>
  </sheetViews>
  <sheetFormatPr baseColWidth="10" defaultRowHeight="14"/>
  <cols>
    <col min="1" max="16384" width="10.83203125" style="3"/>
  </cols>
  <sheetData>
    <row r="1" spans="1:30">
      <c r="A1" s="3" t="s">
        <v>212</v>
      </c>
      <c r="B1" s="3" t="s">
        <v>213</v>
      </c>
    </row>
    <row r="2" spans="1:30">
      <c r="A2" s="3" t="s">
        <v>214</v>
      </c>
      <c r="B2" s="3" t="s">
        <v>215</v>
      </c>
    </row>
    <row r="3" spans="1:30">
      <c r="A3" s="3" t="s">
        <v>216</v>
      </c>
      <c r="B3" s="3" t="s">
        <v>217</v>
      </c>
    </row>
    <row r="4" spans="1:30">
      <c r="A4" s="3" t="s">
        <v>218</v>
      </c>
      <c r="B4" s="3" t="s">
        <v>219</v>
      </c>
    </row>
    <row r="5" spans="1:30">
      <c r="A5" s="3" t="s">
        <v>220</v>
      </c>
      <c r="B5" s="3" t="s">
        <v>221</v>
      </c>
    </row>
    <row r="7" spans="1:30">
      <c r="A7" s="3" t="s">
        <v>222</v>
      </c>
      <c r="B7" s="3" t="s">
        <v>223</v>
      </c>
    </row>
    <row r="8" spans="1:30">
      <c r="A8" s="3" t="s">
        <v>224</v>
      </c>
      <c r="B8" s="4">
        <v>44517</v>
      </c>
    </row>
    <row r="9" spans="1:30">
      <c r="A9" s="3" t="s">
        <v>225</v>
      </c>
      <c r="B9" s="4">
        <v>44525</v>
      </c>
    </row>
    <row r="10" spans="1:30">
      <c r="A10" s="3" t="s">
        <v>226</v>
      </c>
      <c r="B10" s="3" t="s">
        <v>227</v>
      </c>
      <c r="C10" s="3" t="s">
        <v>228</v>
      </c>
      <c r="D10" s="3" t="s">
        <v>229</v>
      </c>
    </row>
    <row r="11" spans="1:30">
      <c r="A11" s="3" t="s">
        <v>230</v>
      </c>
      <c r="B11" s="3" t="s">
        <v>231</v>
      </c>
      <c r="C11" s="3" t="s">
        <v>232</v>
      </c>
      <c r="D11" s="3" t="s">
        <v>231</v>
      </c>
    </row>
    <row r="13" spans="1:30">
      <c r="A13" s="3" t="s">
        <v>233</v>
      </c>
      <c r="B13" s="3" t="s">
        <v>234</v>
      </c>
      <c r="C13" s="3" t="s">
        <v>230</v>
      </c>
    </row>
    <row r="14" spans="1:30">
      <c r="C14" s="3" t="s">
        <v>235</v>
      </c>
      <c r="D14" s="3">
        <v>1996</v>
      </c>
      <c r="E14" s="3">
        <v>1997</v>
      </c>
      <c r="F14" s="3">
        <v>1998</v>
      </c>
      <c r="G14" s="3">
        <v>1999</v>
      </c>
      <c r="H14" s="3">
        <v>2000</v>
      </c>
      <c r="I14" s="3">
        <v>2001</v>
      </c>
      <c r="J14" s="3">
        <v>2002</v>
      </c>
      <c r="K14" s="3">
        <v>2003</v>
      </c>
      <c r="L14" s="3">
        <v>2004</v>
      </c>
      <c r="M14" s="3">
        <v>2005</v>
      </c>
      <c r="N14" s="3">
        <v>2006</v>
      </c>
      <c r="O14" s="3">
        <v>2007</v>
      </c>
      <c r="P14" s="3">
        <v>2008</v>
      </c>
      <c r="Q14" s="3">
        <v>2009</v>
      </c>
      <c r="R14" s="3">
        <v>2010</v>
      </c>
      <c r="S14" s="3">
        <v>2011</v>
      </c>
      <c r="T14" s="3">
        <v>2012</v>
      </c>
      <c r="U14" s="3">
        <v>2013</v>
      </c>
      <c r="V14" s="3">
        <v>2014</v>
      </c>
      <c r="W14" s="3">
        <v>2015</v>
      </c>
      <c r="X14" s="3">
        <v>2016</v>
      </c>
      <c r="Y14" s="3">
        <v>2017</v>
      </c>
      <c r="Z14" s="3">
        <v>2018</v>
      </c>
      <c r="AA14" s="3">
        <v>2019</v>
      </c>
      <c r="AB14" s="3">
        <v>2020</v>
      </c>
      <c r="AC14" s="3">
        <v>2021</v>
      </c>
      <c r="AD14" s="3" t="s">
        <v>236</v>
      </c>
    </row>
    <row r="15" spans="1:30">
      <c r="A15" s="3" t="s">
        <v>7</v>
      </c>
      <c r="C15" s="3">
        <v>1734116</v>
      </c>
      <c r="D15" s="3">
        <v>26087</v>
      </c>
      <c r="E15" s="3">
        <v>27398</v>
      </c>
      <c r="F15" s="3">
        <v>28408</v>
      </c>
      <c r="G15" s="3">
        <v>28857</v>
      </c>
      <c r="H15" s="3">
        <v>30721</v>
      </c>
      <c r="I15" s="3">
        <v>31596</v>
      </c>
      <c r="J15" s="3">
        <v>33264</v>
      </c>
      <c r="K15" s="3">
        <v>37524</v>
      </c>
      <c r="L15" s="3">
        <v>41064</v>
      </c>
      <c r="M15" s="3">
        <v>47525</v>
      </c>
      <c r="N15" s="3">
        <v>51601</v>
      </c>
      <c r="O15" s="3">
        <v>55664</v>
      </c>
      <c r="P15" s="3">
        <v>60011</v>
      </c>
      <c r="Q15" s="3">
        <v>64463</v>
      </c>
      <c r="R15" s="3">
        <v>69374</v>
      </c>
      <c r="S15" s="3">
        <v>75547</v>
      </c>
      <c r="T15" s="3">
        <v>82230</v>
      </c>
      <c r="U15" s="3">
        <v>90623</v>
      </c>
      <c r="V15" s="3">
        <v>93466</v>
      </c>
      <c r="W15" s="3">
        <v>97028</v>
      </c>
      <c r="X15" s="3">
        <v>102431</v>
      </c>
      <c r="Y15" s="3">
        <v>105338</v>
      </c>
      <c r="Z15" s="3">
        <v>108416</v>
      </c>
      <c r="AA15" s="3">
        <v>111947</v>
      </c>
      <c r="AB15" s="3">
        <v>116729</v>
      </c>
      <c r="AC15" s="3">
        <v>115158</v>
      </c>
      <c r="AD15" s="3">
        <v>1646</v>
      </c>
    </row>
    <row r="16" spans="1:30">
      <c r="A16" s="3" t="s">
        <v>4</v>
      </c>
      <c r="C16" s="3">
        <v>1220373</v>
      </c>
      <c r="D16" s="3">
        <v>9396</v>
      </c>
      <c r="E16" s="3">
        <v>11192</v>
      </c>
      <c r="F16" s="3">
        <v>12619</v>
      </c>
      <c r="G16" s="3">
        <v>13481</v>
      </c>
      <c r="H16" s="3">
        <v>15135</v>
      </c>
      <c r="I16" s="3">
        <v>16312</v>
      </c>
      <c r="J16" s="3">
        <v>19062</v>
      </c>
      <c r="K16" s="3">
        <v>21434</v>
      </c>
      <c r="L16" s="3">
        <v>24154</v>
      </c>
      <c r="M16" s="3">
        <v>27435</v>
      </c>
      <c r="N16" s="3">
        <v>34720</v>
      </c>
      <c r="O16" s="3">
        <v>38282</v>
      </c>
      <c r="P16" s="3">
        <v>43417</v>
      </c>
      <c r="Q16" s="3">
        <v>47411</v>
      </c>
      <c r="R16" s="3">
        <v>51328</v>
      </c>
      <c r="S16" s="3">
        <v>55541</v>
      </c>
      <c r="T16" s="3">
        <v>61420</v>
      </c>
      <c r="U16" s="3">
        <v>64766</v>
      </c>
      <c r="V16" s="3">
        <v>68040</v>
      </c>
      <c r="W16" s="3">
        <v>71023</v>
      </c>
      <c r="X16" s="3">
        <v>75627</v>
      </c>
      <c r="Y16" s="3">
        <v>80305</v>
      </c>
      <c r="Z16" s="3">
        <v>85571</v>
      </c>
      <c r="AA16" s="3">
        <v>88111</v>
      </c>
      <c r="AB16" s="3">
        <v>94913</v>
      </c>
      <c r="AC16" s="3">
        <v>88042</v>
      </c>
      <c r="AD16" s="3">
        <v>1636</v>
      </c>
    </row>
    <row r="17" spans="1:30">
      <c r="A17" s="3" t="s">
        <v>12</v>
      </c>
      <c r="C17" s="3">
        <v>2131021</v>
      </c>
      <c r="D17" s="3">
        <v>44252</v>
      </c>
      <c r="E17" s="3">
        <v>43871</v>
      </c>
      <c r="F17" s="3">
        <v>43063</v>
      </c>
      <c r="G17" s="3">
        <v>42528</v>
      </c>
      <c r="H17" s="3">
        <v>44920</v>
      </c>
      <c r="I17" s="3">
        <v>44647</v>
      </c>
      <c r="J17" s="3">
        <v>49269</v>
      </c>
      <c r="K17" s="3">
        <v>56217</v>
      </c>
      <c r="L17" s="3">
        <v>62527</v>
      </c>
      <c r="M17" s="3">
        <v>72117</v>
      </c>
      <c r="N17" s="3">
        <v>76996</v>
      </c>
      <c r="O17" s="3">
        <v>80428</v>
      </c>
      <c r="P17" s="3">
        <v>84170</v>
      </c>
      <c r="Q17" s="3">
        <v>88734</v>
      </c>
      <c r="R17" s="3">
        <v>91331</v>
      </c>
      <c r="S17" s="3">
        <v>94358</v>
      </c>
      <c r="T17" s="3">
        <v>101179</v>
      </c>
      <c r="U17" s="3">
        <v>103982</v>
      </c>
      <c r="V17" s="3">
        <v>104960</v>
      </c>
      <c r="W17" s="3">
        <v>106545</v>
      </c>
      <c r="X17" s="3">
        <v>109812</v>
      </c>
      <c r="Y17" s="3">
        <v>111884</v>
      </c>
      <c r="Z17" s="3">
        <v>115259</v>
      </c>
      <c r="AA17" s="3">
        <v>117072</v>
      </c>
      <c r="AB17" s="3">
        <v>121517</v>
      </c>
      <c r="AC17" s="3">
        <v>117895</v>
      </c>
      <c r="AD17" s="3">
        <v>1488</v>
      </c>
    </row>
    <row r="18" spans="1:30">
      <c r="A18" s="3" t="s">
        <v>3</v>
      </c>
      <c r="C18" s="3">
        <v>8181610</v>
      </c>
      <c r="D18" s="3">
        <v>33283</v>
      </c>
      <c r="E18" s="3">
        <v>36740</v>
      </c>
      <c r="F18" s="3">
        <v>43019</v>
      </c>
      <c r="G18" s="3">
        <v>43687</v>
      </c>
      <c r="H18" s="3">
        <v>51859</v>
      </c>
      <c r="I18" s="3">
        <v>65845</v>
      </c>
      <c r="J18" s="3">
        <v>68767</v>
      </c>
      <c r="K18" s="3">
        <v>82251</v>
      </c>
      <c r="L18" s="3">
        <v>117396</v>
      </c>
      <c r="M18" s="3">
        <v>171644</v>
      </c>
      <c r="N18" s="3">
        <v>201637</v>
      </c>
      <c r="O18" s="3">
        <v>225071</v>
      </c>
      <c r="P18" s="3">
        <v>263546</v>
      </c>
      <c r="Q18" s="3">
        <v>309567</v>
      </c>
      <c r="R18" s="3">
        <v>346286</v>
      </c>
      <c r="S18" s="3">
        <v>395784</v>
      </c>
      <c r="T18" s="3">
        <v>416199</v>
      </c>
      <c r="U18" s="3">
        <v>456367</v>
      </c>
      <c r="V18" s="3">
        <v>487720</v>
      </c>
      <c r="W18" s="3">
        <v>463685</v>
      </c>
      <c r="X18" s="3">
        <v>501373</v>
      </c>
      <c r="Y18" s="3">
        <v>542467</v>
      </c>
      <c r="Z18" s="3">
        <v>612590</v>
      </c>
      <c r="AA18" s="3">
        <v>699595</v>
      </c>
      <c r="AB18" s="3">
        <v>773336</v>
      </c>
      <c r="AC18" s="3">
        <v>752193</v>
      </c>
      <c r="AD18" s="3">
        <v>19703</v>
      </c>
    </row>
    <row r="19" spans="1:30">
      <c r="A19" s="3" t="s">
        <v>10</v>
      </c>
      <c r="C19" s="3">
        <v>2494442</v>
      </c>
      <c r="D19" s="3">
        <v>57150</v>
      </c>
      <c r="E19" s="3">
        <v>60731</v>
      </c>
      <c r="F19" s="3">
        <v>61881</v>
      </c>
      <c r="G19" s="3">
        <v>62104</v>
      </c>
      <c r="H19" s="3">
        <v>63344</v>
      </c>
      <c r="I19" s="3">
        <v>64352</v>
      </c>
      <c r="J19" s="3">
        <v>66897</v>
      </c>
      <c r="K19" s="3">
        <v>72418</v>
      </c>
      <c r="L19" s="3">
        <v>76658</v>
      </c>
      <c r="M19" s="3">
        <v>84899</v>
      </c>
      <c r="N19" s="3">
        <v>89878</v>
      </c>
      <c r="O19" s="3">
        <v>93260</v>
      </c>
      <c r="P19" s="3">
        <v>98419</v>
      </c>
      <c r="Q19" s="3">
        <v>103296</v>
      </c>
      <c r="R19" s="3">
        <v>106596</v>
      </c>
      <c r="S19" s="3">
        <v>110626</v>
      </c>
      <c r="T19" s="3">
        <v>115715</v>
      </c>
      <c r="U19" s="3">
        <v>121989</v>
      </c>
      <c r="V19" s="3">
        <v>120678</v>
      </c>
      <c r="W19" s="3">
        <v>122611</v>
      </c>
      <c r="X19" s="3">
        <v>124592</v>
      </c>
      <c r="Y19" s="3">
        <v>125874</v>
      </c>
      <c r="Z19" s="3">
        <v>125973</v>
      </c>
      <c r="AA19" s="3">
        <v>123439</v>
      </c>
      <c r="AB19" s="3">
        <v>124880</v>
      </c>
      <c r="AC19" s="3">
        <v>114474</v>
      </c>
      <c r="AD19" s="3">
        <v>1708</v>
      </c>
    </row>
    <row r="20" spans="1:30">
      <c r="A20" s="3" t="s">
        <v>8</v>
      </c>
      <c r="C20" s="3">
        <v>3588015</v>
      </c>
      <c r="D20" s="3">
        <v>78300</v>
      </c>
      <c r="E20" s="3">
        <v>84156</v>
      </c>
      <c r="F20" s="3">
        <v>86056</v>
      </c>
      <c r="G20" s="3">
        <v>85205</v>
      </c>
      <c r="H20" s="3">
        <v>88439</v>
      </c>
      <c r="I20" s="3">
        <v>90784</v>
      </c>
      <c r="J20" s="3">
        <v>93723</v>
      </c>
      <c r="K20" s="3">
        <v>101692</v>
      </c>
      <c r="L20" s="3">
        <v>107775</v>
      </c>
      <c r="M20" s="3">
        <v>122729</v>
      </c>
      <c r="N20" s="3">
        <v>126862</v>
      </c>
      <c r="O20" s="3">
        <v>132534</v>
      </c>
      <c r="P20" s="3">
        <v>138377</v>
      </c>
      <c r="Q20" s="3">
        <v>143462</v>
      </c>
      <c r="R20" s="3">
        <v>148689</v>
      </c>
      <c r="S20" s="3">
        <v>154859</v>
      </c>
      <c r="T20" s="3">
        <v>165375</v>
      </c>
      <c r="U20" s="3">
        <v>169609</v>
      </c>
      <c r="V20" s="3">
        <v>171357</v>
      </c>
      <c r="W20" s="3">
        <v>175577</v>
      </c>
      <c r="X20" s="3">
        <v>182083</v>
      </c>
      <c r="Y20" s="3">
        <v>185691</v>
      </c>
      <c r="Z20" s="3">
        <v>188168</v>
      </c>
      <c r="AA20" s="3">
        <v>190658</v>
      </c>
      <c r="AB20" s="3">
        <v>192312</v>
      </c>
      <c r="AC20" s="3">
        <v>181648</v>
      </c>
      <c r="AD20" s="3">
        <v>1895</v>
      </c>
    </row>
    <row r="21" spans="1:30">
      <c r="A21" s="3" t="s">
        <v>5</v>
      </c>
      <c r="C21" s="3">
        <v>2310012</v>
      </c>
      <c r="D21" s="3">
        <v>21845</v>
      </c>
      <c r="E21" s="3">
        <v>22356</v>
      </c>
      <c r="F21" s="3">
        <v>22815</v>
      </c>
      <c r="G21" s="3">
        <v>24087</v>
      </c>
      <c r="H21" s="3">
        <v>24807</v>
      </c>
      <c r="I21" s="3">
        <v>26186</v>
      </c>
      <c r="J21" s="3">
        <v>28778</v>
      </c>
      <c r="K21" s="3">
        <v>33023</v>
      </c>
      <c r="L21" s="3">
        <v>35808</v>
      </c>
      <c r="M21" s="3">
        <v>41251</v>
      </c>
      <c r="N21" s="3">
        <v>47513</v>
      </c>
      <c r="O21" s="3">
        <v>53122</v>
      </c>
      <c r="P21" s="3">
        <v>60723</v>
      </c>
      <c r="Q21" s="3">
        <v>68773</v>
      </c>
      <c r="R21" s="3">
        <v>80915</v>
      </c>
      <c r="S21" s="3">
        <v>98652</v>
      </c>
      <c r="T21" s="3">
        <v>109226</v>
      </c>
      <c r="U21" s="3">
        <v>117301</v>
      </c>
      <c r="V21" s="3">
        <v>132105</v>
      </c>
      <c r="W21" s="3">
        <v>143603</v>
      </c>
      <c r="X21" s="3">
        <v>155249</v>
      </c>
      <c r="Y21" s="3">
        <v>157441</v>
      </c>
      <c r="Z21" s="3">
        <v>181638</v>
      </c>
      <c r="AA21" s="3">
        <v>200499</v>
      </c>
      <c r="AB21" s="3">
        <v>211708</v>
      </c>
      <c r="AC21" s="3">
        <v>205057</v>
      </c>
      <c r="AD21" s="3">
        <v>5531</v>
      </c>
    </row>
    <row r="22" spans="1:30">
      <c r="A22" s="3" t="s">
        <v>13</v>
      </c>
      <c r="C22" s="3">
        <v>2171128</v>
      </c>
      <c r="D22" s="3">
        <v>40578</v>
      </c>
      <c r="E22" s="3">
        <v>41493</v>
      </c>
      <c r="F22" s="3">
        <v>41015</v>
      </c>
      <c r="G22" s="3">
        <v>41662</v>
      </c>
      <c r="H22" s="3">
        <v>44098</v>
      </c>
      <c r="I22" s="3">
        <v>45636</v>
      </c>
      <c r="J22" s="3">
        <v>48709</v>
      </c>
      <c r="K22" s="3">
        <v>55444</v>
      </c>
      <c r="L22" s="3">
        <v>58906</v>
      </c>
      <c r="M22" s="3">
        <v>65227</v>
      </c>
      <c r="N22" s="3">
        <v>70079</v>
      </c>
      <c r="O22" s="3">
        <v>75566</v>
      </c>
      <c r="P22" s="3">
        <v>79392</v>
      </c>
      <c r="Q22" s="3">
        <v>84162</v>
      </c>
      <c r="R22" s="3">
        <v>86387</v>
      </c>
      <c r="S22" s="3">
        <v>90328</v>
      </c>
      <c r="T22" s="3">
        <v>98724</v>
      </c>
      <c r="U22" s="3">
        <v>105589</v>
      </c>
      <c r="V22" s="3">
        <v>108266</v>
      </c>
      <c r="W22" s="3">
        <v>113465</v>
      </c>
      <c r="X22" s="3">
        <v>116432</v>
      </c>
      <c r="Y22" s="3">
        <v>121235</v>
      </c>
      <c r="Z22" s="3">
        <v>125106</v>
      </c>
      <c r="AA22" s="3">
        <v>129954</v>
      </c>
      <c r="AB22" s="3">
        <v>145492</v>
      </c>
      <c r="AC22" s="3">
        <v>136415</v>
      </c>
      <c r="AD22" s="3">
        <v>1768</v>
      </c>
    </row>
    <row r="23" spans="1:30">
      <c r="A23" s="3" t="s">
        <v>9</v>
      </c>
      <c r="C23" s="3">
        <v>3202094</v>
      </c>
      <c r="D23" s="3">
        <v>94645</v>
      </c>
      <c r="E23" s="3">
        <v>98235</v>
      </c>
      <c r="F23" s="3">
        <v>99000</v>
      </c>
      <c r="G23" s="3">
        <v>102119</v>
      </c>
      <c r="H23" s="3">
        <v>105596</v>
      </c>
      <c r="I23" s="3">
        <v>104710</v>
      </c>
      <c r="J23" s="3">
        <v>107852</v>
      </c>
      <c r="K23" s="3">
        <v>113629</v>
      </c>
      <c r="L23" s="3">
        <v>117672</v>
      </c>
      <c r="M23" s="3">
        <v>128914</v>
      </c>
      <c r="N23" s="3">
        <v>131702</v>
      </c>
      <c r="O23" s="3">
        <v>127494</v>
      </c>
      <c r="P23" s="3">
        <v>126388</v>
      </c>
      <c r="Q23" s="3">
        <v>129778</v>
      </c>
      <c r="R23" s="3">
        <v>130767</v>
      </c>
      <c r="S23" s="3">
        <v>135110</v>
      </c>
      <c r="T23" s="3">
        <v>135742</v>
      </c>
      <c r="U23" s="3">
        <v>138091</v>
      </c>
      <c r="V23" s="3">
        <v>132560</v>
      </c>
      <c r="W23" s="3">
        <v>130071</v>
      </c>
      <c r="X23" s="3">
        <v>132872</v>
      </c>
      <c r="Y23" s="3">
        <v>134695</v>
      </c>
      <c r="Z23" s="3">
        <v>137729</v>
      </c>
      <c r="AA23" s="3">
        <v>137715</v>
      </c>
      <c r="AB23" s="3">
        <v>138711</v>
      </c>
      <c r="AC23" s="3">
        <v>128848</v>
      </c>
      <c r="AD23" s="3">
        <v>1449</v>
      </c>
    </row>
    <row r="24" spans="1:30">
      <c r="A24" s="3" t="s">
        <v>11</v>
      </c>
      <c r="C24" s="3">
        <v>1716175</v>
      </c>
      <c r="D24" s="3">
        <v>25313</v>
      </c>
      <c r="E24" s="3">
        <v>27168</v>
      </c>
      <c r="F24" s="3">
        <v>27936</v>
      </c>
      <c r="G24" s="3">
        <v>29384</v>
      </c>
      <c r="H24" s="3">
        <v>30753</v>
      </c>
      <c r="I24" s="3">
        <v>32641</v>
      </c>
      <c r="J24" s="3">
        <v>35616</v>
      </c>
      <c r="K24" s="3">
        <v>39484</v>
      </c>
      <c r="L24" s="3">
        <v>43694</v>
      </c>
      <c r="M24" s="3">
        <v>49954</v>
      </c>
      <c r="N24" s="3">
        <v>55099</v>
      </c>
      <c r="O24" s="3">
        <v>59462</v>
      </c>
      <c r="P24" s="3">
        <v>63576</v>
      </c>
      <c r="Q24" s="3">
        <v>68802</v>
      </c>
      <c r="R24" s="3">
        <v>73669</v>
      </c>
      <c r="S24" s="3">
        <v>79678</v>
      </c>
      <c r="T24" s="3">
        <v>85778</v>
      </c>
      <c r="U24" s="3">
        <v>87863</v>
      </c>
      <c r="V24" s="3">
        <v>90440</v>
      </c>
      <c r="W24" s="3">
        <v>90864</v>
      </c>
      <c r="X24" s="3">
        <v>93822</v>
      </c>
      <c r="Y24" s="3">
        <v>96441</v>
      </c>
      <c r="Z24" s="3">
        <v>99762</v>
      </c>
      <c r="AA24" s="3">
        <v>103103</v>
      </c>
      <c r="AB24" s="3">
        <v>114368</v>
      </c>
      <c r="AC24" s="3">
        <v>109801</v>
      </c>
      <c r="AD24" s="3">
        <v>1704</v>
      </c>
    </row>
    <row r="25" spans="1:30">
      <c r="A25" s="3" t="s">
        <v>6</v>
      </c>
      <c r="C25" s="3">
        <v>4190095</v>
      </c>
      <c r="D25" s="3">
        <v>93594</v>
      </c>
      <c r="E25" s="3">
        <v>96809</v>
      </c>
      <c r="F25" s="3">
        <v>99364</v>
      </c>
      <c r="G25" s="3">
        <v>98683</v>
      </c>
      <c r="H25" s="3">
        <v>105796</v>
      </c>
      <c r="I25" s="3">
        <v>101321</v>
      </c>
      <c r="J25" s="3">
        <v>105288</v>
      </c>
      <c r="K25" s="3">
        <v>118077</v>
      </c>
      <c r="L25" s="3">
        <v>125096</v>
      </c>
      <c r="M25" s="3">
        <v>139790</v>
      </c>
      <c r="N25" s="3">
        <v>147500</v>
      </c>
      <c r="O25" s="3">
        <v>157154</v>
      </c>
      <c r="P25" s="3">
        <v>161263</v>
      </c>
      <c r="Q25" s="3">
        <v>168214</v>
      </c>
      <c r="R25" s="3">
        <v>172636</v>
      </c>
      <c r="S25" s="3">
        <v>177367</v>
      </c>
      <c r="T25" s="3">
        <v>192696</v>
      </c>
      <c r="U25" s="3">
        <v>203827</v>
      </c>
      <c r="V25" s="3">
        <v>197605</v>
      </c>
      <c r="W25" s="3">
        <v>203238</v>
      </c>
      <c r="X25" s="3">
        <v>214131</v>
      </c>
      <c r="Y25" s="3">
        <v>221486</v>
      </c>
      <c r="Z25" s="3">
        <v>222812</v>
      </c>
      <c r="AA25" s="3">
        <v>218994</v>
      </c>
      <c r="AB25" s="3">
        <v>225610</v>
      </c>
      <c r="AC25" s="3">
        <v>219337</v>
      </c>
      <c r="AD25" s="3">
        <v>2407</v>
      </c>
    </row>
    <row r="26" spans="1:30">
      <c r="A26" s="3" t="s">
        <v>2</v>
      </c>
      <c r="C26" s="3">
        <v>14350234</v>
      </c>
      <c r="D26" s="3">
        <v>366509</v>
      </c>
      <c r="E26" s="3">
        <v>362457</v>
      </c>
      <c r="F26" s="3">
        <v>359013</v>
      </c>
      <c r="G26" s="3">
        <v>355887</v>
      </c>
      <c r="H26" s="3">
        <v>369223</v>
      </c>
      <c r="I26" s="3">
        <v>371996</v>
      </c>
      <c r="J26" s="3">
        <v>397927</v>
      </c>
      <c r="K26" s="3">
        <v>435099</v>
      </c>
      <c r="L26" s="3">
        <v>472108</v>
      </c>
      <c r="M26" s="3">
        <v>524303</v>
      </c>
      <c r="N26" s="3">
        <v>544418</v>
      </c>
      <c r="O26" s="3">
        <v>561787</v>
      </c>
      <c r="P26" s="3">
        <v>566186</v>
      </c>
      <c r="Q26" s="3">
        <v>581939</v>
      </c>
      <c r="R26" s="3">
        <v>599888</v>
      </c>
      <c r="S26" s="3">
        <v>623660</v>
      </c>
      <c r="T26" s="3">
        <v>660347</v>
      </c>
      <c r="U26" s="3">
        <v>675294</v>
      </c>
      <c r="V26" s="3">
        <v>666064</v>
      </c>
      <c r="W26" s="3">
        <v>678215</v>
      </c>
      <c r="X26" s="3">
        <v>685731</v>
      </c>
      <c r="Y26" s="3">
        <v>701798</v>
      </c>
      <c r="Z26" s="3">
        <v>713189</v>
      </c>
      <c r="AA26" s="3">
        <v>705046</v>
      </c>
      <c r="AB26" s="3">
        <v>708797</v>
      </c>
      <c r="AC26" s="3">
        <v>656784</v>
      </c>
      <c r="AD26" s="3">
        <v>6569</v>
      </c>
    </row>
    <row r="27" spans="1:30">
      <c r="A27" s="3" t="s">
        <v>23</v>
      </c>
      <c r="B27" s="3" t="s">
        <v>238</v>
      </c>
      <c r="C27" s="3">
        <v>257802</v>
      </c>
      <c r="D27" s="3">
        <v>4297</v>
      </c>
      <c r="E27" s="3">
        <v>4823</v>
      </c>
      <c r="F27" s="3">
        <v>4833</v>
      </c>
      <c r="G27" s="3">
        <v>5145</v>
      </c>
      <c r="H27" s="3">
        <v>5483</v>
      </c>
      <c r="I27" s="3">
        <v>5697</v>
      </c>
      <c r="J27" s="3">
        <v>6137</v>
      </c>
      <c r="K27" s="3">
        <v>6313</v>
      </c>
      <c r="L27" s="3">
        <v>6591</v>
      </c>
      <c r="M27" s="3">
        <v>7080</v>
      </c>
      <c r="N27" s="3">
        <v>7897</v>
      </c>
      <c r="O27" s="3">
        <v>8297</v>
      </c>
      <c r="P27" s="3">
        <v>9226</v>
      </c>
      <c r="Q27" s="3">
        <v>10169</v>
      </c>
      <c r="R27" s="3">
        <v>10849</v>
      </c>
      <c r="S27" s="3">
        <v>11793</v>
      </c>
      <c r="T27" s="3">
        <v>12259</v>
      </c>
      <c r="U27" s="3">
        <v>12513</v>
      </c>
      <c r="V27" s="3">
        <v>13410</v>
      </c>
      <c r="W27" s="3">
        <v>13655</v>
      </c>
      <c r="X27" s="3">
        <v>14156</v>
      </c>
      <c r="Y27" s="3">
        <v>14540</v>
      </c>
      <c r="Z27" s="3">
        <v>15366</v>
      </c>
      <c r="AA27" s="3">
        <v>15082</v>
      </c>
      <c r="AB27" s="3">
        <v>17027</v>
      </c>
      <c r="AC27" s="3">
        <v>14957</v>
      </c>
      <c r="AD27" s="3">
        <v>207</v>
      </c>
    </row>
    <row r="28" spans="1:30">
      <c r="A28" s="3" t="s">
        <v>27</v>
      </c>
      <c r="B28" s="3" t="s">
        <v>238</v>
      </c>
      <c r="C28" s="3">
        <v>647940</v>
      </c>
      <c r="D28" s="3">
        <v>11866</v>
      </c>
      <c r="E28" s="3">
        <v>12324</v>
      </c>
      <c r="F28" s="3">
        <v>13108</v>
      </c>
      <c r="G28" s="3">
        <v>13145</v>
      </c>
      <c r="H28" s="3">
        <v>13540</v>
      </c>
      <c r="I28" s="3">
        <v>13826</v>
      </c>
      <c r="J28" s="3">
        <v>14863</v>
      </c>
      <c r="K28" s="3">
        <v>16879</v>
      </c>
      <c r="L28" s="3">
        <v>18094</v>
      </c>
      <c r="M28" s="3">
        <v>20635</v>
      </c>
      <c r="N28" s="3">
        <v>21546</v>
      </c>
      <c r="O28" s="3">
        <v>22861</v>
      </c>
      <c r="P28" s="3">
        <v>24441</v>
      </c>
      <c r="Q28" s="3">
        <v>25934</v>
      </c>
      <c r="R28" s="3">
        <v>27142</v>
      </c>
      <c r="S28" s="3">
        <v>29013</v>
      </c>
      <c r="T28" s="3">
        <v>30862</v>
      </c>
      <c r="U28" s="3">
        <v>32179</v>
      </c>
      <c r="V28" s="3">
        <v>33059</v>
      </c>
      <c r="W28" s="3">
        <v>34084</v>
      </c>
      <c r="X28" s="3">
        <v>34885</v>
      </c>
      <c r="Y28" s="3">
        <v>35314</v>
      </c>
      <c r="Z28" s="3">
        <v>36609</v>
      </c>
      <c r="AA28" s="3">
        <v>35895</v>
      </c>
      <c r="AB28" s="3">
        <v>37861</v>
      </c>
      <c r="AC28" s="3">
        <v>37439</v>
      </c>
      <c r="AD28" s="3">
        <v>536</v>
      </c>
    </row>
    <row r="29" spans="1:30">
      <c r="A29" s="3" t="s">
        <v>28</v>
      </c>
      <c r="B29" s="3" t="s">
        <v>238</v>
      </c>
      <c r="C29" s="3">
        <v>404447</v>
      </c>
      <c r="D29" s="3">
        <v>5487</v>
      </c>
      <c r="E29" s="3">
        <v>5765</v>
      </c>
      <c r="F29" s="3">
        <v>5832</v>
      </c>
      <c r="G29" s="3">
        <v>6157</v>
      </c>
      <c r="H29" s="3">
        <v>6623</v>
      </c>
      <c r="I29" s="3">
        <v>7171</v>
      </c>
      <c r="J29" s="3">
        <v>7629</v>
      </c>
      <c r="K29" s="3">
        <v>8636</v>
      </c>
      <c r="L29" s="3">
        <v>9532</v>
      </c>
      <c r="M29" s="3">
        <v>10583</v>
      </c>
      <c r="N29" s="3">
        <v>12030</v>
      </c>
      <c r="O29" s="3">
        <v>13402</v>
      </c>
      <c r="P29" s="3">
        <v>14494</v>
      </c>
      <c r="Q29" s="3">
        <v>15056</v>
      </c>
      <c r="R29" s="3">
        <v>16898</v>
      </c>
      <c r="S29" s="3">
        <v>18304</v>
      </c>
      <c r="T29" s="3">
        <v>19414</v>
      </c>
      <c r="U29" s="3">
        <v>20511</v>
      </c>
      <c r="V29" s="3">
        <v>22969</v>
      </c>
      <c r="W29" s="3">
        <v>24165</v>
      </c>
      <c r="X29" s="3">
        <v>24791</v>
      </c>
      <c r="Y29" s="3">
        <v>26034</v>
      </c>
      <c r="Z29" s="3">
        <v>25872</v>
      </c>
      <c r="AA29" s="3">
        <v>26969</v>
      </c>
      <c r="AB29" s="3">
        <v>26720</v>
      </c>
      <c r="AC29" s="3">
        <v>23034</v>
      </c>
      <c r="AD29" s="3">
        <v>369</v>
      </c>
    </row>
    <row r="30" spans="1:30">
      <c r="A30" s="3" t="s">
        <v>22</v>
      </c>
      <c r="B30" s="3" t="s">
        <v>238</v>
      </c>
      <c r="C30" s="3">
        <v>298084</v>
      </c>
      <c r="D30" s="3">
        <v>2943</v>
      </c>
      <c r="E30" s="3">
        <v>2940</v>
      </c>
      <c r="F30" s="3">
        <v>2990</v>
      </c>
      <c r="G30" s="3">
        <v>2962</v>
      </c>
      <c r="H30" s="3">
        <v>3271</v>
      </c>
      <c r="I30" s="3">
        <v>3510</v>
      </c>
      <c r="J30" s="3">
        <v>3703</v>
      </c>
      <c r="K30" s="3">
        <v>4399</v>
      </c>
      <c r="L30" s="3">
        <v>4571</v>
      </c>
      <c r="M30" s="3">
        <v>4854</v>
      </c>
      <c r="N30" s="3">
        <v>5360</v>
      </c>
      <c r="O30" s="3">
        <v>6066</v>
      </c>
      <c r="P30" s="3">
        <v>6850</v>
      </c>
      <c r="Q30" s="3">
        <v>8529</v>
      </c>
      <c r="R30" s="3">
        <v>9592</v>
      </c>
      <c r="S30" s="3">
        <v>11355</v>
      </c>
      <c r="T30" s="3">
        <v>13330</v>
      </c>
      <c r="U30" s="3">
        <v>14833</v>
      </c>
      <c r="V30" s="3">
        <v>15639</v>
      </c>
      <c r="W30" s="3">
        <v>17155</v>
      </c>
      <c r="X30" s="3">
        <v>19538</v>
      </c>
      <c r="Y30" s="3">
        <v>19100</v>
      </c>
      <c r="Z30" s="3">
        <v>22300</v>
      </c>
      <c r="AA30" s="3">
        <v>25918</v>
      </c>
      <c r="AB30" s="3">
        <v>31544</v>
      </c>
      <c r="AC30" s="3">
        <v>34098</v>
      </c>
      <c r="AD30" s="3">
        <v>734</v>
      </c>
    </row>
    <row r="31" spans="1:30">
      <c r="A31" s="3" t="s">
        <v>15</v>
      </c>
      <c r="B31" s="3" t="s">
        <v>238</v>
      </c>
      <c r="C31" s="3">
        <v>727526</v>
      </c>
      <c r="D31" s="3">
        <v>872</v>
      </c>
      <c r="E31" s="3">
        <v>1077</v>
      </c>
      <c r="F31" s="3">
        <v>1220</v>
      </c>
      <c r="G31" s="3">
        <v>1434</v>
      </c>
      <c r="H31" s="3">
        <v>1864</v>
      </c>
      <c r="I31" s="3">
        <v>2216</v>
      </c>
      <c r="J31" s="3">
        <v>3192</v>
      </c>
      <c r="K31" s="3">
        <v>4602</v>
      </c>
      <c r="L31" s="3">
        <v>6040</v>
      </c>
      <c r="M31" s="3">
        <v>8459</v>
      </c>
      <c r="N31" s="3">
        <v>11957</v>
      </c>
      <c r="O31" s="3">
        <v>15519</v>
      </c>
      <c r="P31" s="3">
        <v>20489</v>
      </c>
      <c r="Q31" s="3">
        <v>24650</v>
      </c>
      <c r="R31" s="3">
        <v>30080</v>
      </c>
      <c r="S31" s="3">
        <v>40020</v>
      </c>
      <c r="T31" s="3">
        <v>41448</v>
      </c>
      <c r="U31" s="3">
        <v>42257</v>
      </c>
      <c r="V31" s="3">
        <v>45397</v>
      </c>
      <c r="W31" s="3">
        <v>46188</v>
      </c>
      <c r="X31" s="3">
        <v>53273</v>
      </c>
      <c r="Y31" s="3">
        <v>56517</v>
      </c>
      <c r="Z31" s="3">
        <v>60205</v>
      </c>
      <c r="AA31" s="3">
        <v>64944</v>
      </c>
      <c r="AB31" s="3">
        <v>72175</v>
      </c>
      <c r="AC31" s="3">
        <v>70124</v>
      </c>
      <c r="AD31" s="3">
        <v>1307</v>
      </c>
    </row>
    <row r="32" spans="1:30">
      <c r="A32" s="3" t="s">
        <v>19</v>
      </c>
      <c r="B32" s="3" t="s">
        <v>238</v>
      </c>
      <c r="C32" s="3">
        <v>411111</v>
      </c>
      <c r="D32" s="3">
        <v>4971</v>
      </c>
      <c r="E32" s="3">
        <v>5411</v>
      </c>
      <c r="F32" s="3">
        <v>5886</v>
      </c>
      <c r="G32" s="3">
        <v>6247</v>
      </c>
      <c r="H32" s="3">
        <v>6539</v>
      </c>
      <c r="I32" s="3">
        <v>7010</v>
      </c>
      <c r="J32" s="3">
        <v>7794</v>
      </c>
      <c r="K32" s="3">
        <v>9058</v>
      </c>
      <c r="L32" s="3">
        <v>9867</v>
      </c>
      <c r="M32" s="3">
        <v>11478</v>
      </c>
      <c r="N32" s="3">
        <v>12970</v>
      </c>
      <c r="O32" s="3">
        <v>13356</v>
      </c>
      <c r="P32" s="3">
        <v>14612</v>
      </c>
      <c r="Q32" s="3">
        <v>15431</v>
      </c>
      <c r="R32" s="3">
        <v>16322</v>
      </c>
      <c r="S32" s="3">
        <v>17356</v>
      </c>
      <c r="T32" s="3">
        <v>18686</v>
      </c>
      <c r="U32" s="3">
        <v>19845</v>
      </c>
      <c r="V32" s="3">
        <v>21317</v>
      </c>
      <c r="W32" s="3">
        <v>21836</v>
      </c>
      <c r="X32" s="3">
        <v>23456</v>
      </c>
      <c r="Y32" s="3">
        <v>24959</v>
      </c>
      <c r="Z32" s="3">
        <v>26745</v>
      </c>
      <c r="AA32" s="3">
        <v>29067</v>
      </c>
      <c r="AB32" s="3">
        <v>31271</v>
      </c>
      <c r="AC32" s="3">
        <v>29164</v>
      </c>
      <c r="AD32" s="3">
        <v>457</v>
      </c>
    </row>
    <row r="33" spans="1:30">
      <c r="A33" s="3" t="s">
        <v>16</v>
      </c>
      <c r="B33" s="3" t="s">
        <v>238</v>
      </c>
      <c r="C33" s="3">
        <v>1178654</v>
      </c>
      <c r="D33" s="3">
        <v>23483</v>
      </c>
      <c r="E33" s="3">
        <v>23927</v>
      </c>
      <c r="F33" s="3">
        <v>24558</v>
      </c>
      <c r="G33" s="3">
        <v>23659</v>
      </c>
      <c r="H33" s="3">
        <v>25475</v>
      </c>
      <c r="I33" s="3">
        <v>25443</v>
      </c>
      <c r="J33" s="3">
        <v>27282</v>
      </c>
      <c r="K33" s="3">
        <v>30381</v>
      </c>
      <c r="L33" s="3">
        <v>32964</v>
      </c>
      <c r="M33" s="3">
        <v>37659</v>
      </c>
      <c r="N33" s="3">
        <v>39701</v>
      </c>
      <c r="O33" s="3">
        <v>41910</v>
      </c>
      <c r="P33" s="3">
        <v>44507</v>
      </c>
      <c r="Q33" s="3">
        <v>48454</v>
      </c>
      <c r="R33" s="3">
        <v>50506</v>
      </c>
      <c r="S33" s="3">
        <v>52545</v>
      </c>
      <c r="T33" s="3">
        <v>57151</v>
      </c>
      <c r="U33" s="3">
        <v>58543</v>
      </c>
      <c r="V33" s="3">
        <v>58831</v>
      </c>
      <c r="W33" s="3">
        <v>59721</v>
      </c>
      <c r="X33" s="3">
        <v>61567</v>
      </c>
      <c r="Y33" s="3">
        <v>63643</v>
      </c>
      <c r="Z33" s="3">
        <v>65015</v>
      </c>
      <c r="AA33" s="3">
        <v>65426</v>
      </c>
      <c r="AB33" s="3">
        <v>68439</v>
      </c>
      <c r="AC33" s="3">
        <v>67112</v>
      </c>
      <c r="AD33" s="3">
        <v>752</v>
      </c>
    </row>
    <row r="34" spans="1:30">
      <c r="A34" s="3" t="s">
        <v>21</v>
      </c>
      <c r="B34" s="3" t="s">
        <v>238</v>
      </c>
      <c r="C34" s="3">
        <v>297039</v>
      </c>
      <c r="D34" s="3">
        <v>5005</v>
      </c>
      <c r="E34" s="3">
        <v>5330</v>
      </c>
      <c r="F34" s="3">
        <v>5615</v>
      </c>
      <c r="G34" s="3">
        <v>5840</v>
      </c>
      <c r="H34" s="3">
        <v>5871</v>
      </c>
      <c r="I34" s="3">
        <v>6044</v>
      </c>
      <c r="J34" s="3">
        <v>6240</v>
      </c>
      <c r="K34" s="3">
        <v>7119</v>
      </c>
      <c r="L34" s="3">
        <v>7811</v>
      </c>
      <c r="M34" s="3">
        <v>9169</v>
      </c>
      <c r="N34" s="3">
        <v>9643</v>
      </c>
      <c r="O34" s="3">
        <v>10304</v>
      </c>
      <c r="P34" s="3">
        <v>11016</v>
      </c>
      <c r="Q34" s="3">
        <v>11591</v>
      </c>
      <c r="R34" s="3">
        <v>12202</v>
      </c>
      <c r="S34" s="3">
        <v>13712</v>
      </c>
      <c r="T34" s="3">
        <v>14300</v>
      </c>
      <c r="U34" s="3">
        <v>15024</v>
      </c>
      <c r="V34" s="3">
        <v>15049</v>
      </c>
      <c r="W34" s="3">
        <v>15258</v>
      </c>
      <c r="X34" s="3">
        <v>16411</v>
      </c>
      <c r="Y34" s="3">
        <v>16898</v>
      </c>
      <c r="Z34" s="3">
        <v>17461</v>
      </c>
      <c r="AA34" s="3">
        <v>17850</v>
      </c>
      <c r="AB34" s="3">
        <v>18301</v>
      </c>
      <c r="AC34" s="3">
        <v>17739</v>
      </c>
      <c r="AD34" s="3">
        <v>236</v>
      </c>
    </row>
    <row r="35" spans="1:30">
      <c r="A35" s="3" t="s">
        <v>20</v>
      </c>
      <c r="B35" s="3" t="s">
        <v>238</v>
      </c>
      <c r="C35" s="3">
        <v>239854</v>
      </c>
      <c r="D35" s="3">
        <v>919</v>
      </c>
      <c r="E35" s="3">
        <v>1006</v>
      </c>
      <c r="F35" s="3">
        <v>1167</v>
      </c>
      <c r="G35" s="3">
        <v>1206</v>
      </c>
      <c r="H35" s="3">
        <v>1258</v>
      </c>
      <c r="I35" s="3">
        <v>1433</v>
      </c>
      <c r="J35" s="3">
        <v>1605</v>
      </c>
      <c r="K35" s="3">
        <v>1887</v>
      </c>
      <c r="L35" s="3">
        <v>2147</v>
      </c>
      <c r="M35" s="3">
        <v>2951</v>
      </c>
      <c r="N35" s="3">
        <v>3621</v>
      </c>
      <c r="O35" s="3">
        <v>4388</v>
      </c>
      <c r="P35" s="3">
        <v>5281</v>
      </c>
      <c r="Q35" s="3">
        <v>6596</v>
      </c>
      <c r="R35" s="3">
        <v>7806</v>
      </c>
      <c r="S35" s="3">
        <v>9286</v>
      </c>
      <c r="T35" s="3">
        <v>10119</v>
      </c>
      <c r="U35" s="3">
        <v>11612</v>
      </c>
      <c r="V35" s="3">
        <v>11736</v>
      </c>
      <c r="W35" s="3">
        <v>12664</v>
      </c>
      <c r="X35" s="3">
        <v>14865</v>
      </c>
      <c r="Y35" s="3">
        <v>17908</v>
      </c>
      <c r="Z35" s="3">
        <v>20794</v>
      </c>
      <c r="AA35" s="3">
        <v>24875</v>
      </c>
      <c r="AB35" s="3">
        <v>29647</v>
      </c>
      <c r="AC35" s="3">
        <v>32493</v>
      </c>
      <c r="AD35" s="3">
        <v>584</v>
      </c>
    </row>
    <row r="36" spans="1:30">
      <c r="A36" s="3" t="s">
        <v>18</v>
      </c>
      <c r="B36" s="3" t="s">
        <v>238</v>
      </c>
      <c r="C36" s="3">
        <v>825018</v>
      </c>
      <c r="D36" s="3">
        <v>12675</v>
      </c>
      <c r="E36" s="3">
        <v>12758</v>
      </c>
      <c r="F36" s="3">
        <v>13186</v>
      </c>
      <c r="G36" s="3">
        <v>13799</v>
      </c>
      <c r="H36" s="3">
        <v>15114</v>
      </c>
      <c r="I36" s="3">
        <v>16638</v>
      </c>
      <c r="J36" s="3">
        <v>18056</v>
      </c>
      <c r="K36" s="3">
        <v>20406</v>
      </c>
      <c r="L36" s="3">
        <v>23146</v>
      </c>
      <c r="M36" s="3">
        <v>25205</v>
      </c>
      <c r="N36" s="3">
        <v>27274</v>
      </c>
      <c r="O36" s="3">
        <v>27437</v>
      </c>
      <c r="P36" s="3">
        <v>29824</v>
      </c>
      <c r="Q36" s="3">
        <v>30294</v>
      </c>
      <c r="R36" s="3">
        <v>31570</v>
      </c>
      <c r="S36" s="3">
        <v>33348</v>
      </c>
      <c r="T36" s="3">
        <v>36528</v>
      </c>
      <c r="U36" s="3">
        <v>39556</v>
      </c>
      <c r="V36" s="3">
        <v>41727</v>
      </c>
      <c r="W36" s="3">
        <v>44330</v>
      </c>
      <c r="X36" s="3">
        <v>47684</v>
      </c>
      <c r="Y36" s="3">
        <v>49651</v>
      </c>
      <c r="Z36" s="3">
        <v>52154</v>
      </c>
      <c r="AA36" s="3">
        <v>53278</v>
      </c>
      <c r="AB36" s="3">
        <v>56970</v>
      </c>
      <c r="AC36" s="3">
        <v>51603</v>
      </c>
      <c r="AD36" s="3">
        <v>807</v>
      </c>
    </row>
    <row r="37" spans="1:30">
      <c r="A37" s="3" t="s">
        <v>26</v>
      </c>
      <c r="B37" s="3" t="s">
        <v>238</v>
      </c>
      <c r="C37" s="3">
        <v>1437600</v>
      </c>
      <c r="D37" s="3">
        <v>33618</v>
      </c>
      <c r="E37" s="3">
        <v>33399</v>
      </c>
      <c r="F37" s="3">
        <v>34447</v>
      </c>
      <c r="G37" s="3">
        <v>33130</v>
      </c>
      <c r="H37" s="3">
        <v>34402</v>
      </c>
      <c r="I37" s="3">
        <v>36298</v>
      </c>
      <c r="J37" s="3">
        <v>37060</v>
      </c>
      <c r="K37" s="3">
        <v>37378</v>
      </c>
      <c r="L37" s="3">
        <v>37825</v>
      </c>
      <c r="M37" s="3">
        <v>39840</v>
      </c>
      <c r="N37" s="3">
        <v>35757</v>
      </c>
      <c r="O37" s="3">
        <v>36790</v>
      </c>
      <c r="P37" s="3">
        <v>38392</v>
      </c>
      <c r="Q37" s="3">
        <v>39515</v>
      </c>
      <c r="R37" s="3">
        <v>40207</v>
      </c>
      <c r="S37" s="3">
        <v>43718</v>
      </c>
      <c r="T37" s="3">
        <v>44938</v>
      </c>
      <c r="U37" s="3">
        <v>50129</v>
      </c>
      <c r="V37" s="3">
        <v>58710</v>
      </c>
      <c r="W37" s="3">
        <v>68966</v>
      </c>
      <c r="X37" s="3">
        <v>83829</v>
      </c>
      <c r="Y37" s="3">
        <v>91866</v>
      </c>
      <c r="Z37" s="3">
        <v>106458</v>
      </c>
      <c r="AA37" s="3">
        <v>119235</v>
      </c>
      <c r="AB37" s="3">
        <v>127441</v>
      </c>
      <c r="AC37" s="3">
        <v>93042</v>
      </c>
      <c r="AD37" s="3">
        <v>1210</v>
      </c>
    </row>
    <row r="38" spans="1:30">
      <c r="A38" s="3" t="s">
        <v>17</v>
      </c>
      <c r="B38" s="3" t="s">
        <v>238</v>
      </c>
      <c r="C38" s="3">
        <v>366639</v>
      </c>
      <c r="D38" s="3">
        <v>4890</v>
      </c>
      <c r="E38" s="3">
        <v>4996</v>
      </c>
      <c r="F38" s="3">
        <v>5126</v>
      </c>
      <c r="G38" s="3">
        <v>5212</v>
      </c>
      <c r="H38" s="3">
        <v>5276</v>
      </c>
      <c r="I38" s="3">
        <v>5475</v>
      </c>
      <c r="J38" s="3">
        <v>6012</v>
      </c>
      <c r="K38" s="3">
        <v>6505</v>
      </c>
      <c r="L38" s="3">
        <v>7432</v>
      </c>
      <c r="M38" s="3">
        <v>8163</v>
      </c>
      <c r="N38" s="3">
        <v>9077</v>
      </c>
      <c r="O38" s="3">
        <v>9613</v>
      </c>
      <c r="P38" s="3">
        <v>10530</v>
      </c>
      <c r="Q38" s="3">
        <v>11872</v>
      </c>
      <c r="R38" s="3">
        <v>12925</v>
      </c>
      <c r="S38" s="3">
        <v>14440</v>
      </c>
      <c r="T38" s="3">
        <v>16258</v>
      </c>
      <c r="U38" s="3">
        <v>17795</v>
      </c>
      <c r="V38" s="3">
        <v>20426</v>
      </c>
      <c r="W38" s="3">
        <v>20794</v>
      </c>
      <c r="X38" s="3">
        <v>23079</v>
      </c>
      <c r="Y38" s="3">
        <v>25103</v>
      </c>
      <c r="Z38" s="3">
        <v>26753</v>
      </c>
      <c r="AA38" s="3">
        <v>28869</v>
      </c>
      <c r="AB38" s="3">
        <v>30934</v>
      </c>
      <c r="AC38" s="3">
        <v>28737</v>
      </c>
      <c r="AD38" s="3">
        <v>347</v>
      </c>
    </row>
    <row r="39" spans="1:30">
      <c r="A39" s="3" t="s">
        <v>14</v>
      </c>
      <c r="B39" s="3" t="s">
        <v>238</v>
      </c>
      <c r="C39" s="3">
        <v>1391655</v>
      </c>
      <c r="D39" s="3">
        <v>10623</v>
      </c>
      <c r="E39" s="3">
        <v>13214</v>
      </c>
      <c r="F39" s="3">
        <v>14303</v>
      </c>
      <c r="G39" s="3">
        <v>17029</v>
      </c>
      <c r="H39" s="3">
        <v>18470</v>
      </c>
      <c r="I39" s="3">
        <v>21228</v>
      </c>
      <c r="J39" s="3">
        <v>23424</v>
      </c>
      <c r="K39" s="3">
        <v>28340</v>
      </c>
      <c r="L39" s="3">
        <v>32722</v>
      </c>
      <c r="M39" s="3">
        <v>38222</v>
      </c>
      <c r="N39" s="3">
        <v>44476</v>
      </c>
      <c r="O39" s="3">
        <v>49035</v>
      </c>
      <c r="P39" s="3">
        <v>52021</v>
      </c>
      <c r="Q39" s="3">
        <v>55091</v>
      </c>
      <c r="R39" s="3">
        <v>61381</v>
      </c>
      <c r="S39" s="3">
        <v>67031</v>
      </c>
      <c r="T39" s="3">
        <v>72055</v>
      </c>
      <c r="U39" s="3">
        <v>75535</v>
      </c>
      <c r="V39" s="3">
        <v>79214</v>
      </c>
      <c r="W39" s="3">
        <v>82505</v>
      </c>
      <c r="X39" s="3">
        <v>83720</v>
      </c>
      <c r="Y39" s="3">
        <v>84660</v>
      </c>
      <c r="Z39" s="3">
        <v>87557</v>
      </c>
      <c r="AA39" s="3">
        <v>91650</v>
      </c>
      <c r="AB39" s="3">
        <v>95947</v>
      </c>
      <c r="AC39" s="3">
        <v>90593</v>
      </c>
      <c r="AD39" s="3">
        <v>1609</v>
      </c>
    </row>
    <row r="40" spans="1:30">
      <c r="A40" s="3" t="s">
        <v>30</v>
      </c>
      <c r="B40" s="3" t="s">
        <v>238</v>
      </c>
      <c r="C40" s="3">
        <v>797507</v>
      </c>
      <c r="D40" s="3">
        <v>17124</v>
      </c>
      <c r="E40" s="3">
        <v>18185</v>
      </c>
      <c r="F40" s="3">
        <v>18903</v>
      </c>
      <c r="G40" s="3">
        <v>18983</v>
      </c>
      <c r="H40" s="3">
        <v>19490</v>
      </c>
      <c r="I40" s="3">
        <v>19627</v>
      </c>
      <c r="J40" s="3">
        <v>19945</v>
      </c>
      <c r="K40" s="3">
        <v>21908</v>
      </c>
      <c r="L40" s="3">
        <v>22798</v>
      </c>
      <c r="M40" s="3">
        <v>25259</v>
      </c>
      <c r="N40" s="3">
        <v>25969</v>
      </c>
      <c r="O40" s="3">
        <v>26772</v>
      </c>
      <c r="P40" s="3">
        <v>27381</v>
      </c>
      <c r="Q40" s="3">
        <v>29297</v>
      </c>
      <c r="R40" s="3">
        <v>30599</v>
      </c>
      <c r="S40" s="3">
        <v>32621</v>
      </c>
      <c r="T40" s="3">
        <v>35612</v>
      </c>
      <c r="U40" s="3">
        <v>37629</v>
      </c>
      <c r="V40" s="3">
        <v>39033</v>
      </c>
      <c r="W40" s="3">
        <v>40895</v>
      </c>
      <c r="X40" s="3">
        <v>42806</v>
      </c>
      <c r="Y40" s="3">
        <v>43794</v>
      </c>
      <c r="Z40" s="3">
        <v>44795</v>
      </c>
      <c r="AA40" s="3">
        <v>45302</v>
      </c>
      <c r="AB40" s="3">
        <v>46816</v>
      </c>
      <c r="AC40" s="3">
        <v>45431</v>
      </c>
      <c r="AD40" s="3">
        <v>533</v>
      </c>
    </row>
    <row r="41" spans="1:30">
      <c r="A41" s="3" t="s">
        <v>24</v>
      </c>
      <c r="B41" s="3" t="s">
        <v>238</v>
      </c>
      <c r="C41" s="3">
        <v>870843</v>
      </c>
      <c r="D41" s="3">
        <v>16097</v>
      </c>
      <c r="E41" s="3">
        <v>16744</v>
      </c>
      <c r="F41" s="3">
        <v>17354</v>
      </c>
      <c r="G41" s="3">
        <v>17646</v>
      </c>
      <c r="H41" s="3">
        <v>18276</v>
      </c>
      <c r="I41" s="3">
        <v>17767</v>
      </c>
      <c r="J41" s="3">
        <v>18792</v>
      </c>
      <c r="K41" s="3">
        <v>21790</v>
      </c>
      <c r="L41" s="3">
        <v>23840</v>
      </c>
      <c r="M41" s="3">
        <v>26549</v>
      </c>
      <c r="N41" s="3">
        <v>28755</v>
      </c>
      <c r="O41" s="3">
        <v>30486</v>
      </c>
      <c r="P41" s="3">
        <v>32074</v>
      </c>
      <c r="Q41" s="3">
        <v>33679</v>
      </c>
      <c r="R41" s="3">
        <v>35609</v>
      </c>
      <c r="S41" s="3">
        <v>37934</v>
      </c>
      <c r="T41" s="3">
        <v>40995</v>
      </c>
      <c r="U41" s="3">
        <v>43206</v>
      </c>
      <c r="V41" s="3">
        <v>44176</v>
      </c>
      <c r="W41" s="3">
        <v>45881</v>
      </c>
      <c r="X41" s="3">
        <v>47470</v>
      </c>
      <c r="Y41" s="3">
        <v>49785</v>
      </c>
      <c r="Z41" s="3">
        <v>50444</v>
      </c>
      <c r="AA41" s="3">
        <v>50500</v>
      </c>
      <c r="AB41" s="3">
        <v>53362</v>
      </c>
      <c r="AC41" s="3">
        <v>51137</v>
      </c>
      <c r="AD41" s="3">
        <v>495</v>
      </c>
    </row>
    <row r="42" spans="1:30">
      <c r="A42" s="3" t="s">
        <v>29</v>
      </c>
      <c r="B42" s="3" t="s">
        <v>238</v>
      </c>
      <c r="C42" s="3">
        <v>244197</v>
      </c>
      <c r="D42" s="3">
        <v>1235</v>
      </c>
      <c r="E42" s="3">
        <v>1426</v>
      </c>
      <c r="F42" s="3">
        <v>1635</v>
      </c>
      <c r="G42" s="3">
        <v>1809</v>
      </c>
      <c r="H42" s="3">
        <v>2265</v>
      </c>
      <c r="I42" s="3">
        <v>2353</v>
      </c>
      <c r="J42" s="3">
        <v>2923</v>
      </c>
      <c r="K42" s="3">
        <v>3403</v>
      </c>
      <c r="L42" s="3">
        <v>4026</v>
      </c>
      <c r="M42" s="3">
        <v>5138</v>
      </c>
      <c r="N42" s="3">
        <v>6239</v>
      </c>
      <c r="O42" s="3">
        <v>6756</v>
      </c>
      <c r="P42" s="3">
        <v>7995</v>
      </c>
      <c r="Q42" s="3">
        <v>8772</v>
      </c>
      <c r="R42" s="3">
        <v>10179</v>
      </c>
      <c r="S42" s="3">
        <v>10968</v>
      </c>
      <c r="T42" s="3">
        <v>12351</v>
      </c>
      <c r="U42" s="3">
        <v>12551</v>
      </c>
      <c r="V42" s="3">
        <v>13686</v>
      </c>
      <c r="W42" s="3">
        <v>13227</v>
      </c>
      <c r="X42" s="3">
        <v>14997</v>
      </c>
      <c r="Y42" s="3">
        <v>16871</v>
      </c>
      <c r="Z42" s="3">
        <v>19101</v>
      </c>
      <c r="AA42" s="3">
        <v>20256</v>
      </c>
      <c r="AB42" s="3">
        <v>21969</v>
      </c>
      <c r="AC42" s="3">
        <v>21691</v>
      </c>
      <c r="AD42" s="3">
        <v>375</v>
      </c>
    </row>
    <row r="43" spans="1:30">
      <c r="A43" s="3" t="s">
        <v>25</v>
      </c>
      <c r="B43" s="3" t="s">
        <v>238</v>
      </c>
      <c r="C43" s="3">
        <v>754918</v>
      </c>
      <c r="D43" s="3">
        <v>5791</v>
      </c>
      <c r="E43" s="3">
        <v>6137</v>
      </c>
      <c r="F43" s="3">
        <v>6668</v>
      </c>
      <c r="G43" s="3">
        <v>7827</v>
      </c>
      <c r="H43" s="3">
        <v>7908</v>
      </c>
      <c r="I43" s="3">
        <v>9691</v>
      </c>
      <c r="J43" s="3">
        <v>12452</v>
      </c>
      <c r="K43" s="3">
        <v>15812</v>
      </c>
      <c r="L43" s="3">
        <v>18894</v>
      </c>
      <c r="M43" s="3">
        <v>20966</v>
      </c>
      <c r="N43" s="3">
        <v>23417</v>
      </c>
      <c r="O43" s="3">
        <v>25723</v>
      </c>
      <c r="P43" s="3">
        <v>26717</v>
      </c>
      <c r="Q43" s="3">
        <v>30711</v>
      </c>
      <c r="R43" s="3">
        <v>33127</v>
      </c>
      <c r="S43" s="3">
        <v>34767</v>
      </c>
      <c r="T43" s="3">
        <v>36527</v>
      </c>
      <c r="U43" s="3">
        <v>39959</v>
      </c>
      <c r="V43" s="3">
        <v>40709</v>
      </c>
      <c r="W43" s="3">
        <v>44390</v>
      </c>
      <c r="X43" s="3">
        <v>47567</v>
      </c>
      <c r="Y43" s="3">
        <v>45083</v>
      </c>
      <c r="Z43" s="3">
        <v>46374</v>
      </c>
      <c r="AA43" s="3">
        <v>50386</v>
      </c>
      <c r="AB43" s="3">
        <v>56606</v>
      </c>
      <c r="AC43" s="3">
        <v>59747</v>
      </c>
      <c r="AD43" s="3">
        <v>962</v>
      </c>
    </row>
    <row r="44" spans="1:30">
      <c r="A44" s="3" t="s">
        <v>237</v>
      </c>
      <c r="B44" s="3" t="s">
        <v>238</v>
      </c>
      <c r="C44" s="3">
        <v>59389700</v>
      </c>
      <c r="D44" s="3">
        <v>1190797</v>
      </c>
      <c r="E44" s="3">
        <v>1217680</v>
      </c>
      <c r="F44" s="3">
        <v>1232748</v>
      </c>
      <c r="G44" s="3">
        <v>1241090</v>
      </c>
      <c r="H44" s="3">
        <v>1308322</v>
      </c>
      <c r="I44" s="3">
        <v>1419840</v>
      </c>
      <c r="J44" s="3">
        <v>1489404</v>
      </c>
      <c r="K44" s="3">
        <v>1574545</v>
      </c>
      <c r="L44" s="3">
        <v>1689985</v>
      </c>
      <c r="M44" s="3">
        <v>1926751</v>
      </c>
      <c r="N44" s="3">
        <v>2026634</v>
      </c>
      <c r="O44" s="3">
        <v>2129472</v>
      </c>
      <c r="P44" s="3">
        <v>2230357</v>
      </c>
      <c r="Q44" s="3">
        <v>2348481</v>
      </c>
      <c r="R44" s="3">
        <v>2472346</v>
      </c>
      <c r="S44" s="3">
        <v>2633371</v>
      </c>
      <c r="T44" s="3">
        <v>2766754</v>
      </c>
      <c r="U44" s="3">
        <v>2890717</v>
      </c>
      <c r="V44" s="3">
        <v>2932757</v>
      </c>
      <c r="W44" s="3">
        <v>2936746</v>
      </c>
      <c r="X44" s="3">
        <v>3037895</v>
      </c>
      <c r="Y44" s="3">
        <v>3124622</v>
      </c>
      <c r="Z44" s="3">
        <v>3258241</v>
      </c>
      <c r="AA44" s="3">
        <v>3407907</v>
      </c>
      <c r="AB44" s="3">
        <v>3564775</v>
      </c>
      <c r="AC44" s="3">
        <v>3284436</v>
      </c>
      <c r="AD44" s="3">
        <v>53027</v>
      </c>
    </row>
    <row r="47" spans="1:30">
      <c r="A47" s="3" t="s">
        <v>239</v>
      </c>
    </row>
    <row r="54" spans="1:30">
      <c r="C54" s="3">
        <v>2011</v>
      </c>
      <c r="D54" s="3">
        <v>2012</v>
      </c>
      <c r="E54" s="3">
        <v>2013</v>
      </c>
      <c r="F54" s="3">
        <v>2014</v>
      </c>
      <c r="G54" s="3">
        <v>2015</v>
      </c>
      <c r="H54" s="3">
        <v>2016</v>
      </c>
      <c r="I54" s="3">
        <v>2017</v>
      </c>
      <c r="J54" s="3">
        <v>2018</v>
      </c>
      <c r="K54" s="3">
        <v>2019</v>
      </c>
      <c r="L54" s="3">
        <v>2020</v>
      </c>
      <c r="AC54" s="3">
        <v>2021</v>
      </c>
      <c r="AD54" s="3" t="s">
        <v>236</v>
      </c>
    </row>
    <row r="55" spans="1:30">
      <c r="A55" s="3" t="s">
        <v>7</v>
      </c>
      <c r="C55" s="3">
        <v>75547</v>
      </c>
      <c r="D55" s="3">
        <v>82230</v>
      </c>
      <c r="E55" s="3">
        <v>90623</v>
      </c>
      <c r="F55" s="3">
        <v>93466</v>
      </c>
      <c r="G55" s="3">
        <v>97028</v>
      </c>
      <c r="H55" s="3">
        <v>102431</v>
      </c>
      <c r="I55" s="3">
        <v>105338</v>
      </c>
      <c r="J55" s="3">
        <v>108416</v>
      </c>
      <c r="K55" s="3">
        <v>111947</v>
      </c>
      <c r="L55" s="3">
        <v>116729</v>
      </c>
      <c r="AC55" s="3">
        <v>115158</v>
      </c>
      <c r="AD55" s="3">
        <v>1646</v>
      </c>
    </row>
    <row r="56" spans="1:30">
      <c r="A56" s="3" t="s">
        <v>4</v>
      </c>
      <c r="C56" s="3">
        <v>55541</v>
      </c>
      <c r="D56" s="3">
        <v>61420</v>
      </c>
      <c r="E56" s="3">
        <v>64766</v>
      </c>
      <c r="F56" s="3">
        <v>68040</v>
      </c>
      <c r="G56" s="3">
        <v>71023</v>
      </c>
      <c r="H56" s="3">
        <v>75627</v>
      </c>
      <c r="I56" s="3">
        <v>80305</v>
      </c>
      <c r="J56" s="3">
        <v>85571</v>
      </c>
      <c r="K56" s="3">
        <v>88111</v>
      </c>
      <c r="L56" s="3">
        <v>94913</v>
      </c>
      <c r="AC56" s="3">
        <v>88042</v>
      </c>
      <c r="AD56" s="3">
        <v>1636</v>
      </c>
    </row>
    <row r="57" spans="1:30">
      <c r="A57" s="3" t="s">
        <v>12</v>
      </c>
      <c r="C57" s="3">
        <v>94358</v>
      </c>
      <c r="D57" s="3">
        <v>101179</v>
      </c>
      <c r="E57" s="3">
        <v>103982</v>
      </c>
      <c r="F57" s="3">
        <v>104960</v>
      </c>
      <c r="G57" s="3">
        <v>106545</v>
      </c>
      <c r="H57" s="3">
        <v>109812</v>
      </c>
      <c r="I57" s="3">
        <v>111884</v>
      </c>
      <c r="J57" s="3">
        <v>115259</v>
      </c>
      <c r="K57" s="3">
        <v>117072</v>
      </c>
      <c r="L57" s="3">
        <v>121517</v>
      </c>
      <c r="AC57" s="3">
        <v>117895</v>
      </c>
      <c r="AD57" s="3">
        <v>1488</v>
      </c>
    </row>
    <row r="58" spans="1:30">
      <c r="A58" s="3" t="s">
        <v>3</v>
      </c>
      <c r="C58" s="3">
        <v>395784</v>
      </c>
      <c r="D58" s="3">
        <v>416199</v>
      </c>
      <c r="E58" s="3">
        <v>456367</v>
      </c>
      <c r="F58" s="3">
        <v>487720</v>
      </c>
      <c r="G58" s="3">
        <v>463685</v>
      </c>
      <c r="H58" s="3">
        <v>501373</v>
      </c>
      <c r="I58" s="3">
        <v>542467</v>
      </c>
      <c r="J58" s="3">
        <v>612590</v>
      </c>
      <c r="K58" s="3">
        <v>699595</v>
      </c>
      <c r="L58" s="3">
        <v>773336</v>
      </c>
      <c r="AC58" s="3">
        <v>752193</v>
      </c>
      <c r="AD58" s="3">
        <v>19703</v>
      </c>
    </row>
    <row r="59" spans="1:30">
      <c r="A59" s="3" t="s">
        <v>10</v>
      </c>
      <c r="C59" s="3">
        <v>110626</v>
      </c>
      <c r="D59" s="3">
        <v>115715</v>
      </c>
      <c r="E59" s="3">
        <v>121989</v>
      </c>
      <c r="F59" s="3">
        <v>120678</v>
      </c>
      <c r="G59" s="3">
        <v>122611</v>
      </c>
      <c r="H59" s="3">
        <v>124592</v>
      </c>
      <c r="I59" s="3">
        <v>125874</v>
      </c>
      <c r="J59" s="3">
        <v>125973</v>
      </c>
      <c r="K59" s="3">
        <v>123439</v>
      </c>
      <c r="L59" s="3">
        <v>124880</v>
      </c>
      <c r="AC59" s="3">
        <v>114474</v>
      </c>
      <c r="AD59" s="3">
        <v>1708</v>
      </c>
    </row>
    <row r="60" spans="1:30">
      <c r="A60" s="3" t="s">
        <v>8</v>
      </c>
      <c r="C60" s="3">
        <v>154859</v>
      </c>
      <c r="D60" s="3">
        <v>165375</v>
      </c>
      <c r="E60" s="3">
        <v>169609</v>
      </c>
      <c r="F60" s="3">
        <v>171357</v>
      </c>
      <c r="G60" s="3">
        <v>175577</v>
      </c>
      <c r="H60" s="3">
        <v>182083</v>
      </c>
      <c r="I60" s="3">
        <v>185691</v>
      </c>
      <c r="J60" s="3">
        <v>188168</v>
      </c>
      <c r="K60" s="3">
        <v>190658</v>
      </c>
      <c r="L60" s="3">
        <v>192312</v>
      </c>
      <c r="AC60" s="3">
        <v>181648</v>
      </c>
      <c r="AD60" s="3">
        <v>1895</v>
      </c>
    </row>
    <row r="61" spans="1:30">
      <c r="A61" s="3" t="s">
        <v>5</v>
      </c>
      <c r="C61" s="3">
        <v>98652</v>
      </c>
      <c r="D61" s="3">
        <v>109226</v>
      </c>
      <c r="E61" s="3">
        <v>117301</v>
      </c>
      <c r="F61" s="3">
        <v>132105</v>
      </c>
      <c r="G61" s="3">
        <v>143603</v>
      </c>
      <c r="H61" s="3">
        <v>155249</v>
      </c>
      <c r="I61" s="3">
        <v>157441</v>
      </c>
      <c r="J61" s="3">
        <v>181638</v>
      </c>
      <c r="K61" s="3">
        <v>200499</v>
      </c>
      <c r="L61" s="3">
        <v>211708</v>
      </c>
      <c r="AC61" s="3">
        <v>205057</v>
      </c>
      <c r="AD61" s="3">
        <v>5531</v>
      </c>
    </row>
    <row r="62" spans="1:30">
      <c r="A62" s="3" t="s">
        <v>13</v>
      </c>
      <c r="C62" s="3">
        <v>90328</v>
      </c>
      <c r="D62" s="3">
        <v>98724</v>
      </c>
      <c r="E62" s="3">
        <v>105589</v>
      </c>
      <c r="F62" s="3">
        <v>108266</v>
      </c>
      <c r="G62" s="3">
        <v>113465</v>
      </c>
      <c r="H62" s="3">
        <v>116432</v>
      </c>
      <c r="I62" s="3">
        <v>121235</v>
      </c>
      <c r="J62" s="3">
        <v>125106</v>
      </c>
      <c r="K62" s="3">
        <v>129954</v>
      </c>
      <c r="L62" s="3">
        <v>145492</v>
      </c>
      <c r="AC62" s="3">
        <v>136415</v>
      </c>
      <c r="AD62" s="3">
        <v>1768</v>
      </c>
    </row>
    <row r="63" spans="1:30">
      <c r="A63" s="3" t="s">
        <v>9</v>
      </c>
      <c r="C63" s="3">
        <v>135110</v>
      </c>
      <c r="D63" s="3">
        <v>135742</v>
      </c>
      <c r="E63" s="3">
        <v>138091</v>
      </c>
      <c r="F63" s="3">
        <v>132560</v>
      </c>
      <c r="G63" s="3">
        <v>130071</v>
      </c>
      <c r="H63" s="3">
        <v>132872</v>
      </c>
      <c r="I63" s="3">
        <v>134695</v>
      </c>
      <c r="J63" s="3">
        <v>137729</v>
      </c>
      <c r="K63" s="3">
        <v>137715</v>
      </c>
      <c r="L63" s="3">
        <v>138711</v>
      </c>
      <c r="AC63" s="3">
        <v>128848</v>
      </c>
      <c r="AD63" s="3">
        <v>1449</v>
      </c>
    </row>
    <row r="64" spans="1:30">
      <c r="A64" s="3" t="s">
        <v>11</v>
      </c>
      <c r="C64" s="3">
        <v>79678</v>
      </c>
      <c r="D64" s="3">
        <v>85778</v>
      </c>
      <c r="E64" s="3">
        <v>87863</v>
      </c>
      <c r="F64" s="3">
        <v>90440</v>
      </c>
      <c r="G64" s="3">
        <v>90864</v>
      </c>
      <c r="H64" s="3">
        <v>93822</v>
      </c>
      <c r="I64" s="3">
        <v>96441</v>
      </c>
      <c r="J64" s="3">
        <v>99762</v>
      </c>
      <c r="K64" s="3">
        <v>103103</v>
      </c>
      <c r="L64" s="3">
        <v>114368</v>
      </c>
      <c r="AC64" s="3">
        <v>109801</v>
      </c>
      <c r="AD64" s="3">
        <v>1704</v>
      </c>
    </row>
    <row r="65" spans="1:30">
      <c r="A65" s="3" t="s">
        <v>6</v>
      </c>
      <c r="C65" s="3">
        <v>177367</v>
      </c>
      <c r="D65" s="3">
        <v>192696</v>
      </c>
      <c r="E65" s="3">
        <v>203827</v>
      </c>
      <c r="F65" s="3">
        <v>197605</v>
      </c>
      <c r="G65" s="3">
        <v>203238</v>
      </c>
      <c r="H65" s="3">
        <v>214131</v>
      </c>
      <c r="I65" s="3">
        <v>221486</v>
      </c>
      <c r="J65" s="3">
        <v>222812</v>
      </c>
      <c r="K65" s="3">
        <v>218994</v>
      </c>
      <c r="L65" s="3">
        <v>225610</v>
      </c>
      <c r="AC65" s="3">
        <v>219337</v>
      </c>
      <c r="AD65" s="3">
        <v>2407</v>
      </c>
    </row>
    <row r="66" spans="1:30">
      <c r="A66" s="3" t="s">
        <v>2</v>
      </c>
      <c r="C66" s="3">
        <v>623660</v>
      </c>
      <c r="D66" s="3">
        <v>660347</v>
      </c>
      <c r="E66" s="3">
        <v>675294</v>
      </c>
      <c r="F66" s="3">
        <v>666064</v>
      </c>
      <c r="G66" s="3">
        <v>678215</v>
      </c>
      <c r="H66" s="3">
        <v>685731</v>
      </c>
      <c r="I66" s="3">
        <v>701798</v>
      </c>
      <c r="J66" s="3">
        <v>713189</v>
      </c>
      <c r="K66" s="3">
        <v>705046</v>
      </c>
      <c r="L66" s="3">
        <v>708797</v>
      </c>
      <c r="AC66" s="3">
        <v>656784</v>
      </c>
      <c r="AD66" s="3">
        <v>6569</v>
      </c>
    </row>
    <row r="67" spans="1:30">
      <c r="A67" s="3" t="s">
        <v>23</v>
      </c>
      <c r="B67" s="3" t="s">
        <v>238</v>
      </c>
      <c r="C67" s="3">
        <v>11793</v>
      </c>
      <c r="D67" s="3">
        <v>12259</v>
      </c>
      <c r="E67" s="3">
        <v>12513</v>
      </c>
      <c r="F67" s="3">
        <v>13410</v>
      </c>
      <c r="G67" s="3">
        <v>13655</v>
      </c>
      <c r="H67" s="3">
        <v>14156</v>
      </c>
      <c r="I67" s="3">
        <v>14540</v>
      </c>
      <c r="J67" s="3">
        <v>15366</v>
      </c>
      <c r="K67" s="3">
        <v>15082</v>
      </c>
      <c r="L67" s="3">
        <v>17027</v>
      </c>
    </row>
    <row r="68" spans="1:30">
      <c r="A68" s="3" t="s">
        <v>27</v>
      </c>
      <c r="B68" s="3" t="s">
        <v>238</v>
      </c>
      <c r="C68" s="3">
        <v>29013</v>
      </c>
      <c r="D68" s="3">
        <v>30862</v>
      </c>
      <c r="E68" s="3">
        <v>32179</v>
      </c>
      <c r="F68" s="3">
        <v>33059</v>
      </c>
      <c r="G68" s="3">
        <v>34084</v>
      </c>
      <c r="H68" s="3">
        <v>34885</v>
      </c>
      <c r="I68" s="3">
        <v>35314</v>
      </c>
      <c r="J68" s="3">
        <v>36609</v>
      </c>
      <c r="K68" s="3">
        <v>35895</v>
      </c>
      <c r="L68" s="3">
        <v>37861</v>
      </c>
    </row>
    <row r="69" spans="1:30">
      <c r="A69" s="3" t="s">
        <v>28</v>
      </c>
      <c r="B69" s="3" t="s">
        <v>238</v>
      </c>
      <c r="C69" s="3">
        <v>18304</v>
      </c>
      <c r="D69" s="3">
        <v>19414</v>
      </c>
      <c r="E69" s="3">
        <v>20511</v>
      </c>
      <c r="F69" s="3">
        <v>22969</v>
      </c>
      <c r="G69" s="3">
        <v>24165</v>
      </c>
      <c r="H69" s="3">
        <v>24791</v>
      </c>
      <c r="I69" s="3">
        <v>26034</v>
      </c>
      <c r="J69" s="3">
        <v>25872</v>
      </c>
      <c r="K69" s="3">
        <v>26969</v>
      </c>
      <c r="L69" s="3">
        <v>26720</v>
      </c>
    </row>
    <row r="70" spans="1:30">
      <c r="A70" s="3" t="s">
        <v>22</v>
      </c>
      <c r="B70" s="3" t="s">
        <v>238</v>
      </c>
      <c r="C70" s="3">
        <v>11355</v>
      </c>
      <c r="D70" s="3">
        <v>13330</v>
      </c>
      <c r="E70" s="3">
        <v>14833</v>
      </c>
      <c r="F70" s="3">
        <v>15639</v>
      </c>
      <c r="G70" s="3">
        <v>17155</v>
      </c>
      <c r="H70" s="3">
        <v>19538</v>
      </c>
      <c r="I70" s="3">
        <v>19100</v>
      </c>
      <c r="J70" s="3">
        <v>22300</v>
      </c>
      <c r="K70" s="3">
        <v>25918</v>
      </c>
      <c r="L70" s="3">
        <v>31544</v>
      </c>
    </row>
    <row r="71" spans="1:30">
      <c r="A71" s="3" t="s">
        <v>15</v>
      </c>
      <c r="B71" s="3" t="s">
        <v>238</v>
      </c>
      <c r="C71" s="3">
        <v>40020</v>
      </c>
      <c r="D71" s="3">
        <v>41448</v>
      </c>
      <c r="E71" s="3">
        <v>42257</v>
      </c>
      <c r="F71" s="3">
        <v>45397</v>
      </c>
      <c r="G71" s="3">
        <v>46188</v>
      </c>
      <c r="H71" s="3">
        <v>53273</v>
      </c>
      <c r="I71" s="3">
        <v>56517</v>
      </c>
      <c r="J71" s="3">
        <v>60205</v>
      </c>
      <c r="K71" s="3">
        <v>64944</v>
      </c>
      <c r="L71" s="3">
        <v>72175</v>
      </c>
    </row>
    <row r="72" spans="1:30">
      <c r="A72" s="3" t="s">
        <v>19</v>
      </c>
      <c r="B72" s="3" t="s">
        <v>238</v>
      </c>
      <c r="C72" s="3">
        <v>17356</v>
      </c>
      <c r="D72" s="3">
        <v>18686</v>
      </c>
      <c r="E72" s="3">
        <v>19845</v>
      </c>
      <c r="F72" s="3">
        <v>21317</v>
      </c>
      <c r="G72" s="3">
        <v>21836</v>
      </c>
      <c r="H72" s="3">
        <v>23456</v>
      </c>
      <c r="I72" s="3">
        <v>24959</v>
      </c>
      <c r="J72" s="3">
        <v>26745</v>
      </c>
      <c r="K72" s="3">
        <v>29067</v>
      </c>
      <c r="L72" s="3">
        <v>31271</v>
      </c>
    </row>
    <row r="73" spans="1:30">
      <c r="A73" s="3" t="s">
        <v>16</v>
      </c>
      <c r="B73" s="3" t="s">
        <v>238</v>
      </c>
      <c r="C73" s="3">
        <v>52545</v>
      </c>
      <c r="D73" s="3">
        <v>57151</v>
      </c>
      <c r="E73" s="3">
        <v>58543</v>
      </c>
      <c r="F73" s="3">
        <v>58831</v>
      </c>
      <c r="G73" s="3">
        <v>59721</v>
      </c>
      <c r="H73" s="3">
        <v>61567</v>
      </c>
      <c r="I73" s="3">
        <v>63643</v>
      </c>
      <c r="J73" s="3">
        <v>65015</v>
      </c>
      <c r="K73" s="3">
        <v>65426</v>
      </c>
      <c r="L73" s="3">
        <v>68439</v>
      </c>
    </row>
    <row r="74" spans="1:30">
      <c r="A74" s="3" t="s">
        <v>21</v>
      </c>
      <c r="B74" s="3" t="s">
        <v>238</v>
      </c>
      <c r="C74" s="3">
        <v>13712</v>
      </c>
      <c r="D74" s="3">
        <v>14300</v>
      </c>
      <c r="E74" s="3">
        <v>15024</v>
      </c>
      <c r="F74" s="3">
        <v>15049</v>
      </c>
      <c r="G74" s="3">
        <v>15258</v>
      </c>
      <c r="H74" s="3">
        <v>16411</v>
      </c>
      <c r="I74" s="3">
        <v>16898</v>
      </c>
      <c r="J74" s="3">
        <v>17461</v>
      </c>
      <c r="K74" s="3">
        <v>17850</v>
      </c>
      <c r="L74" s="3">
        <v>18301</v>
      </c>
    </row>
    <row r="75" spans="1:30">
      <c r="A75" s="3" t="s">
        <v>20</v>
      </c>
      <c r="B75" s="3" t="s">
        <v>238</v>
      </c>
      <c r="C75" s="3">
        <v>9286</v>
      </c>
      <c r="D75" s="3">
        <v>10119</v>
      </c>
      <c r="E75" s="3">
        <v>11612</v>
      </c>
      <c r="F75" s="3">
        <v>11736</v>
      </c>
      <c r="G75" s="3">
        <v>12664</v>
      </c>
      <c r="H75" s="3">
        <v>14865</v>
      </c>
      <c r="I75" s="3">
        <v>17908</v>
      </c>
      <c r="J75" s="3">
        <v>20794</v>
      </c>
      <c r="K75" s="3">
        <v>24875</v>
      </c>
      <c r="L75" s="3">
        <v>29647</v>
      </c>
    </row>
    <row r="76" spans="1:30">
      <c r="A76" s="3" t="s">
        <v>18</v>
      </c>
      <c r="B76" s="3" t="s">
        <v>238</v>
      </c>
      <c r="C76" s="3">
        <v>33348</v>
      </c>
      <c r="D76" s="3">
        <v>36528</v>
      </c>
      <c r="E76" s="3">
        <v>39556</v>
      </c>
      <c r="F76" s="3">
        <v>41727</v>
      </c>
      <c r="G76" s="3">
        <v>44330</v>
      </c>
      <c r="H76" s="3">
        <v>47684</v>
      </c>
      <c r="I76" s="3">
        <v>49651</v>
      </c>
      <c r="J76" s="3">
        <v>52154</v>
      </c>
      <c r="K76" s="3">
        <v>53278</v>
      </c>
      <c r="L76" s="3">
        <v>56970</v>
      </c>
    </row>
    <row r="77" spans="1:30">
      <c r="A77" s="3" t="s">
        <v>26</v>
      </c>
      <c r="B77" s="3" t="s">
        <v>238</v>
      </c>
      <c r="C77" s="3">
        <v>43718</v>
      </c>
      <c r="D77" s="3">
        <v>44938</v>
      </c>
      <c r="E77" s="3">
        <v>50129</v>
      </c>
      <c r="F77" s="3">
        <v>58710</v>
      </c>
      <c r="G77" s="3">
        <v>68966</v>
      </c>
      <c r="H77" s="3">
        <v>83829</v>
      </c>
      <c r="I77" s="3">
        <v>91866</v>
      </c>
      <c r="J77" s="3">
        <v>106458</v>
      </c>
      <c r="K77" s="3">
        <v>119235</v>
      </c>
      <c r="L77" s="3">
        <v>127441</v>
      </c>
    </row>
    <row r="78" spans="1:30">
      <c r="A78" s="3" t="s">
        <v>17</v>
      </c>
      <c r="B78" s="3" t="s">
        <v>238</v>
      </c>
      <c r="C78" s="3">
        <v>14440</v>
      </c>
      <c r="D78" s="3">
        <v>16258</v>
      </c>
      <c r="E78" s="3">
        <v>17795</v>
      </c>
      <c r="F78" s="3">
        <v>20426</v>
      </c>
      <c r="G78" s="3">
        <v>20794</v>
      </c>
      <c r="H78" s="3">
        <v>23079</v>
      </c>
      <c r="I78" s="3">
        <v>25103</v>
      </c>
      <c r="J78" s="3">
        <v>26753</v>
      </c>
      <c r="K78" s="3">
        <v>28869</v>
      </c>
      <c r="L78" s="3">
        <v>30934</v>
      </c>
    </row>
    <row r="79" spans="1:30">
      <c r="A79" s="3" t="s">
        <v>14</v>
      </c>
      <c r="B79" s="3" t="s">
        <v>238</v>
      </c>
      <c r="C79" s="3">
        <v>67031</v>
      </c>
      <c r="D79" s="3">
        <v>72055</v>
      </c>
      <c r="E79" s="3">
        <v>75535</v>
      </c>
      <c r="F79" s="3">
        <v>79214</v>
      </c>
      <c r="G79" s="3">
        <v>82505</v>
      </c>
      <c r="H79" s="3">
        <v>83720</v>
      </c>
      <c r="I79" s="3">
        <v>84660</v>
      </c>
      <c r="J79" s="3">
        <v>87557</v>
      </c>
      <c r="K79" s="3">
        <v>91650</v>
      </c>
      <c r="L79" s="3">
        <v>95947</v>
      </c>
    </row>
    <row r="80" spans="1:30">
      <c r="A80" s="3" t="s">
        <v>30</v>
      </c>
      <c r="B80" s="3" t="s">
        <v>238</v>
      </c>
      <c r="C80" s="3">
        <v>32621</v>
      </c>
      <c r="D80" s="3">
        <v>35612</v>
      </c>
      <c r="E80" s="3">
        <v>37629</v>
      </c>
      <c r="F80" s="3">
        <v>39033</v>
      </c>
      <c r="G80" s="3">
        <v>40895</v>
      </c>
      <c r="H80" s="3">
        <v>42806</v>
      </c>
      <c r="I80" s="3">
        <v>43794</v>
      </c>
      <c r="J80" s="3">
        <v>44795</v>
      </c>
      <c r="K80" s="3">
        <v>45302</v>
      </c>
      <c r="L80" s="3">
        <v>46816</v>
      </c>
    </row>
    <row r="81" spans="1:30">
      <c r="A81" s="3" t="s">
        <v>24</v>
      </c>
      <c r="B81" s="3" t="s">
        <v>238</v>
      </c>
      <c r="C81" s="3">
        <v>37934</v>
      </c>
      <c r="D81" s="3">
        <v>40995</v>
      </c>
      <c r="E81" s="3">
        <v>43206</v>
      </c>
      <c r="F81" s="3">
        <v>44176</v>
      </c>
      <c r="G81" s="3">
        <v>45881</v>
      </c>
      <c r="H81" s="3">
        <v>47470</v>
      </c>
      <c r="I81" s="3">
        <v>49785</v>
      </c>
      <c r="J81" s="3">
        <v>50444</v>
      </c>
      <c r="K81" s="3">
        <v>50500</v>
      </c>
      <c r="L81" s="3">
        <v>53362</v>
      </c>
    </row>
    <row r="82" spans="1:30">
      <c r="A82" s="3" t="s">
        <v>29</v>
      </c>
      <c r="B82" s="3" t="s">
        <v>238</v>
      </c>
      <c r="C82" s="3">
        <v>10968</v>
      </c>
      <c r="D82" s="3">
        <v>12351</v>
      </c>
      <c r="E82" s="3">
        <v>12551</v>
      </c>
      <c r="F82" s="3">
        <v>13686</v>
      </c>
      <c r="G82" s="3">
        <v>13227</v>
      </c>
      <c r="H82" s="3">
        <v>14997</v>
      </c>
      <c r="I82" s="3">
        <v>16871</v>
      </c>
      <c r="J82" s="3">
        <v>19101</v>
      </c>
      <c r="K82" s="3">
        <v>20256</v>
      </c>
      <c r="L82" s="3">
        <v>21969</v>
      </c>
    </row>
    <row r="83" spans="1:30">
      <c r="A83" s="3" t="s">
        <v>25</v>
      </c>
      <c r="B83" s="3" t="s">
        <v>238</v>
      </c>
      <c r="C83" s="3">
        <v>34767</v>
      </c>
      <c r="D83" s="3">
        <v>36527</v>
      </c>
      <c r="E83" s="3">
        <v>39959</v>
      </c>
      <c r="F83" s="3">
        <v>40709</v>
      </c>
      <c r="G83" s="3">
        <v>44390</v>
      </c>
      <c r="H83" s="3">
        <v>47567</v>
      </c>
      <c r="I83" s="3">
        <v>45083</v>
      </c>
      <c r="J83" s="3">
        <v>46374</v>
      </c>
      <c r="K83" s="3">
        <v>50386</v>
      </c>
      <c r="L83" s="3">
        <v>56606</v>
      </c>
    </row>
    <row r="84" spans="1:30">
      <c r="A84" s="3" t="s">
        <v>237</v>
      </c>
      <c r="B84" s="3" t="s">
        <v>238</v>
      </c>
      <c r="C84" s="3">
        <v>2633371</v>
      </c>
      <c r="D84" s="3">
        <v>2766754</v>
      </c>
      <c r="E84" s="3">
        <v>2890717</v>
      </c>
      <c r="F84" s="3">
        <v>2932757</v>
      </c>
      <c r="G84" s="3">
        <v>2936746</v>
      </c>
      <c r="H84" s="3">
        <v>3037895</v>
      </c>
      <c r="I84" s="3">
        <v>3124622</v>
      </c>
      <c r="J84" s="3">
        <v>3258241</v>
      </c>
      <c r="K84" s="3">
        <v>3407907</v>
      </c>
      <c r="L84" s="3">
        <v>3564775</v>
      </c>
      <c r="AC84" s="3">
        <v>3284436</v>
      </c>
      <c r="AD84" s="3">
        <v>53027</v>
      </c>
    </row>
    <row r="91" spans="1:30">
      <c r="C91" s="3">
        <v>2011</v>
      </c>
      <c r="D91" s="3">
        <v>2012</v>
      </c>
      <c r="E91" s="3">
        <v>2013</v>
      </c>
      <c r="F91" s="3">
        <v>2014</v>
      </c>
      <c r="G91" s="3">
        <v>2015</v>
      </c>
      <c r="H91" s="3">
        <v>2016</v>
      </c>
      <c r="I91" s="3">
        <v>2017</v>
      </c>
      <c r="J91" s="3">
        <v>2018</v>
      </c>
      <c r="K91" s="3">
        <v>2019</v>
      </c>
      <c r="L91" s="3">
        <v>2020</v>
      </c>
      <c r="M91" s="5" t="s">
        <v>241</v>
      </c>
      <c r="N91" s="5" t="s">
        <v>242</v>
      </c>
    </row>
    <row r="92" spans="1:30">
      <c r="A92" t="s">
        <v>2</v>
      </c>
      <c r="B92"/>
      <c r="C92" s="3">
        <f>VLOOKUP($A92, $A$14:$AD$44, 19, 0)</f>
        <v>623660</v>
      </c>
      <c r="D92" s="3">
        <f>VLOOKUP($A92, $A$14:$AD$44, 20, 0)</f>
        <v>660347</v>
      </c>
      <c r="E92" s="3">
        <f>VLOOKUP($A92, $A$14:$AD$44, 21, 0)</f>
        <v>675294</v>
      </c>
      <c r="F92" s="3">
        <f>VLOOKUP($A92, $A$14:$AD$44, 22, 0)</f>
        <v>666064</v>
      </c>
      <c r="G92" s="3">
        <f>VLOOKUP($A92, $A$14:$AD$44, 23, 0)</f>
        <v>678215</v>
      </c>
      <c r="H92" s="3">
        <f>VLOOKUP($A92, $A$14:$AD$44, 24, 0)</f>
        <v>685731</v>
      </c>
      <c r="I92" s="3">
        <f>VLOOKUP($A92, $A$14:$AD$44, 25, 0)</f>
        <v>701798</v>
      </c>
      <c r="J92" s="3">
        <f>VLOOKUP($A92, $A$14:$AD$44, 26, 0)</f>
        <v>713189</v>
      </c>
      <c r="K92" s="3">
        <f>VLOOKUP($A92, $A$14:$AD$44, 27, 0)</f>
        <v>705046</v>
      </c>
      <c r="L92" s="3">
        <f>VLOOKUP($A92, $A$14:$AD$44, 28, 0)</f>
        <v>708797</v>
      </c>
      <c r="M92" s="3">
        <f>SUM(C92:L92)</f>
        <v>6818141</v>
      </c>
      <c r="N92" s="6">
        <f>M92/$M$121</f>
        <v>0.22315209064932545</v>
      </c>
    </row>
    <row r="93" spans="1:30">
      <c r="A93" t="s">
        <v>3</v>
      </c>
      <c r="B93"/>
      <c r="C93" s="3">
        <f t="shared" ref="C93:C121" si="0">VLOOKUP($A93, $A$14:$AD$44, 19, 0)</f>
        <v>395784</v>
      </c>
      <c r="D93" s="3">
        <f t="shared" ref="D93:D120" si="1">VLOOKUP($A93, $A$14:$AD$44, 20, 0)</f>
        <v>416199</v>
      </c>
      <c r="E93" s="3">
        <f t="shared" ref="E93:E121" si="2">VLOOKUP($A93, $A$14:$AD$44, 21, 0)</f>
        <v>456367</v>
      </c>
      <c r="F93" s="3">
        <f t="shared" ref="F93:F120" si="3">VLOOKUP($A93, $A$14:$AD$44, 22, 0)</f>
        <v>487720</v>
      </c>
      <c r="G93" s="3">
        <f t="shared" ref="G93:G120" si="4">VLOOKUP($A93, $A$14:$AD$44, 23, 0)</f>
        <v>463685</v>
      </c>
      <c r="H93" s="3">
        <f t="shared" ref="H93:H120" si="5">VLOOKUP($A93, $A$14:$AD$44, 24, 0)</f>
        <v>501373</v>
      </c>
      <c r="I93" s="3">
        <f t="shared" ref="I93:I120" si="6">VLOOKUP($A93, $A$14:$AD$44, 25, 0)</f>
        <v>542467</v>
      </c>
      <c r="J93" s="3">
        <f t="shared" ref="J93:J120" si="7">VLOOKUP($A93, $A$14:$AD$44, 26, 0)</f>
        <v>612590</v>
      </c>
      <c r="K93" s="3">
        <f t="shared" ref="K93:K120" si="8">VLOOKUP($A93, $A$14:$AD$44, 27, 0)</f>
        <v>699595</v>
      </c>
      <c r="L93" s="3">
        <f t="shared" ref="L93:L120" si="9">VLOOKUP($A93, $A$14:$AD$44, 28, 0)</f>
        <v>773336</v>
      </c>
      <c r="M93" s="3">
        <f t="shared" ref="M93:M120" si="10">SUM(C93:L93)</f>
        <v>5349116</v>
      </c>
      <c r="N93" s="6">
        <f>M93/$M$121</f>
        <v>0.17507212281555296</v>
      </c>
    </row>
    <row r="94" spans="1:30">
      <c r="A94" t="s">
        <v>4</v>
      </c>
      <c r="B94"/>
      <c r="C94" s="3">
        <f t="shared" si="0"/>
        <v>55541</v>
      </c>
      <c r="D94" s="3">
        <f t="shared" si="1"/>
        <v>61420</v>
      </c>
      <c r="E94" s="3">
        <f t="shared" si="2"/>
        <v>64766</v>
      </c>
      <c r="F94" s="3">
        <f t="shared" si="3"/>
        <v>68040</v>
      </c>
      <c r="G94" s="3">
        <f t="shared" si="4"/>
        <v>71023</v>
      </c>
      <c r="H94" s="3">
        <f t="shared" si="5"/>
        <v>75627</v>
      </c>
      <c r="I94" s="3">
        <f t="shared" si="6"/>
        <v>80305</v>
      </c>
      <c r="J94" s="3">
        <f t="shared" si="7"/>
        <v>85571</v>
      </c>
      <c r="K94" s="3">
        <f t="shared" si="8"/>
        <v>88111</v>
      </c>
      <c r="L94" s="3">
        <f t="shared" si="9"/>
        <v>94913</v>
      </c>
      <c r="M94" s="3">
        <f t="shared" si="10"/>
        <v>745317</v>
      </c>
      <c r="N94" s="6">
        <f>M94/$M$121</f>
        <v>2.4393606225873488E-2</v>
      </c>
    </row>
    <row r="95" spans="1:30">
      <c r="A95" t="s">
        <v>5</v>
      </c>
      <c r="B95"/>
      <c r="C95" s="3">
        <f t="shared" si="0"/>
        <v>98652</v>
      </c>
      <c r="D95" s="3">
        <f t="shared" si="1"/>
        <v>109226</v>
      </c>
      <c r="E95" s="3">
        <f t="shared" si="2"/>
        <v>117301</v>
      </c>
      <c r="F95" s="3">
        <f t="shared" si="3"/>
        <v>132105</v>
      </c>
      <c r="G95" s="3">
        <f t="shared" si="4"/>
        <v>143603</v>
      </c>
      <c r="H95" s="3">
        <f t="shared" si="5"/>
        <v>155249</v>
      </c>
      <c r="I95" s="3">
        <f t="shared" si="6"/>
        <v>157441</v>
      </c>
      <c r="J95" s="3">
        <f t="shared" si="7"/>
        <v>181638</v>
      </c>
      <c r="K95" s="3">
        <f t="shared" si="8"/>
        <v>200499</v>
      </c>
      <c r="L95" s="3">
        <f t="shared" si="9"/>
        <v>211708</v>
      </c>
      <c r="M95" s="3">
        <f t="shared" si="10"/>
        <v>1507422</v>
      </c>
      <c r="N95" s="6">
        <f>M95/$M$121</f>
        <v>4.9336669744845033E-2</v>
      </c>
    </row>
    <row r="96" spans="1:30">
      <c r="A96" t="s">
        <v>6</v>
      </c>
      <c r="B96"/>
      <c r="C96" s="3">
        <f t="shared" si="0"/>
        <v>177367</v>
      </c>
      <c r="D96" s="3">
        <f t="shared" si="1"/>
        <v>192696</v>
      </c>
      <c r="E96" s="3">
        <f t="shared" si="2"/>
        <v>203827</v>
      </c>
      <c r="F96" s="3">
        <f t="shared" si="3"/>
        <v>197605</v>
      </c>
      <c r="G96" s="3">
        <f t="shared" si="4"/>
        <v>203238</v>
      </c>
      <c r="H96" s="3">
        <f t="shared" si="5"/>
        <v>214131</v>
      </c>
      <c r="I96" s="3">
        <f t="shared" si="6"/>
        <v>221486</v>
      </c>
      <c r="J96" s="3">
        <f t="shared" si="7"/>
        <v>222812</v>
      </c>
      <c r="K96" s="3">
        <f t="shared" si="8"/>
        <v>218994</v>
      </c>
      <c r="L96" s="3">
        <f t="shared" si="9"/>
        <v>225610</v>
      </c>
      <c r="M96" s="3">
        <f t="shared" si="10"/>
        <v>2077766</v>
      </c>
      <c r="N96" s="6">
        <f>M96/$M$121</f>
        <v>6.8003555042362177E-2</v>
      </c>
    </row>
    <row r="97" spans="1:14">
      <c r="A97" t="s">
        <v>7</v>
      </c>
      <c r="B97"/>
      <c r="C97" s="3">
        <f t="shared" si="0"/>
        <v>75547</v>
      </c>
      <c r="D97" s="3">
        <f t="shared" si="1"/>
        <v>82230</v>
      </c>
      <c r="E97" s="3">
        <f t="shared" si="2"/>
        <v>90623</v>
      </c>
      <c r="F97" s="3">
        <f t="shared" si="3"/>
        <v>93466</v>
      </c>
      <c r="G97" s="3">
        <f t="shared" si="4"/>
        <v>97028</v>
      </c>
      <c r="H97" s="3">
        <f t="shared" si="5"/>
        <v>102431</v>
      </c>
      <c r="I97" s="3">
        <f t="shared" si="6"/>
        <v>105338</v>
      </c>
      <c r="J97" s="3">
        <f t="shared" si="7"/>
        <v>108416</v>
      </c>
      <c r="K97" s="3">
        <f t="shared" si="8"/>
        <v>111947</v>
      </c>
      <c r="L97" s="3">
        <f t="shared" si="9"/>
        <v>116729</v>
      </c>
      <c r="M97" s="3">
        <f t="shared" si="10"/>
        <v>983755</v>
      </c>
      <c r="N97" s="6">
        <f>M97/$M$121</f>
        <v>3.2197483879656812E-2</v>
      </c>
    </row>
    <row r="98" spans="1:14">
      <c r="A98" t="s">
        <v>8</v>
      </c>
      <c r="B98"/>
      <c r="C98" s="3">
        <f t="shared" si="0"/>
        <v>154859</v>
      </c>
      <c r="D98" s="3">
        <f t="shared" si="1"/>
        <v>165375</v>
      </c>
      <c r="E98" s="3">
        <f t="shared" si="2"/>
        <v>169609</v>
      </c>
      <c r="F98" s="3">
        <f t="shared" si="3"/>
        <v>171357</v>
      </c>
      <c r="G98" s="3">
        <f t="shared" si="4"/>
        <v>175577</v>
      </c>
      <c r="H98" s="3">
        <f t="shared" si="5"/>
        <v>182083</v>
      </c>
      <c r="I98" s="3">
        <f t="shared" si="6"/>
        <v>185691</v>
      </c>
      <c r="J98" s="3">
        <f t="shared" si="7"/>
        <v>188168</v>
      </c>
      <c r="K98" s="3">
        <f t="shared" si="8"/>
        <v>190658</v>
      </c>
      <c r="L98" s="3">
        <f t="shared" si="9"/>
        <v>192312</v>
      </c>
      <c r="M98" s="3">
        <f t="shared" si="10"/>
        <v>1775689</v>
      </c>
      <c r="N98" s="6">
        <f>M98/$M$121</f>
        <v>5.811682578770519E-2</v>
      </c>
    </row>
    <row r="99" spans="1:14">
      <c r="A99" t="s">
        <v>9</v>
      </c>
      <c r="B99"/>
      <c r="C99" s="3">
        <f t="shared" si="0"/>
        <v>135110</v>
      </c>
      <c r="D99" s="3">
        <f t="shared" si="1"/>
        <v>135742</v>
      </c>
      <c r="E99" s="3">
        <f t="shared" si="2"/>
        <v>138091</v>
      </c>
      <c r="F99" s="3">
        <f t="shared" si="3"/>
        <v>132560</v>
      </c>
      <c r="G99" s="3">
        <f t="shared" si="4"/>
        <v>130071</v>
      </c>
      <c r="H99" s="3">
        <f t="shared" si="5"/>
        <v>132872</v>
      </c>
      <c r="I99" s="3">
        <f t="shared" si="6"/>
        <v>134695</v>
      </c>
      <c r="J99" s="3">
        <f t="shared" si="7"/>
        <v>137729</v>
      </c>
      <c r="K99" s="3">
        <f t="shared" si="8"/>
        <v>137715</v>
      </c>
      <c r="L99" s="3">
        <f t="shared" si="9"/>
        <v>138711</v>
      </c>
      <c r="M99" s="3">
        <f t="shared" si="10"/>
        <v>1353296</v>
      </c>
      <c r="N99" s="6">
        <f>M99/$M$121</f>
        <v>4.4292253807506989E-2</v>
      </c>
    </row>
    <row r="100" spans="1:14">
      <c r="A100" t="s">
        <v>10</v>
      </c>
      <c r="B100"/>
      <c r="C100" s="3">
        <f t="shared" si="0"/>
        <v>110626</v>
      </c>
      <c r="D100" s="3">
        <f t="shared" si="1"/>
        <v>115715</v>
      </c>
      <c r="E100" s="3">
        <f t="shared" si="2"/>
        <v>121989</v>
      </c>
      <c r="F100" s="3">
        <f t="shared" si="3"/>
        <v>120678</v>
      </c>
      <c r="G100" s="3">
        <f t="shared" si="4"/>
        <v>122611</v>
      </c>
      <c r="H100" s="3">
        <f t="shared" si="5"/>
        <v>124592</v>
      </c>
      <c r="I100" s="3">
        <f t="shared" si="6"/>
        <v>125874</v>
      </c>
      <c r="J100" s="3">
        <f t="shared" si="7"/>
        <v>125973</v>
      </c>
      <c r="K100" s="3">
        <f t="shared" si="8"/>
        <v>123439</v>
      </c>
      <c r="L100" s="3">
        <f t="shared" si="9"/>
        <v>124880</v>
      </c>
      <c r="M100" s="3">
        <f t="shared" si="10"/>
        <v>1216377</v>
      </c>
      <c r="N100" s="6">
        <f>M100/$M$121</f>
        <v>3.9811008685175994E-2</v>
      </c>
    </row>
    <row r="101" spans="1:14">
      <c r="A101" t="s">
        <v>11</v>
      </c>
      <c r="B101"/>
      <c r="C101" s="3">
        <f t="shared" si="0"/>
        <v>79678</v>
      </c>
      <c r="D101" s="3">
        <f t="shared" si="1"/>
        <v>85778</v>
      </c>
      <c r="E101" s="3">
        <f t="shared" si="2"/>
        <v>87863</v>
      </c>
      <c r="F101" s="3">
        <f t="shared" si="3"/>
        <v>90440</v>
      </c>
      <c r="G101" s="3">
        <f t="shared" si="4"/>
        <v>90864</v>
      </c>
      <c r="H101" s="3">
        <f t="shared" si="5"/>
        <v>93822</v>
      </c>
      <c r="I101" s="3">
        <f t="shared" si="6"/>
        <v>96441</v>
      </c>
      <c r="J101" s="3">
        <f t="shared" si="7"/>
        <v>99762</v>
      </c>
      <c r="K101" s="3">
        <f t="shared" si="8"/>
        <v>103103</v>
      </c>
      <c r="L101" s="3">
        <f t="shared" si="9"/>
        <v>114368</v>
      </c>
      <c r="M101" s="3">
        <f t="shared" si="10"/>
        <v>942119</v>
      </c>
      <c r="N101" s="6">
        <f>M101/$M$121</f>
        <v>3.0834772189435776E-2</v>
      </c>
    </row>
    <row r="102" spans="1:14">
      <c r="A102" t="s">
        <v>12</v>
      </c>
      <c r="B102"/>
      <c r="C102" s="3">
        <f t="shared" si="0"/>
        <v>94358</v>
      </c>
      <c r="D102" s="3">
        <f t="shared" si="1"/>
        <v>101179</v>
      </c>
      <c r="E102" s="3">
        <f t="shared" si="2"/>
        <v>103982</v>
      </c>
      <c r="F102" s="3">
        <f t="shared" si="3"/>
        <v>104960</v>
      </c>
      <c r="G102" s="3">
        <f t="shared" si="4"/>
        <v>106545</v>
      </c>
      <c r="H102" s="3">
        <f t="shared" si="5"/>
        <v>109812</v>
      </c>
      <c r="I102" s="3">
        <f t="shared" si="6"/>
        <v>111884</v>
      </c>
      <c r="J102" s="3">
        <f t="shared" si="7"/>
        <v>115259</v>
      </c>
      <c r="K102" s="3">
        <f t="shared" si="8"/>
        <v>117072</v>
      </c>
      <c r="L102" s="3">
        <f t="shared" si="9"/>
        <v>121517</v>
      </c>
      <c r="M102" s="3">
        <f t="shared" si="10"/>
        <v>1086568</v>
      </c>
      <c r="N102" s="6">
        <f>M102/$M$121</f>
        <v>3.556246795609775E-2</v>
      </c>
    </row>
    <row r="103" spans="1:14">
      <c r="A103" t="s">
        <v>13</v>
      </c>
      <c r="B103"/>
      <c r="C103" s="3">
        <f t="shared" si="0"/>
        <v>90328</v>
      </c>
      <c r="D103" s="3">
        <f t="shared" si="1"/>
        <v>98724</v>
      </c>
      <c r="E103" s="3">
        <f t="shared" si="2"/>
        <v>105589</v>
      </c>
      <c r="F103" s="3">
        <f t="shared" si="3"/>
        <v>108266</v>
      </c>
      <c r="G103" s="3">
        <f t="shared" si="4"/>
        <v>113465</v>
      </c>
      <c r="H103" s="3">
        <f t="shared" si="5"/>
        <v>116432</v>
      </c>
      <c r="I103" s="3">
        <f t="shared" si="6"/>
        <v>121235</v>
      </c>
      <c r="J103" s="3">
        <f t="shared" si="7"/>
        <v>125106</v>
      </c>
      <c r="K103" s="3">
        <f t="shared" si="8"/>
        <v>129954</v>
      </c>
      <c r="L103" s="3">
        <f t="shared" si="9"/>
        <v>145492</v>
      </c>
      <c r="M103" s="3">
        <f t="shared" si="10"/>
        <v>1154591</v>
      </c>
      <c r="N103" s="6">
        <f>M103/$M$121</f>
        <v>3.7788804234892663E-2</v>
      </c>
    </row>
    <row r="104" spans="1:14">
      <c r="A104" t="s">
        <v>14</v>
      </c>
      <c r="C104" s="3">
        <f t="shared" si="0"/>
        <v>67031</v>
      </c>
      <c r="D104" s="3">
        <f t="shared" si="1"/>
        <v>72055</v>
      </c>
      <c r="E104" s="3">
        <f t="shared" si="2"/>
        <v>75535</v>
      </c>
      <c r="F104" s="3">
        <f t="shared" si="3"/>
        <v>79214</v>
      </c>
      <c r="G104" s="3">
        <f t="shared" si="4"/>
        <v>82505</v>
      </c>
      <c r="H104" s="3">
        <f t="shared" si="5"/>
        <v>83720</v>
      </c>
      <c r="I104" s="3">
        <f t="shared" si="6"/>
        <v>84660</v>
      </c>
      <c r="J104" s="3">
        <f t="shared" si="7"/>
        <v>87557</v>
      </c>
      <c r="K104" s="3">
        <f t="shared" si="8"/>
        <v>91650</v>
      </c>
      <c r="L104" s="3">
        <f t="shared" si="9"/>
        <v>95947</v>
      </c>
      <c r="M104" s="3">
        <f t="shared" si="10"/>
        <v>819874</v>
      </c>
      <c r="N104" s="6">
        <f t="shared" ref="N104:N120" si="11">M104/$M$121</f>
        <v>2.6833794896442453E-2</v>
      </c>
    </row>
    <row r="105" spans="1:14">
      <c r="A105" t="s">
        <v>15</v>
      </c>
      <c r="C105" s="3">
        <f t="shared" si="0"/>
        <v>40020</v>
      </c>
      <c r="D105" s="3">
        <f t="shared" si="1"/>
        <v>41448</v>
      </c>
      <c r="E105" s="3">
        <f t="shared" si="2"/>
        <v>42257</v>
      </c>
      <c r="F105" s="3">
        <f t="shared" si="3"/>
        <v>45397</v>
      </c>
      <c r="G105" s="3">
        <f t="shared" si="4"/>
        <v>46188</v>
      </c>
      <c r="H105" s="3">
        <f t="shared" si="5"/>
        <v>53273</v>
      </c>
      <c r="I105" s="3">
        <f t="shared" si="6"/>
        <v>56517</v>
      </c>
      <c r="J105" s="3">
        <f t="shared" si="7"/>
        <v>60205</v>
      </c>
      <c r="K105" s="3">
        <f t="shared" si="8"/>
        <v>64944</v>
      </c>
      <c r="L105" s="3">
        <f t="shared" si="9"/>
        <v>72175</v>
      </c>
      <c r="M105" s="3">
        <f t="shared" si="10"/>
        <v>522424</v>
      </c>
      <c r="N105" s="6">
        <f t="shared" si="11"/>
        <v>1.7098503507830536E-2</v>
      </c>
    </row>
    <row r="106" spans="1:14">
      <c r="A106" t="s">
        <v>16</v>
      </c>
      <c r="C106" s="3">
        <f t="shared" si="0"/>
        <v>52545</v>
      </c>
      <c r="D106" s="3">
        <f t="shared" si="1"/>
        <v>57151</v>
      </c>
      <c r="E106" s="3">
        <f t="shared" si="2"/>
        <v>58543</v>
      </c>
      <c r="F106" s="3">
        <f t="shared" si="3"/>
        <v>58831</v>
      </c>
      <c r="G106" s="3">
        <f t="shared" si="4"/>
        <v>59721</v>
      </c>
      <c r="H106" s="3">
        <f t="shared" si="5"/>
        <v>61567</v>
      </c>
      <c r="I106" s="3">
        <f t="shared" si="6"/>
        <v>63643</v>
      </c>
      <c r="J106" s="3">
        <f t="shared" si="7"/>
        <v>65015</v>
      </c>
      <c r="K106" s="3">
        <f t="shared" si="8"/>
        <v>65426</v>
      </c>
      <c r="L106" s="3">
        <f t="shared" si="9"/>
        <v>68439</v>
      </c>
      <c r="M106" s="3">
        <f t="shared" si="10"/>
        <v>610881</v>
      </c>
      <c r="N106" s="6">
        <f t="shared" si="11"/>
        <v>1.9993627630750167E-2</v>
      </c>
    </row>
    <row r="107" spans="1:14">
      <c r="A107" t="s">
        <v>17</v>
      </c>
      <c r="C107" s="3">
        <f t="shared" si="0"/>
        <v>14440</v>
      </c>
      <c r="D107" s="3">
        <f t="shared" si="1"/>
        <v>16258</v>
      </c>
      <c r="E107" s="3">
        <f t="shared" si="2"/>
        <v>17795</v>
      </c>
      <c r="F107" s="3">
        <f t="shared" si="3"/>
        <v>20426</v>
      </c>
      <c r="G107" s="3">
        <f t="shared" si="4"/>
        <v>20794</v>
      </c>
      <c r="H107" s="3">
        <f t="shared" si="5"/>
        <v>23079</v>
      </c>
      <c r="I107" s="3">
        <f t="shared" si="6"/>
        <v>25103</v>
      </c>
      <c r="J107" s="3">
        <f t="shared" si="7"/>
        <v>26753</v>
      </c>
      <c r="K107" s="3">
        <f t="shared" si="8"/>
        <v>28869</v>
      </c>
      <c r="L107" s="3">
        <f t="shared" si="9"/>
        <v>30934</v>
      </c>
      <c r="M107" s="3">
        <f t="shared" si="10"/>
        <v>224451</v>
      </c>
      <c r="N107" s="6">
        <f t="shared" si="11"/>
        <v>7.3460947637093077E-3</v>
      </c>
    </row>
    <row r="108" spans="1:14">
      <c r="A108" t="s">
        <v>18</v>
      </c>
      <c r="C108" s="3">
        <f t="shared" si="0"/>
        <v>33348</v>
      </c>
      <c r="D108" s="3">
        <f t="shared" si="1"/>
        <v>36528</v>
      </c>
      <c r="E108" s="3">
        <f t="shared" si="2"/>
        <v>39556</v>
      </c>
      <c r="F108" s="3">
        <f t="shared" si="3"/>
        <v>41727</v>
      </c>
      <c r="G108" s="3">
        <f t="shared" si="4"/>
        <v>44330</v>
      </c>
      <c r="H108" s="3">
        <f t="shared" si="5"/>
        <v>47684</v>
      </c>
      <c r="I108" s="3">
        <f t="shared" si="6"/>
        <v>49651</v>
      </c>
      <c r="J108" s="3">
        <f t="shared" si="7"/>
        <v>52154</v>
      </c>
      <c r="K108" s="3">
        <f t="shared" si="8"/>
        <v>53278</v>
      </c>
      <c r="L108" s="3">
        <f t="shared" si="9"/>
        <v>56970</v>
      </c>
      <c r="M108" s="3">
        <f t="shared" si="10"/>
        <v>455226</v>
      </c>
      <c r="N108" s="6">
        <f t="shared" si="11"/>
        <v>1.4899168793653552E-2</v>
      </c>
    </row>
    <row r="109" spans="1:14">
      <c r="A109" t="s">
        <v>19</v>
      </c>
      <c r="C109" s="3">
        <f t="shared" si="0"/>
        <v>17356</v>
      </c>
      <c r="D109" s="3">
        <f t="shared" si="1"/>
        <v>18686</v>
      </c>
      <c r="E109" s="3">
        <f t="shared" si="2"/>
        <v>19845</v>
      </c>
      <c r="F109" s="3">
        <f t="shared" si="3"/>
        <v>21317</v>
      </c>
      <c r="G109" s="3">
        <f t="shared" si="4"/>
        <v>21836</v>
      </c>
      <c r="H109" s="3">
        <f t="shared" si="5"/>
        <v>23456</v>
      </c>
      <c r="I109" s="3">
        <f t="shared" si="6"/>
        <v>24959</v>
      </c>
      <c r="J109" s="3">
        <f t="shared" si="7"/>
        <v>26745</v>
      </c>
      <c r="K109" s="3">
        <f t="shared" si="8"/>
        <v>29067</v>
      </c>
      <c r="L109" s="3">
        <f t="shared" si="9"/>
        <v>31271</v>
      </c>
      <c r="M109" s="3">
        <f t="shared" si="10"/>
        <v>234538</v>
      </c>
      <c r="N109" s="6">
        <f t="shared" si="11"/>
        <v>7.6762338937712629E-3</v>
      </c>
    </row>
    <row r="110" spans="1:14">
      <c r="A110" t="s">
        <v>20</v>
      </c>
      <c r="C110" s="3">
        <f t="shared" si="0"/>
        <v>9286</v>
      </c>
      <c r="D110" s="3">
        <f t="shared" si="1"/>
        <v>10119</v>
      </c>
      <c r="E110" s="3">
        <f t="shared" si="2"/>
        <v>11612</v>
      </c>
      <c r="F110" s="3">
        <f t="shared" si="3"/>
        <v>11736</v>
      </c>
      <c r="G110" s="3">
        <f t="shared" si="4"/>
        <v>12664</v>
      </c>
      <c r="H110" s="3">
        <f t="shared" si="5"/>
        <v>14865</v>
      </c>
      <c r="I110" s="3">
        <f t="shared" si="6"/>
        <v>17908</v>
      </c>
      <c r="J110" s="3">
        <f t="shared" si="7"/>
        <v>20794</v>
      </c>
      <c r="K110" s="3">
        <f t="shared" si="8"/>
        <v>24875</v>
      </c>
      <c r="L110" s="3">
        <f t="shared" si="9"/>
        <v>29647</v>
      </c>
      <c r="M110" s="3">
        <f t="shared" si="10"/>
        <v>163506</v>
      </c>
      <c r="N110" s="6">
        <f t="shared" si="11"/>
        <v>5.351415544751657E-3</v>
      </c>
    </row>
    <row r="111" spans="1:14">
      <c r="A111" t="s">
        <v>21</v>
      </c>
      <c r="C111" s="3">
        <f t="shared" si="0"/>
        <v>13712</v>
      </c>
      <c r="D111" s="3">
        <f t="shared" si="1"/>
        <v>14300</v>
      </c>
      <c r="E111" s="3">
        <f t="shared" si="2"/>
        <v>15024</v>
      </c>
      <c r="F111" s="3">
        <f t="shared" si="3"/>
        <v>15049</v>
      </c>
      <c r="G111" s="3">
        <f t="shared" si="4"/>
        <v>15258</v>
      </c>
      <c r="H111" s="3">
        <f t="shared" si="5"/>
        <v>16411</v>
      </c>
      <c r="I111" s="3">
        <f t="shared" si="6"/>
        <v>16898</v>
      </c>
      <c r="J111" s="3">
        <f t="shared" si="7"/>
        <v>17461</v>
      </c>
      <c r="K111" s="3">
        <f t="shared" si="8"/>
        <v>17850</v>
      </c>
      <c r="L111" s="3">
        <f t="shared" si="9"/>
        <v>18301</v>
      </c>
      <c r="M111" s="3">
        <f t="shared" si="10"/>
        <v>160264</v>
      </c>
      <c r="N111" s="6">
        <f t="shared" si="11"/>
        <v>5.2453075780954797E-3</v>
      </c>
    </row>
    <row r="112" spans="1:14">
      <c r="A112" t="s">
        <v>22</v>
      </c>
      <c r="C112" s="3">
        <f t="shared" si="0"/>
        <v>11355</v>
      </c>
      <c r="D112" s="3">
        <f t="shared" si="1"/>
        <v>13330</v>
      </c>
      <c r="E112" s="3">
        <f t="shared" si="2"/>
        <v>14833</v>
      </c>
      <c r="F112" s="3">
        <f t="shared" si="3"/>
        <v>15639</v>
      </c>
      <c r="G112" s="3">
        <f t="shared" si="4"/>
        <v>17155</v>
      </c>
      <c r="H112" s="3">
        <f t="shared" si="5"/>
        <v>19538</v>
      </c>
      <c r="I112" s="3">
        <f t="shared" si="6"/>
        <v>19100</v>
      </c>
      <c r="J112" s="3">
        <f t="shared" si="7"/>
        <v>22300</v>
      </c>
      <c r="K112" s="3">
        <f t="shared" si="8"/>
        <v>25918</v>
      </c>
      <c r="L112" s="3">
        <f t="shared" si="9"/>
        <v>31544</v>
      </c>
      <c r="M112" s="3">
        <f t="shared" si="10"/>
        <v>190712</v>
      </c>
      <c r="N112" s="6">
        <f t="shared" si="11"/>
        <v>6.241845322928076E-3</v>
      </c>
    </row>
    <row r="113" spans="1:14">
      <c r="A113" t="s">
        <v>23</v>
      </c>
      <c r="C113" s="3">
        <f t="shared" si="0"/>
        <v>11793</v>
      </c>
      <c r="D113" s="3">
        <f t="shared" si="1"/>
        <v>12259</v>
      </c>
      <c r="E113" s="3">
        <f t="shared" si="2"/>
        <v>12513</v>
      </c>
      <c r="F113" s="3">
        <f t="shared" si="3"/>
        <v>13410</v>
      </c>
      <c r="G113" s="3">
        <f t="shared" si="4"/>
        <v>13655</v>
      </c>
      <c r="H113" s="3">
        <f t="shared" si="5"/>
        <v>14156</v>
      </c>
      <c r="I113" s="3">
        <f t="shared" si="6"/>
        <v>14540</v>
      </c>
      <c r="J113" s="3">
        <f t="shared" si="7"/>
        <v>15366</v>
      </c>
      <c r="K113" s="3">
        <f t="shared" si="8"/>
        <v>15082</v>
      </c>
      <c r="L113" s="3">
        <f t="shared" si="9"/>
        <v>17027</v>
      </c>
      <c r="M113" s="3">
        <f t="shared" si="10"/>
        <v>139801</v>
      </c>
      <c r="N113" s="6">
        <f t="shared" si="11"/>
        <v>4.5755705880629848E-3</v>
      </c>
    </row>
    <row r="114" spans="1:14">
      <c r="A114" t="s">
        <v>24</v>
      </c>
      <c r="C114" s="3">
        <f t="shared" si="0"/>
        <v>37934</v>
      </c>
      <c r="D114" s="3">
        <f t="shared" si="1"/>
        <v>40995</v>
      </c>
      <c r="E114" s="3">
        <f t="shared" si="2"/>
        <v>43206</v>
      </c>
      <c r="F114" s="3">
        <f t="shared" si="3"/>
        <v>44176</v>
      </c>
      <c r="G114" s="3">
        <f t="shared" si="4"/>
        <v>45881</v>
      </c>
      <c r="H114" s="3">
        <f t="shared" si="5"/>
        <v>47470</v>
      </c>
      <c r="I114" s="3">
        <f t="shared" si="6"/>
        <v>49785</v>
      </c>
      <c r="J114" s="3">
        <f t="shared" si="7"/>
        <v>50444</v>
      </c>
      <c r="K114" s="3">
        <f t="shared" si="8"/>
        <v>50500</v>
      </c>
      <c r="L114" s="3">
        <f t="shared" si="9"/>
        <v>53362</v>
      </c>
      <c r="M114" s="3">
        <f t="shared" si="10"/>
        <v>463753</v>
      </c>
      <c r="N114" s="6">
        <f t="shared" si="11"/>
        <v>1.5178250419710684E-2</v>
      </c>
    </row>
    <row r="115" spans="1:14">
      <c r="A115" t="s">
        <v>25</v>
      </c>
      <c r="C115" s="3">
        <f t="shared" si="0"/>
        <v>34767</v>
      </c>
      <c r="D115" s="3">
        <f t="shared" si="1"/>
        <v>36527</v>
      </c>
      <c r="E115" s="3">
        <f t="shared" si="2"/>
        <v>39959</v>
      </c>
      <c r="F115" s="3">
        <f t="shared" si="3"/>
        <v>40709</v>
      </c>
      <c r="G115" s="3">
        <f t="shared" si="4"/>
        <v>44390</v>
      </c>
      <c r="H115" s="3">
        <f t="shared" si="5"/>
        <v>47567</v>
      </c>
      <c r="I115" s="3">
        <f t="shared" si="6"/>
        <v>45083</v>
      </c>
      <c r="J115" s="3">
        <f t="shared" si="7"/>
        <v>46374</v>
      </c>
      <c r="K115" s="3">
        <f t="shared" si="8"/>
        <v>50386</v>
      </c>
      <c r="L115" s="3">
        <f t="shared" si="9"/>
        <v>56606</v>
      </c>
      <c r="M115" s="3">
        <f t="shared" si="10"/>
        <v>442368</v>
      </c>
      <c r="N115" s="6">
        <f t="shared" si="11"/>
        <v>1.4478337135644569E-2</v>
      </c>
    </row>
    <row r="116" spans="1:14">
      <c r="A116" t="s">
        <v>26</v>
      </c>
      <c r="C116" s="3">
        <f t="shared" si="0"/>
        <v>43718</v>
      </c>
      <c r="D116" s="3">
        <f t="shared" si="1"/>
        <v>44938</v>
      </c>
      <c r="E116" s="3">
        <f t="shared" si="2"/>
        <v>50129</v>
      </c>
      <c r="F116" s="3">
        <f t="shared" si="3"/>
        <v>58710</v>
      </c>
      <c r="G116" s="3">
        <f t="shared" si="4"/>
        <v>68966</v>
      </c>
      <c r="H116" s="3">
        <f t="shared" si="5"/>
        <v>83829</v>
      </c>
      <c r="I116" s="3">
        <f t="shared" si="6"/>
        <v>91866</v>
      </c>
      <c r="J116" s="3">
        <f t="shared" si="7"/>
        <v>106458</v>
      </c>
      <c r="K116" s="3">
        <f t="shared" si="8"/>
        <v>119235</v>
      </c>
      <c r="L116" s="3">
        <f t="shared" si="9"/>
        <v>127441</v>
      </c>
      <c r="M116" s="3">
        <f t="shared" si="10"/>
        <v>795290</v>
      </c>
      <c r="N116" s="6">
        <f t="shared" si="11"/>
        <v>2.6029180999997219E-2</v>
      </c>
    </row>
    <row r="117" spans="1:14">
      <c r="A117" t="s">
        <v>27</v>
      </c>
      <c r="C117" s="3">
        <f t="shared" si="0"/>
        <v>29013</v>
      </c>
      <c r="D117" s="3">
        <f t="shared" si="1"/>
        <v>30862</v>
      </c>
      <c r="E117" s="3">
        <f t="shared" si="2"/>
        <v>32179</v>
      </c>
      <c r="F117" s="3">
        <f t="shared" si="3"/>
        <v>33059</v>
      </c>
      <c r="G117" s="3">
        <f t="shared" si="4"/>
        <v>34084</v>
      </c>
      <c r="H117" s="3">
        <f t="shared" si="5"/>
        <v>34885</v>
      </c>
      <c r="I117" s="3">
        <f t="shared" si="6"/>
        <v>35314</v>
      </c>
      <c r="J117" s="3">
        <f t="shared" si="7"/>
        <v>36609</v>
      </c>
      <c r="K117" s="3">
        <f t="shared" si="8"/>
        <v>35895</v>
      </c>
      <c r="L117" s="3">
        <f t="shared" si="9"/>
        <v>37861</v>
      </c>
      <c r="M117" s="3">
        <f t="shared" si="10"/>
        <v>339761</v>
      </c>
      <c r="N117" s="6">
        <f t="shared" si="11"/>
        <v>1.1120095268065806E-2</v>
      </c>
    </row>
    <row r="118" spans="1:14">
      <c r="A118" t="s">
        <v>28</v>
      </c>
      <c r="C118" s="3">
        <f t="shared" si="0"/>
        <v>18304</v>
      </c>
      <c r="D118" s="3">
        <f t="shared" si="1"/>
        <v>19414</v>
      </c>
      <c r="E118" s="3">
        <f t="shared" si="2"/>
        <v>20511</v>
      </c>
      <c r="F118" s="3">
        <f t="shared" si="3"/>
        <v>22969</v>
      </c>
      <c r="G118" s="3">
        <f t="shared" si="4"/>
        <v>24165</v>
      </c>
      <c r="H118" s="3">
        <f t="shared" si="5"/>
        <v>24791</v>
      </c>
      <c r="I118" s="3">
        <f t="shared" si="6"/>
        <v>26034</v>
      </c>
      <c r="J118" s="3">
        <f t="shared" si="7"/>
        <v>25872</v>
      </c>
      <c r="K118" s="3">
        <f t="shared" si="8"/>
        <v>26969</v>
      </c>
      <c r="L118" s="3">
        <f t="shared" si="9"/>
        <v>26720</v>
      </c>
      <c r="M118" s="3">
        <f t="shared" si="10"/>
        <v>235749</v>
      </c>
      <c r="N118" s="6">
        <f t="shared" si="11"/>
        <v>7.7158689177134684E-3</v>
      </c>
    </row>
    <row r="119" spans="1:14">
      <c r="A119" t="s">
        <v>29</v>
      </c>
      <c r="C119" s="3">
        <f t="shared" si="0"/>
        <v>10968</v>
      </c>
      <c r="D119" s="3">
        <f t="shared" si="1"/>
        <v>12351</v>
      </c>
      <c r="E119" s="3">
        <f t="shared" si="2"/>
        <v>12551</v>
      </c>
      <c r="F119" s="3">
        <f t="shared" si="3"/>
        <v>13686</v>
      </c>
      <c r="G119" s="3">
        <f t="shared" si="4"/>
        <v>13227</v>
      </c>
      <c r="H119" s="3">
        <f t="shared" si="5"/>
        <v>14997</v>
      </c>
      <c r="I119" s="3">
        <f t="shared" si="6"/>
        <v>16871</v>
      </c>
      <c r="J119" s="3">
        <f t="shared" si="7"/>
        <v>19101</v>
      </c>
      <c r="K119" s="3">
        <f t="shared" si="8"/>
        <v>20256</v>
      </c>
      <c r="L119" s="3">
        <f t="shared" si="9"/>
        <v>21969</v>
      </c>
      <c r="M119" s="3">
        <f t="shared" si="10"/>
        <v>155977</v>
      </c>
      <c r="N119" s="6">
        <f t="shared" si="11"/>
        <v>5.1049976295899184E-3</v>
      </c>
    </row>
    <row r="120" spans="1:14">
      <c r="A120" t="s">
        <v>30</v>
      </c>
      <c r="C120" s="3">
        <f t="shared" si="0"/>
        <v>32621</v>
      </c>
      <c r="D120" s="3">
        <f t="shared" si="1"/>
        <v>35612</v>
      </c>
      <c r="E120" s="3">
        <f t="shared" si="2"/>
        <v>37629</v>
      </c>
      <c r="F120" s="3">
        <f t="shared" si="3"/>
        <v>39033</v>
      </c>
      <c r="G120" s="3">
        <f t="shared" si="4"/>
        <v>40895</v>
      </c>
      <c r="H120" s="3">
        <f t="shared" si="5"/>
        <v>42806</v>
      </c>
      <c r="I120" s="3">
        <f t="shared" si="6"/>
        <v>43794</v>
      </c>
      <c r="J120" s="3">
        <f t="shared" si="7"/>
        <v>44795</v>
      </c>
      <c r="K120" s="3">
        <f t="shared" si="8"/>
        <v>45302</v>
      </c>
      <c r="L120" s="3">
        <f t="shared" si="9"/>
        <v>46816</v>
      </c>
      <c r="M120" s="3">
        <f t="shared" si="10"/>
        <v>409303</v>
      </c>
      <c r="N120" s="6">
        <f t="shared" si="11"/>
        <v>1.3396147154926959E-2</v>
      </c>
    </row>
    <row r="121" spans="1:14">
      <c r="A121" s="3" t="s">
        <v>237</v>
      </c>
      <c r="C121" s="3">
        <f t="shared" si="0"/>
        <v>2633371</v>
      </c>
      <c r="D121" s="3">
        <v>2766754</v>
      </c>
      <c r="E121" s="3">
        <f t="shared" si="2"/>
        <v>2890717</v>
      </c>
      <c r="F121" s="3">
        <v>2932757</v>
      </c>
      <c r="G121" s="3">
        <v>2936746</v>
      </c>
      <c r="H121" s="3">
        <v>3037895</v>
      </c>
      <c r="I121" s="3">
        <v>3124622</v>
      </c>
      <c r="J121" s="3">
        <v>3258241</v>
      </c>
      <c r="K121" s="3">
        <v>3407907</v>
      </c>
      <c r="L121" s="3">
        <v>3564775</v>
      </c>
      <c r="M121" s="3">
        <f>SUM(C121:L121)</f>
        <v>30553785</v>
      </c>
      <c r="N121" s="6">
        <f>M121/$M$121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2021-11-25T09:48:34Z</dcterms:created>
  <dcterms:modified xsi:type="dcterms:W3CDTF">2021-11-28T07:33:23Z</dcterms:modified>
</cp:coreProperties>
</file>