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565E5FAE-7016-4FB6-BB03-5B2EE658679E}" xr6:coauthVersionLast="47" xr6:coauthVersionMax="47" xr10:uidLastSave="{00000000-0000-0000-0000-000000000000}"/>
  <bookViews>
    <workbookView xWindow="2535" yWindow="5160" windowWidth="14250" windowHeight="12330" activeTab="9" xr2:uid="{00000000-000D-0000-FFFF-FFFF00000000}"/>
  </bookViews>
  <sheets>
    <sheet name="关卡" sheetId="1" r:id="rId1"/>
    <sheet name="产出" sheetId="9" r:id="rId2"/>
    <sheet name="天赋消耗" sheetId="10" r:id="rId3"/>
    <sheet name="武器消耗" sheetId="11" r:id="rId4"/>
    <sheet name="武器升级" sheetId="12" r:id="rId5"/>
    <sheet name="怪物血量" sheetId="13" r:id="rId6"/>
    <sheet name="怪物伤害" sheetId="14" r:id="rId7"/>
    <sheet name="武器" sheetId="2" r:id="rId8"/>
    <sheet name="场景" sheetId="6" r:id="rId9"/>
    <sheet name="怪物" sheetId="3" r:id="rId10"/>
    <sheet name="元素" sheetId="7" r:id="rId11"/>
    <sheet name="天赋" sheetId="4" r:id="rId12"/>
    <sheet name="能力&amp;路线" sheetId="5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9" i="5" l="1"/>
  <c r="D189" i="5"/>
  <c r="C189" i="5"/>
  <c r="E151" i="5"/>
  <c r="D151" i="5"/>
  <c r="C151" i="5"/>
  <c r="E111" i="5"/>
  <c r="D111" i="5"/>
  <c r="C111" i="5"/>
  <c r="E73" i="5"/>
  <c r="D73" i="5"/>
  <c r="C73" i="5"/>
  <c r="C35" i="5"/>
  <c r="D35" i="5"/>
  <c r="E35" i="5"/>
  <c r="C54" i="13"/>
  <c r="C5" i="13"/>
  <c r="D54" i="13"/>
  <c r="D5" i="13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D8" i="14"/>
  <c r="B57" i="14"/>
  <c r="B8" i="14"/>
  <c r="D39" i="2"/>
  <c r="K12" i="1"/>
  <c r="H38" i="12"/>
  <c r="H30" i="12"/>
  <c r="H15" i="12"/>
  <c r="D37" i="12"/>
  <c r="L45" i="12"/>
  <c r="L42" i="12" s="1"/>
  <c r="K45" i="12"/>
  <c r="J45" i="12"/>
  <c r="I45" i="12"/>
  <c r="I12" i="12" s="1"/>
  <c r="H45" i="12"/>
  <c r="H18" i="12" s="1"/>
  <c r="G45" i="12"/>
  <c r="F45" i="12"/>
  <c r="F3" i="12" s="1"/>
  <c r="E45" i="12"/>
  <c r="E40" i="12" s="1"/>
  <c r="D45" i="12"/>
  <c r="D43" i="12" s="1"/>
  <c r="O8" i="2"/>
  <c r="N8" i="2"/>
  <c r="E34" i="2" s="1"/>
  <c r="D6" i="2"/>
  <c r="L6" i="2" s="1"/>
  <c r="D7" i="2"/>
  <c r="L7" i="2" s="1"/>
  <c r="D8" i="2"/>
  <c r="L8" i="2" s="1"/>
  <c r="D9" i="2"/>
  <c r="K9" i="2" s="1"/>
  <c r="D35" i="2" s="1"/>
  <c r="D10" i="2"/>
  <c r="L10" i="2" s="1"/>
  <c r="D11" i="2"/>
  <c r="L11" i="2" s="1"/>
  <c r="D12" i="2"/>
  <c r="L12" i="2" s="1"/>
  <c r="D13" i="2"/>
  <c r="K13" i="2" s="1"/>
  <c r="D5" i="2"/>
  <c r="L5" i="2" s="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M39" i="9"/>
  <c r="L39" i="9"/>
  <c r="K39" i="9"/>
  <c r="O39" i="9" s="1"/>
  <c r="J39" i="9"/>
  <c r="O36" i="9"/>
  <c r="O31" i="9"/>
  <c r="K31" i="9"/>
  <c r="L31" i="9"/>
  <c r="M31" i="9"/>
  <c r="N31" i="9"/>
  <c r="E39" i="9"/>
  <c r="D39" i="9"/>
  <c r="C39" i="9"/>
  <c r="B39" i="9"/>
  <c r="J36" i="9"/>
  <c r="K36" i="9"/>
  <c r="L36" i="9"/>
  <c r="M36" i="9"/>
  <c r="N36" i="9"/>
  <c r="J31" i="9"/>
  <c r="B36" i="9"/>
  <c r="C36" i="9"/>
  <c r="D36" i="9"/>
  <c r="E36" i="9"/>
  <c r="F36" i="9"/>
  <c r="B31" i="9"/>
  <c r="C31" i="9"/>
  <c r="D31" i="9"/>
  <c r="E31" i="9"/>
  <c r="F31" i="9"/>
  <c r="B26" i="9"/>
  <c r="J13" i="2"/>
  <c r="N13" i="2" s="1"/>
  <c r="E39" i="2" s="1"/>
  <c r="F39" i="2" s="1"/>
  <c r="J12" i="2"/>
  <c r="J11" i="2"/>
  <c r="J10" i="2"/>
  <c r="M10" i="2" s="1"/>
  <c r="E23" i="2" s="1"/>
  <c r="J9" i="2"/>
  <c r="M9" i="2" s="1"/>
  <c r="E22" i="2" s="1"/>
  <c r="J8" i="2"/>
  <c r="M8" i="2" s="1"/>
  <c r="E21" i="2" s="1"/>
  <c r="J7" i="2"/>
  <c r="D20" i="2" s="1"/>
  <c r="J6" i="2"/>
  <c r="D19" i="2" s="1"/>
  <c r="J5" i="2"/>
  <c r="D18" i="2" s="1"/>
  <c r="B18" i="9"/>
  <c r="K18" i="9"/>
  <c r="L18" i="9"/>
  <c r="M18" i="9"/>
  <c r="N18" i="9"/>
  <c r="J18" i="9"/>
  <c r="C18" i="9"/>
  <c r="D18" i="9"/>
  <c r="E18" i="9"/>
  <c r="F18" i="9"/>
  <c r="J17" i="9"/>
  <c r="K17" i="9"/>
  <c r="L17" i="9"/>
  <c r="M17" i="9"/>
  <c r="N17" i="9"/>
  <c r="B17" i="9"/>
  <c r="C17" i="9"/>
  <c r="D17" i="9"/>
  <c r="E17" i="9"/>
  <c r="F17" i="9"/>
  <c r="B57" i="1"/>
  <c r="L56" i="1"/>
  <c r="E56" i="1" s="1"/>
  <c r="L55" i="1"/>
  <c r="E55" i="1" s="1"/>
  <c r="L54" i="1"/>
  <c r="E54" i="1" s="1"/>
  <c r="L53" i="1"/>
  <c r="E53" i="1" s="1"/>
  <c r="L52" i="1"/>
  <c r="E52" i="1" s="1"/>
  <c r="L51" i="1"/>
  <c r="E51" i="1" s="1"/>
  <c r="L50" i="1"/>
  <c r="E50" i="1" s="1"/>
  <c r="L49" i="1"/>
  <c r="E49" i="1" s="1"/>
  <c r="L48" i="1"/>
  <c r="E48" i="1" s="1"/>
  <c r="L47" i="1"/>
  <c r="E47" i="1" s="1"/>
  <c r="L46" i="1"/>
  <c r="E46" i="1" s="1"/>
  <c r="L45" i="1"/>
  <c r="E45" i="1" s="1"/>
  <c r="L44" i="1"/>
  <c r="E44" i="1" s="1"/>
  <c r="L43" i="1"/>
  <c r="E43" i="1" s="1"/>
  <c r="L42" i="1"/>
  <c r="E42" i="1" s="1"/>
  <c r="L41" i="1"/>
  <c r="E41" i="1" s="1"/>
  <c r="L40" i="1"/>
  <c r="E40" i="1" s="1"/>
  <c r="L39" i="1"/>
  <c r="E39" i="1" s="1"/>
  <c r="L38" i="1"/>
  <c r="E38" i="1" s="1"/>
  <c r="L37" i="1"/>
  <c r="E37" i="1" s="1"/>
  <c r="L36" i="1"/>
  <c r="F36" i="1" s="1"/>
  <c r="L35" i="1"/>
  <c r="E35" i="1" s="1"/>
  <c r="L34" i="1"/>
  <c r="E34" i="1" s="1"/>
  <c r="L33" i="1"/>
  <c r="E33" i="1" s="1"/>
  <c r="L32" i="1"/>
  <c r="E32" i="1" s="1"/>
  <c r="L31" i="1"/>
  <c r="E31" i="1" s="1"/>
  <c r="L30" i="1"/>
  <c r="E30" i="1" s="1"/>
  <c r="L29" i="1"/>
  <c r="E29" i="1" s="1"/>
  <c r="L28" i="1"/>
  <c r="F28" i="1" s="1"/>
  <c r="L27" i="1"/>
  <c r="E27" i="1" s="1"/>
  <c r="L26" i="1"/>
  <c r="E26" i="1" s="1"/>
  <c r="L25" i="1"/>
  <c r="E25" i="1" s="1"/>
  <c r="L24" i="1"/>
  <c r="E24" i="1" s="1"/>
  <c r="L23" i="1"/>
  <c r="E23" i="1" s="1"/>
  <c r="L22" i="1"/>
  <c r="E22" i="1" s="1"/>
  <c r="L21" i="1"/>
  <c r="E21" i="1" s="1"/>
  <c r="L20" i="1"/>
  <c r="E20" i="1" s="1"/>
  <c r="L19" i="1"/>
  <c r="E19" i="1" s="1"/>
  <c r="L18" i="1"/>
  <c r="E18" i="1" s="1"/>
  <c r="L17" i="1"/>
  <c r="E17" i="1" s="1"/>
  <c r="L16" i="1"/>
  <c r="E16" i="1" s="1"/>
  <c r="L15" i="1"/>
  <c r="E15" i="1" s="1"/>
  <c r="L14" i="1"/>
  <c r="E14" i="1" s="1"/>
  <c r="L13" i="1"/>
  <c r="E13" i="1" s="1"/>
  <c r="L12" i="1"/>
  <c r="E12" i="1" s="1"/>
  <c r="L11" i="1"/>
  <c r="E11" i="1" s="1"/>
  <c r="L10" i="1"/>
  <c r="E10" i="1" s="1"/>
  <c r="L9" i="1"/>
  <c r="E9" i="1" s="1"/>
  <c r="L8" i="1"/>
  <c r="E8" i="1" s="1"/>
  <c r="L7" i="1"/>
  <c r="E7" i="1" s="1"/>
  <c r="H57" i="1"/>
  <c r="C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K9" i="1"/>
  <c r="K8" i="1"/>
  <c r="K7" i="1"/>
  <c r="I57" i="1"/>
  <c r="G57" i="1"/>
  <c r="L37" i="12" l="1"/>
  <c r="I15" i="12"/>
  <c r="H22" i="12"/>
  <c r="D20" i="12"/>
  <c r="L29" i="12"/>
  <c r="D5" i="12"/>
  <c r="D21" i="12"/>
  <c r="L6" i="12"/>
  <c r="D7" i="12"/>
  <c r="D22" i="12"/>
  <c r="D40" i="12"/>
  <c r="L7" i="12"/>
  <c r="L22" i="12"/>
  <c r="L30" i="12"/>
  <c r="L38" i="12"/>
  <c r="D8" i="12"/>
  <c r="D25" i="12"/>
  <c r="D41" i="12"/>
  <c r="L8" i="12"/>
  <c r="L16" i="12"/>
  <c r="L23" i="12"/>
  <c r="L31" i="12"/>
  <c r="L39" i="12"/>
  <c r="L21" i="12"/>
  <c r="D44" i="12"/>
  <c r="H17" i="12"/>
  <c r="L32" i="12"/>
  <c r="D12" i="12"/>
  <c r="D30" i="12"/>
  <c r="I17" i="12"/>
  <c r="H25" i="12"/>
  <c r="H33" i="12"/>
  <c r="H41" i="12"/>
  <c r="L14" i="12"/>
  <c r="D9" i="12"/>
  <c r="L9" i="12"/>
  <c r="L24" i="12"/>
  <c r="L40" i="12"/>
  <c r="L10" i="12"/>
  <c r="D15" i="12"/>
  <c r="D31" i="12"/>
  <c r="H4" i="12"/>
  <c r="H11" i="12"/>
  <c r="H19" i="12"/>
  <c r="H27" i="12"/>
  <c r="H35" i="12"/>
  <c r="L43" i="12"/>
  <c r="L5" i="12"/>
  <c r="D39" i="12"/>
  <c r="D29" i="12"/>
  <c r="F4" i="12"/>
  <c r="D17" i="12"/>
  <c r="D32" i="12"/>
  <c r="I4" i="12"/>
  <c r="L12" i="12"/>
  <c r="L19" i="12"/>
  <c r="L27" i="12"/>
  <c r="L35" i="12"/>
  <c r="E11" i="12"/>
  <c r="E25" i="12"/>
  <c r="E30" i="12"/>
  <c r="E7" i="12"/>
  <c r="E12" i="12"/>
  <c r="E17" i="12"/>
  <c r="E27" i="12"/>
  <c r="E36" i="12"/>
  <c r="E41" i="12"/>
  <c r="E22" i="12"/>
  <c r="E37" i="12"/>
  <c r="E4" i="12"/>
  <c r="E13" i="12"/>
  <c r="E43" i="12"/>
  <c r="E9" i="12"/>
  <c r="E19" i="12"/>
  <c r="E28" i="12"/>
  <c r="E33" i="12"/>
  <c r="E38" i="12"/>
  <c r="E15" i="12"/>
  <c r="E29" i="12"/>
  <c r="E44" i="12"/>
  <c r="E35" i="12"/>
  <c r="E20" i="12"/>
  <c r="E21" i="12"/>
  <c r="D13" i="12"/>
  <c r="D23" i="12"/>
  <c r="D33" i="12"/>
  <c r="L3" i="12"/>
  <c r="L4" i="12"/>
  <c r="H7" i="12"/>
  <c r="H9" i="12"/>
  <c r="I11" i="12"/>
  <c r="L13" i="12"/>
  <c r="L15" i="12"/>
  <c r="L17" i="12"/>
  <c r="H20" i="12"/>
  <c r="E23" i="12"/>
  <c r="L25" i="12"/>
  <c r="H28" i="12"/>
  <c r="E31" i="12"/>
  <c r="L33" i="12"/>
  <c r="H36" i="12"/>
  <c r="E39" i="12"/>
  <c r="L41" i="12"/>
  <c r="H44" i="12"/>
  <c r="O7" i="2"/>
  <c r="D4" i="12"/>
  <c r="D14" i="12"/>
  <c r="D24" i="12"/>
  <c r="D36" i="12"/>
  <c r="I3" i="12"/>
  <c r="E5" i="12"/>
  <c r="I7" i="12"/>
  <c r="I9" i="12"/>
  <c r="L11" i="12"/>
  <c r="E14" i="12"/>
  <c r="E16" i="12"/>
  <c r="E18" i="12"/>
  <c r="L20" i="12"/>
  <c r="H23" i="12"/>
  <c r="E26" i="12"/>
  <c r="L28" i="12"/>
  <c r="H31" i="12"/>
  <c r="E34" i="12"/>
  <c r="L36" i="12"/>
  <c r="H39" i="12"/>
  <c r="E42" i="12"/>
  <c r="L44" i="12"/>
  <c r="H3" i="12"/>
  <c r="H16" i="12"/>
  <c r="I18" i="12"/>
  <c r="H26" i="12"/>
  <c r="H34" i="12"/>
  <c r="H42" i="12"/>
  <c r="H14" i="12"/>
  <c r="O11" i="2"/>
  <c r="K8" i="2"/>
  <c r="D34" i="2" s="1"/>
  <c r="F34" i="2" s="1"/>
  <c r="D6" i="12"/>
  <c r="D16" i="12"/>
  <c r="D28" i="12"/>
  <c r="D38" i="12"/>
  <c r="E3" i="12"/>
  <c r="E6" i="12"/>
  <c r="E8" i="12"/>
  <c r="E10" i="12"/>
  <c r="F12" i="12"/>
  <c r="I14" i="12"/>
  <c r="I16" i="12"/>
  <c r="L18" i="12"/>
  <c r="H21" i="12"/>
  <c r="E24" i="12"/>
  <c r="L26" i="12"/>
  <c r="H29" i="12"/>
  <c r="E32" i="12"/>
  <c r="L34" i="12"/>
  <c r="H37" i="12"/>
  <c r="H6" i="12"/>
  <c r="H8" i="12"/>
  <c r="I10" i="12"/>
  <c r="H12" i="12"/>
  <c r="H24" i="12"/>
  <c r="H32" i="12"/>
  <c r="H40" i="12"/>
  <c r="N7" i="2"/>
  <c r="E33" i="2" s="1"/>
  <c r="I6" i="12"/>
  <c r="I8" i="12"/>
  <c r="H43" i="12"/>
  <c r="N5" i="2"/>
  <c r="E31" i="2" s="1"/>
  <c r="F8" i="12"/>
  <c r="F16" i="12"/>
  <c r="O10" i="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F5" i="12"/>
  <c r="F13" i="12"/>
  <c r="N10" i="2"/>
  <c r="E36" i="2" s="1"/>
  <c r="O9" i="2"/>
  <c r="H5" i="12"/>
  <c r="F10" i="12"/>
  <c r="H13" i="12"/>
  <c r="F18" i="12"/>
  <c r="N9" i="2"/>
  <c r="E35" i="2" s="1"/>
  <c r="F35" i="2" s="1"/>
  <c r="I44" i="12"/>
  <c r="I43" i="12"/>
  <c r="I41" i="12"/>
  <c r="I40" i="12"/>
  <c r="I39" i="12"/>
  <c r="I38" i="12"/>
  <c r="I36" i="12"/>
  <c r="I35" i="12"/>
  <c r="I34" i="12"/>
  <c r="I32" i="12"/>
  <c r="I31" i="12"/>
  <c r="I30" i="12"/>
  <c r="I29" i="12"/>
  <c r="I27" i="12"/>
  <c r="I26" i="12"/>
  <c r="I25" i="12"/>
  <c r="I24" i="12"/>
  <c r="I22" i="12"/>
  <c r="I21" i="12"/>
  <c r="I20" i="12"/>
  <c r="I19" i="12"/>
  <c r="I42" i="12"/>
  <c r="I37" i="12"/>
  <c r="I33" i="12"/>
  <c r="I28" i="12"/>
  <c r="I23" i="12"/>
  <c r="I5" i="12"/>
  <c r="F7" i="12"/>
  <c r="H10" i="12"/>
  <c r="I13" i="12"/>
  <c r="F15" i="12"/>
  <c r="F20" i="12"/>
  <c r="F22" i="12"/>
  <c r="F24" i="12"/>
  <c r="F26" i="12"/>
  <c r="F28" i="12"/>
  <c r="F30" i="12"/>
  <c r="F32" i="12"/>
  <c r="F34" i="12"/>
  <c r="F36" i="12"/>
  <c r="F38" i="12"/>
  <c r="F40" i="12"/>
  <c r="F42" i="12"/>
  <c r="F44" i="12"/>
  <c r="O6" i="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F9" i="12"/>
  <c r="F17" i="12"/>
  <c r="J3" i="12"/>
  <c r="J28" i="12"/>
  <c r="J16" i="12"/>
  <c r="J13" i="12"/>
  <c r="J11" i="12"/>
  <c r="J9" i="12"/>
  <c r="J6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7" i="12"/>
  <c r="J26" i="12"/>
  <c r="J25" i="12"/>
  <c r="J24" i="12"/>
  <c r="J23" i="12"/>
  <c r="J22" i="12"/>
  <c r="J21" i="12"/>
  <c r="J20" i="12"/>
  <c r="J19" i="12"/>
  <c r="J18" i="12"/>
  <c r="J17" i="12"/>
  <c r="J15" i="12"/>
  <c r="J14" i="12"/>
  <c r="J12" i="12"/>
  <c r="J10" i="12"/>
  <c r="J8" i="12"/>
  <c r="J7" i="12"/>
  <c r="J5" i="12"/>
  <c r="J4" i="12"/>
  <c r="M12" i="2"/>
  <c r="E25" i="2" s="1"/>
  <c r="O12" i="2"/>
  <c r="N12" i="2"/>
  <c r="E38" i="2" s="1"/>
  <c r="F6" i="12"/>
  <c r="F14" i="12"/>
  <c r="D24" i="2"/>
  <c r="N11" i="2"/>
  <c r="E37" i="2" s="1"/>
  <c r="L13" i="2"/>
  <c r="N6" i="2"/>
  <c r="E32" i="2" s="1"/>
  <c r="D26" i="2"/>
  <c r="O13" i="2"/>
  <c r="M5" i="2"/>
  <c r="O5" i="2"/>
  <c r="K3" i="12"/>
  <c r="F11" i="12"/>
  <c r="F19" i="12"/>
  <c r="F21" i="12"/>
  <c r="F23" i="12"/>
  <c r="F25" i="12"/>
  <c r="F27" i="12"/>
  <c r="F29" i="12"/>
  <c r="F31" i="12"/>
  <c r="F33" i="12"/>
  <c r="F35" i="12"/>
  <c r="F37" i="12"/>
  <c r="F39" i="12"/>
  <c r="F41" i="12"/>
  <c r="F43" i="12"/>
  <c r="D18" i="12"/>
  <c r="D42" i="12"/>
  <c r="D10" i="12"/>
  <c r="D26" i="12"/>
  <c r="D34" i="12"/>
  <c r="D3" i="12"/>
  <c r="D11" i="12"/>
  <c r="D19" i="12"/>
  <c r="D27" i="12"/>
  <c r="D35" i="12"/>
  <c r="K12" i="2"/>
  <c r="D38" i="2" s="1"/>
  <c r="F38" i="2" s="1"/>
  <c r="L9" i="2"/>
  <c r="K11" i="2"/>
  <c r="D37" i="2" s="1"/>
  <c r="K10" i="2"/>
  <c r="D36" i="2" s="1"/>
  <c r="K7" i="2"/>
  <c r="D33" i="2" s="1"/>
  <c r="K5" i="2"/>
  <c r="D31" i="2" s="1"/>
  <c r="K6" i="2"/>
  <c r="D32" i="2" s="1"/>
  <c r="M11" i="2"/>
  <c r="E24" i="2" s="1"/>
  <c r="D25" i="2"/>
  <c r="F25" i="2" s="1"/>
  <c r="D22" i="2"/>
  <c r="F22" i="2" s="1"/>
  <c r="M7" i="2"/>
  <c r="E20" i="2" s="1"/>
  <c r="F20" i="2" s="1"/>
  <c r="D23" i="2"/>
  <c r="F23" i="2" s="1"/>
  <c r="M6" i="2"/>
  <c r="E19" i="2" s="1"/>
  <c r="F19" i="2" s="1"/>
  <c r="E18" i="2"/>
  <c r="F18" i="2" s="1"/>
  <c r="D21" i="2"/>
  <c r="F21" i="2" s="1"/>
  <c r="M13" i="2"/>
  <c r="E26" i="2" s="1"/>
  <c r="B19" i="9"/>
  <c r="L19" i="9"/>
  <c r="D19" i="9"/>
  <c r="N19" i="9"/>
  <c r="F19" i="9"/>
  <c r="K19" i="9"/>
  <c r="G18" i="9"/>
  <c r="E19" i="9"/>
  <c r="J19" i="9"/>
  <c r="C19" i="9"/>
  <c r="O18" i="9"/>
  <c r="M19" i="9"/>
  <c r="O17" i="9"/>
  <c r="G17" i="9"/>
  <c r="E28" i="1"/>
  <c r="E36" i="1"/>
  <c r="F11" i="1"/>
  <c r="F19" i="1"/>
  <c r="F27" i="1"/>
  <c r="F35" i="1"/>
  <c r="F43" i="1"/>
  <c r="F51" i="1"/>
  <c r="F14" i="1"/>
  <c r="F46" i="1"/>
  <c r="F47" i="1"/>
  <c r="F30" i="1"/>
  <c r="F22" i="1"/>
  <c r="F54" i="1"/>
  <c r="F15" i="1"/>
  <c r="F23" i="1"/>
  <c r="F31" i="1"/>
  <c r="F39" i="1"/>
  <c r="F55" i="1"/>
  <c r="F38" i="1"/>
  <c r="F8" i="1"/>
  <c r="F16" i="1"/>
  <c r="F24" i="1"/>
  <c r="F32" i="1"/>
  <c r="F40" i="1"/>
  <c r="F48" i="1"/>
  <c r="F56" i="1"/>
  <c r="F12" i="1"/>
  <c r="F20" i="1"/>
  <c r="F44" i="1"/>
  <c r="F52" i="1"/>
  <c r="F13" i="1"/>
  <c r="F21" i="1"/>
  <c r="F29" i="1"/>
  <c r="F37" i="1"/>
  <c r="F45" i="1"/>
  <c r="F53" i="1"/>
  <c r="F9" i="1"/>
  <c r="F17" i="1"/>
  <c r="F25" i="1"/>
  <c r="F33" i="1"/>
  <c r="F41" i="1"/>
  <c r="F49" i="1"/>
  <c r="F10" i="1"/>
  <c r="F18" i="1"/>
  <c r="F26" i="1"/>
  <c r="F34" i="1"/>
  <c r="F42" i="1"/>
  <c r="F50" i="1"/>
  <c r="D57" i="1"/>
  <c r="F7" i="1"/>
  <c r="L57" i="1"/>
  <c r="K57" i="1"/>
  <c r="F32" i="2" l="1"/>
  <c r="F33" i="2"/>
  <c r="F31" i="2"/>
  <c r="F24" i="2"/>
  <c r="F36" i="2"/>
  <c r="F37" i="2"/>
  <c r="F26" i="2"/>
  <c r="G19" i="9"/>
  <c r="F20" i="9" s="1"/>
  <c r="O19" i="9"/>
  <c r="O21" i="9" s="1"/>
  <c r="E57" i="1"/>
  <c r="F57" i="1"/>
  <c r="F27" i="2" l="1"/>
  <c r="H5" i="13" s="1"/>
  <c r="F40" i="2"/>
  <c r="K54" i="13" s="1"/>
  <c r="F5" i="13"/>
  <c r="P5" i="13"/>
  <c r="Q5" i="13"/>
  <c r="J20" i="9"/>
  <c r="M20" i="9"/>
  <c r="N20" i="9"/>
  <c r="D20" i="9"/>
  <c r="L20" i="9"/>
  <c r="G21" i="9"/>
  <c r="B20" i="9"/>
  <c r="K20" i="9"/>
  <c r="C20" i="9"/>
  <c r="E20" i="9"/>
  <c r="O5" i="13" l="1"/>
  <c r="L5" i="13"/>
  <c r="M5" i="13"/>
  <c r="R5" i="13"/>
  <c r="E54" i="13"/>
  <c r="K5" i="13"/>
  <c r="K27" i="13" s="1"/>
  <c r="E5" i="13"/>
  <c r="N5" i="13"/>
  <c r="J5" i="13"/>
  <c r="G5" i="13"/>
  <c r="I5" i="13"/>
  <c r="H54" i="13"/>
  <c r="H29" i="13" s="1"/>
  <c r="L54" i="13"/>
  <c r="R54" i="13"/>
  <c r="Q54" i="13"/>
  <c r="Q6" i="13" s="1"/>
  <c r="N54" i="13"/>
  <c r="J54" i="13"/>
  <c r="I54" i="13"/>
  <c r="P54" i="13"/>
  <c r="P34" i="13" s="1"/>
  <c r="F54" i="13"/>
  <c r="F21" i="13" s="1"/>
  <c r="M54" i="13"/>
  <c r="O54" i="13"/>
  <c r="G54" i="13"/>
  <c r="O20" i="9"/>
  <c r="E21" i="9"/>
  <c r="F21" i="9"/>
  <c r="B21" i="9"/>
  <c r="C21" i="9"/>
  <c r="D21" i="9"/>
  <c r="G20" i="9"/>
  <c r="B9" i="14"/>
  <c r="B53" i="14"/>
  <c r="B45" i="14"/>
  <c r="B13" i="14"/>
  <c r="B49" i="14"/>
  <c r="B41" i="14"/>
  <c r="B33" i="14"/>
  <c r="B25" i="14"/>
  <c r="B17" i="14"/>
  <c r="B56" i="14"/>
  <c r="B48" i="14"/>
  <c r="B40" i="14"/>
  <c r="B32" i="14"/>
  <c r="B24" i="14"/>
  <c r="B16" i="14"/>
  <c r="B55" i="14"/>
  <c r="B47" i="14"/>
  <c r="B39" i="14"/>
  <c r="B31" i="14"/>
  <c r="B23" i="14"/>
  <c r="B15" i="14"/>
  <c r="B29" i="14"/>
  <c r="B54" i="14"/>
  <c r="B46" i="14"/>
  <c r="B38" i="14"/>
  <c r="B30" i="14"/>
  <c r="B22" i="14"/>
  <c r="B14" i="14"/>
  <c r="B21" i="14"/>
  <c r="B52" i="14"/>
  <c r="B44" i="14"/>
  <c r="B36" i="14"/>
  <c r="B28" i="14"/>
  <c r="B20" i="14"/>
  <c r="B12" i="14"/>
  <c r="B37" i="14"/>
  <c r="B51" i="14"/>
  <c r="B43" i="14"/>
  <c r="B27" i="14"/>
  <c r="B11" i="14"/>
  <c r="B35" i="14"/>
  <c r="B19" i="14"/>
  <c r="B50" i="14"/>
  <c r="B42" i="14"/>
  <c r="B34" i="14"/>
  <c r="B26" i="14"/>
  <c r="B18" i="14"/>
  <c r="B10" i="14"/>
  <c r="C53" i="14"/>
  <c r="C29" i="14"/>
  <c r="C44" i="14"/>
  <c r="C28" i="14"/>
  <c r="C43" i="14"/>
  <c r="C35" i="14"/>
  <c r="C11" i="14"/>
  <c r="C50" i="14"/>
  <c r="C34" i="14"/>
  <c r="C10" i="14"/>
  <c r="C49" i="14"/>
  <c r="C41" i="14"/>
  <c r="C33" i="14"/>
  <c r="C25" i="14"/>
  <c r="C17" i="14"/>
  <c r="C45" i="14"/>
  <c r="C21" i="14"/>
  <c r="C52" i="14"/>
  <c r="C36" i="14"/>
  <c r="C20" i="14"/>
  <c r="C27" i="14"/>
  <c r="C9" i="14"/>
  <c r="C42" i="14"/>
  <c r="C26" i="14"/>
  <c r="C18" i="14"/>
  <c r="C56" i="14"/>
  <c r="C48" i="14"/>
  <c r="C40" i="14"/>
  <c r="C32" i="14"/>
  <c r="C24" i="14"/>
  <c r="C16" i="14"/>
  <c r="C13" i="14"/>
  <c r="C12" i="14"/>
  <c r="C51" i="14"/>
  <c r="C19" i="14"/>
  <c r="C55" i="14"/>
  <c r="C47" i="14"/>
  <c r="C39" i="14"/>
  <c r="C31" i="14"/>
  <c r="C23" i="14"/>
  <c r="C15" i="14"/>
  <c r="C54" i="14"/>
  <c r="C46" i="14"/>
  <c r="C38" i="14"/>
  <c r="C30" i="14"/>
  <c r="C22" i="14"/>
  <c r="C14" i="14"/>
  <c r="C37" i="14"/>
  <c r="N44" i="13" l="1"/>
  <c r="I16" i="13"/>
  <c r="J10" i="13"/>
  <c r="K33" i="13"/>
  <c r="E16" i="13"/>
  <c r="K53" i="13"/>
  <c r="K32" i="13"/>
  <c r="R16" i="13"/>
  <c r="K7" i="13"/>
  <c r="K22" i="13"/>
  <c r="K38" i="13"/>
  <c r="H24" i="13"/>
  <c r="K48" i="13"/>
  <c r="H10" i="13"/>
  <c r="J41" i="13"/>
  <c r="K45" i="13"/>
  <c r="I19" i="13"/>
  <c r="K40" i="13"/>
  <c r="P16" i="13"/>
  <c r="I38" i="13"/>
  <c r="I37" i="13"/>
  <c r="I29" i="13"/>
  <c r="P23" i="13"/>
  <c r="I18" i="13"/>
  <c r="I47" i="13"/>
  <c r="M50" i="13"/>
  <c r="L48" i="13"/>
  <c r="I49" i="13"/>
  <c r="L39" i="13"/>
  <c r="E29" i="13"/>
  <c r="L29" i="13"/>
  <c r="H43" i="13"/>
  <c r="E50" i="13"/>
  <c r="H51" i="13"/>
  <c r="H8" i="13"/>
  <c r="I48" i="13"/>
  <c r="I31" i="13"/>
  <c r="I21" i="13"/>
  <c r="E27" i="13"/>
  <c r="H27" i="13"/>
  <c r="H38" i="13"/>
  <c r="I39" i="13"/>
  <c r="I24" i="13"/>
  <c r="I35" i="13"/>
  <c r="R29" i="13"/>
  <c r="H40" i="13"/>
  <c r="H21" i="13"/>
  <c r="I17" i="13"/>
  <c r="I40" i="13"/>
  <c r="I33" i="13"/>
  <c r="F29" i="13"/>
  <c r="N23" i="13"/>
  <c r="R25" i="13"/>
  <c r="H12" i="13"/>
  <c r="P37" i="13"/>
  <c r="I6" i="13"/>
  <c r="I53" i="13"/>
  <c r="I14" i="13"/>
  <c r="G6" i="13"/>
  <c r="E14" i="13"/>
  <c r="R42" i="13"/>
  <c r="H28" i="13"/>
  <c r="P29" i="13"/>
  <c r="I20" i="13"/>
  <c r="I13" i="13"/>
  <c r="I10" i="13"/>
  <c r="O6" i="13"/>
  <c r="R17" i="13"/>
  <c r="N43" i="13"/>
  <c r="G45" i="13"/>
  <c r="E26" i="13"/>
  <c r="E31" i="13"/>
  <c r="R51" i="13"/>
  <c r="K21" i="13"/>
  <c r="K18" i="13"/>
  <c r="N49" i="13"/>
  <c r="G17" i="13"/>
  <c r="E36" i="13"/>
  <c r="R9" i="13"/>
  <c r="K29" i="13"/>
  <c r="K16" i="13"/>
  <c r="K15" i="13"/>
  <c r="E53" i="13"/>
  <c r="E46" i="13"/>
  <c r="R11" i="13"/>
  <c r="R37" i="13"/>
  <c r="K9" i="13"/>
  <c r="K44" i="13"/>
  <c r="K8" i="13"/>
  <c r="H9" i="13"/>
  <c r="H14" i="13"/>
  <c r="H37" i="13"/>
  <c r="E6" i="13"/>
  <c r="E9" i="13"/>
  <c r="E35" i="13"/>
  <c r="R30" i="13"/>
  <c r="K17" i="13"/>
  <c r="K26" i="13"/>
  <c r="K10" i="13"/>
  <c r="L8" i="13"/>
  <c r="H17" i="13"/>
  <c r="H26" i="13"/>
  <c r="P30" i="13"/>
  <c r="I52" i="13"/>
  <c r="I9" i="13"/>
  <c r="I26" i="13"/>
  <c r="I32" i="13"/>
  <c r="E23" i="13"/>
  <c r="E41" i="13"/>
  <c r="E22" i="13"/>
  <c r="K43" i="13"/>
  <c r="K11" i="13"/>
  <c r="K12" i="13"/>
  <c r="L30" i="13"/>
  <c r="H49" i="13"/>
  <c r="H42" i="13"/>
  <c r="P39" i="13"/>
  <c r="I22" i="13"/>
  <c r="I36" i="13"/>
  <c r="I8" i="13"/>
  <c r="E49" i="13"/>
  <c r="E18" i="13"/>
  <c r="F28" i="13"/>
  <c r="J38" i="13"/>
  <c r="K41" i="13"/>
  <c r="E44" i="13"/>
  <c r="R12" i="13"/>
  <c r="J47" i="13"/>
  <c r="J45" i="13"/>
  <c r="J42" i="13"/>
  <c r="E52" i="13"/>
  <c r="E48" i="13"/>
  <c r="E20" i="13"/>
  <c r="E34" i="13"/>
  <c r="K25" i="13"/>
  <c r="J16" i="13"/>
  <c r="J8" i="13"/>
  <c r="E42" i="13"/>
  <c r="E15" i="13"/>
  <c r="E40" i="13"/>
  <c r="E13" i="13"/>
  <c r="E24" i="13"/>
  <c r="R27" i="13"/>
  <c r="K23" i="13"/>
  <c r="K49" i="13"/>
  <c r="K35" i="13"/>
  <c r="L52" i="13"/>
  <c r="N36" i="13"/>
  <c r="N41" i="13"/>
  <c r="Q47" i="13"/>
  <c r="O23" i="13"/>
  <c r="E39" i="13"/>
  <c r="E47" i="13"/>
  <c r="E7" i="13"/>
  <c r="E38" i="13"/>
  <c r="R7" i="13"/>
  <c r="R45" i="13"/>
  <c r="K51" i="13"/>
  <c r="K20" i="13"/>
  <c r="K34" i="13"/>
  <c r="K47" i="13"/>
  <c r="K30" i="13"/>
  <c r="K39" i="13"/>
  <c r="L23" i="13"/>
  <c r="N17" i="13"/>
  <c r="H16" i="13"/>
  <c r="H33" i="13"/>
  <c r="H30" i="13"/>
  <c r="M40" i="13"/>
  <c r="Q30" i="13"/>
  <c r="J49" i="13"/>
  <c r="O48" i="13"/>
  <c r="E45" i="13"/>
  <c r="E11" i="13"/>
  <c r="E8" i="13"/>
  <c r="E25" i="13"/>
  <c r="E28" i="13"/>
  <c r="E17" i="13"/>
  <c r="J52" i="13"/>
  <c r="N7" i="13"/>
  <c r="N13" i="13"/>
  <c r="J14" i="13"/>
  <c r="E51" i="13"/>
  <c r="E37" i="13"/>
  <c r="R24" i="13"/>
  <c r="R21" i="13"/>
  <c r="K24" i="13"/>
  <c r="K50" i="13"/>
  <c r="K6" i="13"/>
  <c r="K37" i="13"/>
  <c r="K13" i="13"/>
  <c r="N53" i="13"/>
  <c r="N24" i="13"/>
  <c r="Q21" i="13"/>
  <c r="E33" i="13"/>
  <c r="R41" i="13"/>
  <c r="K28" i="13"/>
  <c r="K36" i="13"/>
  <c r="K46" i="13"/>
  <c r="J6" i="13"/>
  <c r="E12" i="13"/>
  <c r="E32" i="13"/>
  <c r="R14" i="13"/>
  <c r="R6" i="13"/>
  <c r="K52" i="13"/>
  <c r="K14" i="13"/>
  <c r="K31" i="13"/>
  <c r="K42" i="13"/>
  <c r="K19" i="13"/>
  <c r="L35" i="13"/>
  <c r="N21" i="13"/>
  <c r="H25" i="13"/>
  <c r="H46" i="13"/>
  <c r="H44" i="13"/>
  <c r="M17" i="13"/>
  <c r="Q35" i="13"/>
  <c r="E19" i="13"/>
  <c r="E30" i="13"/>
  <c r="E43" i="13"/>
  <c r="E10" i="13"/>
  <c r="E21" i="13"/>
  <c r="F14" i="13"/>
  <c r="I46" i="13"/>
  <c r="M45" i="13"/>
  <c r="J29" i="13"/>
  <c r="L28" i="13"/>
  <c r="L10" i="13"/>
  <c r="N26" i="13"/>
  <c r="N10" i="13"/>
  <c r="N51" i="13"/>
  <c r="H35" i="13"/>
  <c r="H20" i="13"/>
  <c r="H52" i="13"/>
  <c r="H32" i="13"/>
  <c r="H31" i="13"/>
  <c r="M33" i="13"/>
  <c r="J36" i="13"/>
  <c r="J43" i="13"/>
  <c r="J9" i="13"/>
  <c r="J11" i="13"/>
  <c r="J22" i="13"/>
  <c r="F13" i="13"/>
  <c r="J21" i="13"/>
  <c r="J51" i="13"/>
  <c r="J31" i="13"/>
  <c r="J40" i="13"/>
  <c r="F6" i="13"/>
  <c r="H15" i="13"/>
  <c r="L45" i="13"/>
  <c r="L36" i="13"/>
  <c r="N25" i="13"/>
  <c r="N37" i="13"/>
  <c r="N48" i="13"/>
  <c r="H50" i="13"/>
  <c r="H11" i="13"/>
  <c r="H41" i="13"/>
  <c r="H7" i="13"/>
  <c r="H39" i="13"/>
  <c r="H53" i="13"/>
  <c r="M39" i="13"/>
  <c r="J19" i="13"/>
  <c r="J12" i="13"/>
  <c r="J32" i="13"/>
  <c r="J18" i="13"/>
  <c r="J15" i="13"/>
  <c r="F36" i="13"/>
  <c r="F10" i="13"/>
  <c r="J34" i="13"/>
  <c r="J28" i="13"/>
  <c r="J37" i="13"/>
  <c r="L20" i="13"/>
  <c r="L46" i="13"/>
  <c r="N32" i="13"/>
  <c r="N33" i="13"/>
  <c r="N9" i="13"/>
  <c r="H19" i="13"/>
  <c r="H18" i="13"/>
  <c r="H13" i="13"/>
  <c r="H34" i="13"/>
  <c r="H36" i="13"/>
  <c r="H23" i="13"/>
  <c r="J27" i="13"/>
  <c r="J44" i="13"/>
  <c r="J50" i="13"/>
  <c r="J46" i="13"/>
  <c r="J53" i="13"/>
  <c r="F42" i="13"/>
  <c r="L38" i="13"/>
  <c r="L27" i="13"/>
  <c r="J26" i="13"/>
  <c r="J48" i="13"/>
  <c r="F48" i="13"/>
  <c r="F22" i="13"/>
  <c r="L17" i="13"/>
  <c r="L6" i="13"/>
  <c r="L44" i="13"/>
  <c r="N52" i="13"/>
  <c r="N40" i="13"/>
  <c r="H45" i="13"/>
  <c r="H47" i="13"/>
  <c r="H48" i="13"/>
  <c r="H6" i="13"/>
  <c r="H22" i="13"/>
  <c r="M8" i="13"/>
  <c r="J25" i="13"/>
  <c r="J30" i="13"/>
  <c r="J33" i="13"/>
  <c r="J24" i="13"/>
  <c r="J20" i="13"/>
  <c r="J13" i="13"/>
  <c r="F7" i="13"/>
  <c r="Q19" i="13"/>
  <c r="R43" i="13"/>
  <c r="R26" i="13"/>
  <c r="R46" i="13"/>
  <c r="L43" i="13"/>
  <c r="L49" i="13"/>
  <c r="L22" i="13"/>
  <c r="L24" i="13"/>
  <c r="M36" i="13"/>
  <c r="M6" i="13"/>
  <c r="Q27" i="13"/>
  <c r="Q11" i="13"/>
  <c r="G22" i="13"/>
  <c r="R15" i="13"/>
  <c r="R20" i="13"/>
  <c r="R22" i="13"/>
  <c r="L47" i="13"/>
  <c r="M10" i="13"/>
  <c r="Q22" i="13"/>
  <c r="G44" i="13"/>
  <c r="R50" i="13"/>
  <c r="R23" i="13"/>
  <c r="R19" i="13"/>
  <c r="R48" i="13"/>
  <c r="R38" i="13"/>
  <c r="R33" i="13"/>
  <c r="L34" i="13"/>
  <c r="L41" i="13"/>
  <c r="L14" i="13"/>
  <c r="L33" i="13"/>
  <c r="L51" i="13"/>
  <c r="L15" i="13"/>
  <c r="N42" i="13"/>
  <c r="N11" i="13"/>
  <c r="N20" i="13"/>
  <c r="N39" i="13"/>
  <c r="M14" i="13"/>
  <c r="M43" i="13"/>
  <c r="M13" i="13"/>
  <c r="Q43" i="13"/>
  <c r="Q16" i="13"/>
  <c r="G35" i="13"/>
  <c r="F40" i="13"/>
  <c r="F27" i="13"/>
  <c r="F49" i="13"/>
  <c r="F20" i="13"/>
  <c r="Q37" i="13"/>
  <c r="R36" i="13"/>
  <c r="R35" i="13"/>
  <c r="R40" i="13"/>
  <c r="L25" i="13"/>
  <c r="L31" i="13"/>
  <c r="M23" i="13"/>
  <c r="Q49" i="13"/>
  <c r="F12" i="13"/>
  <c r="F31" i="13"/>
  <c r="F38" i="13"/>
  <c r="R39" i="13"/>
  <c r="R32" i="13"/>
  <c r="R53" i="13"/>
  <c r="L42" i="13"/>
  <c r="L7" i="13"/>
  <c r="L53" i="13"/>
  <c r="L18" i="13"/>
  <c r="L9" i="13"/>
  <c r="M12" i="13"/>
  <c r="M9" i="13"/>
  <c r="Q24" i="13"/>
  <c r="F16" i="13"/>
  <c r="F19" i="13"/>
  <c r="F41" i="13"/>
  <c r="F23" i="13"/>
  <c r="R18" i="13"/>
  <c r="R34" i="13"/>
  <c r="R10" i="13"/>
  <c r="R47" i="13"/>
  <c r="R44" i="13"/>
  <c r="R49" i="13"/>
  <c r="L19" i="13"/>
  <c r="L37" i="13"/>
  <c r="L11" i="13"/>
  <c r="L21" i="13"/>
  <c r="L32" i="13"/>
  <c r="L26" i="13"/>
  <c r="N30" i="13"/>
  <c r="N18" i="13"/>
  <c r="N22" i="13"/>
  <c r="N15" i="13"/>
  <c r="M30" i="13"/>
  <c r="M7" i="13"/>
  <c r="P32" i="13"/>
  <c r="Q20" i="13"/>
  <c r="Q53" i="13"/>
  <c r="G9" i="13"/>
  <c r="O37" i="13"/>
  <c r="F17" i="13"/>
  <c r="F35" i="13"/>
  <c r="F46" i="13"/>
  <c r="F45" i="13"/>
  <c r="G24" i="13"/>
  <c r="R28" i="13"/>
  <c r="R8" i="13"/>
  <c r="R31" i="13"/>
  <c r="R52" i="13"/>
  <c r="R13" i="13"/>
  <c r="L50" i="13"/>
  <c r="L12" i="13"/>
  <c r="L40" i="13"/>
  <c r="L16" i="13"/>
  <c r="L13" i="13"/>
  <c r="M29" i="13"/>
  <c r="M26" i="13"/>
  <c r="Q44" i="13"/>
  <c r="Q46" i="13"/>
  <c r="G13" i="13"/>
  <c r="O44" i="13"/>
  <c r="F51" i="13"/>
  <c r="F50" i="13"/>
  <c r="F24" i="13"/>
  <c r="F32" i="13"/>
  <c r="P27" i="13"/>
  <c r="P19" i="13"/>
  <c r="P42" i="13"/>
  <c r="P41" i="13"/>
  <c r="Q10" i="13"/>
  <c r="Q45" i="13"/>
  <c r="Q8" i="13"/>
  <c r="Q28" i="13"/>
  <c r="Q42" i="13"/>
  <c r="Q7" i="13"/>
  <c r="G37" i="13"/>
  <c r="G52" i="13"/>
  <c r="G15" i="13"/>
  <c r="G28" i="13"/>
  <c r="G21" i="13"/>
  <c r="N46" i="13"/>
  <c r="N47" i="13"/>
  <c r="N8" i="13"/>
  <c r="N35" i="13"/>
  <c r="N34" i="13"/>
  <c r="N50" i="13"/>
  <c r="M28" i="13"/>
  <c r="M53" i="13"/>
  <c r="M27" i="13"/>
  <c r="M20" i="13"/>
  <c r="P10" i="13"/>
  <c r="P36" i="13"/>
  <c r="P15" i="13"/>
  <c r="Q52" i="13"/>
  <c r="Q50" i="13"/>
  <c r="Q18" i="13"/>
  <c r="Q15" i="13"/>
  <c r="Q41" i="13"/>
  <c r="Q12" i="13"/>
  <c r="G11" i="13"/>
  <c r="G26" i="13"/>
  <c r="G31" i="13"/>
  <c r="G34" i="13"/>
  <c r="G7" i="13"/>
  <c r="P6" i="13"/>
  <c r="P12" i="13"/>
  <c r="P43" i="13"/>
  <c r="P51" i="13"/>
  <c r="Q14" i="13"/>
  <c r="Q17" i="13"/>
  <c r="Q40" i="13"/>
  <c r="Q29" i="13"/>
  <c r="Q13" i="13"/>
  <c r="Q32" i="13"/>
  <c r="G19" i="13"/>
  <c r="G25" i="13"/>
  <c r="G23" i="13"/>
  <c r="G27" i="13"/>
  <c r="N19" i="13"/>
  <c r="N12" i="13"/>
  <c r="N29" i="13"/>
  <c r="N31" i="13"/>
  <c r="N16" i="13"/>
  <c r="N27" i="13"/>
  <c r="M44" i="13"/>
  <c r="M51" i="13"/>
  <c r="M37" i="13"/>
  <c r="M42" i="13"/>
  <c r="P18" i="13"/>
  <c r="P33" i="13"/>
  <c r="P11" i="13"/>
  <c r="P24" i="13"/>
  <c r="Q38" i="13"/>
  <c r="Q33" i="13"/>
  <c r="Q26" i="13"/>
  <c r="Q36" i="13"/>
  <c r="Q23" i="13"/>
  <c r="Q51" i="13"/>
  <c r="G32" i="13"/>
  <c r="G43" i="13"/>
  <c r="G12" i="13"/>
  <c r="G14" i="13"/>
  <c r="P25" i="13"/>
  <c r="P8" i="13"/>
  <c r="P38" i="13"/>
  <c r="P22" i="13"/>
  <c r="Q34" i="13"/>
  <c r="G33" i="13"/>
  <c r="G53" i="13"/>
  <c r="G36" i="13"/>
  <c r="G39" i="13"/>
  <c r="N38" i="13"/>
  <c r="N28" i="13"/>
  <c r="N6" i="13"/>
  <c r="N45" i="13"/>
  <c r="N14" i="13"/>
  <c r="M48" i="13"/>
  <c r="M25" i="13"/>
  <c r="M34" i="13"/>
  <c r="M47" i="13"/>
  <c r="P48" i="13"/>
  <c r="P53" i="13"/>
  <c r="P47" i="13"/>
  <c r="P50" i="13"/>
  <c r="Q9" i="13"/>
  <c r="Q25" i="13"/>
  <c r="Q48" i="13"/>
  <c r="Q39" i="13"/>
  <c r="Q31" i="13"/>
  <c r="G8" i="13"/>
  <c r="G51" i="13"/>
  <c r="G50" i="13"/>
  <c r="G29" i="13"/>
  <c r="G49" i="13"/>
  <c r="M49" i="13"/>
  <c r="M52" i="13"/>
  <c r="M22" i="13"/>
  <c r="M18" i="13"/>
  <c r="M46" i="13"/>
  <c r="P17" i="13"/>
  <c r="P49" i="13"/>
  <c r="P40" i="13"/>
  <c r="P45" i="13"/>
  <c r="P28" i="13"/>
  <c r="P9" i="13"/>
  <c r="I25" i="13"/>
  <c r="I23" i="13"/>
  <c r="I28" i="13"/>
  <c r="I7" i="13"/>
  <c r="I50" i="13"/>
  <c r="I43" i="13"/>
  <c r="O53" i="13"/>
  <c r="O31" i="13"/>
  <c r="O35" i="13"/>
  <c r="O47" i="13"/>
  <c r="O7" i="13"/>
  <c r="F37" i="13"/>
  <c r="F26" i="13"/>
  <c r="F18" i="13"/>
  <c r="F44" i="13"/>
  <c r="F43" i="13"/>
  <c r="F9" i="13"/>
  <c r="M31" i="13"/>
  <c r="M32" i="13"/>
  <c r="M15" i="13"/>
  <c r="M11" i="13"/>
  <c r="M41" i="13"/>
  <c r="M16" i="13"/>
  <c r="P46" i="13"/>
  <c r="P44" i="13"/>
  <c r="P31" i="13"/>
  <c r="P14" i="13"/>
  <c r="P7" i="13"/>
  <c r="P21" i="13"/>
  <c r="I51" i="13"/>
  <c r="I45" i="13"/>
  <c r="I42" i="13"/>
  <c r="I12" i="13"/>
  <c r="I15" i="13"/>
  <c r="I11" i="13"/>
  <c r="J39" i="13"/>
  <c r="J35" i="13"/>
  <c r="J17" i="13"/>
  <c r="J7" i="13"/>
  <c r="J23" i="13"/>
  <c r="O20" i="13"/>
  <c r="O42" i="13"/>
  <c r="O51" i="13"/>
  <c r="O21" i="13"/>
  <c r="F47" i="13"/>
  <c r="F30" i="13"/>
  <c r="F33" i="13"/>
  <c r="F52" i="13"/>
  <c r="F11" i="13"/>
  <c r="F25" i="13"/>
  <c r="O29" i="13"/>
  <c r="O19" i="13"/>
  <c r="O32" i="13"/>
  <c r="O15" i="13"/>
  <c r="O41" i="13"/>
  <c r="O8" i="13"/>
  <c r="O12" i="13"/>
  <c r="O16" i="13"/>
  <c r="O17" i="13"/>
  <c r="O9" i="13"/>
  <c r="O14" i="13"/>
  <c r="O50" i="13"/>
  <c r="O38" i="13"/>
  <c r="O25" i="13"/>
  <c r="O18" i="13"/>
  <c r="O34" i="13"/>
  <c r="O39" i="13"/>
  <c r="O49" i="13"/>
  <c r="M21" i="13"/>
  <c r="M24" i="13"/>
  <c r="M35" i="13"/>
  <c r="M38" i="13"/>
  <c r="M19" i="13"/>
  <c r="P26" i="13"/>
  <c r="P20" i="13"/>
  <c r="P13" i="13"/>
  <c r="P52" i="13"/>
  <c r="P35" i="13"/>
  <c r="I44" i="13"/>
  <c r="I34" i="13"/>
  <c r="I27" i="13"/>
  <c r="I30" i="13"/>
  <c r="I41" i="13"/>
  <c r="O10" i="13"/>
  <c r="O28" i="13"/>
  <c r="O36" i="13"/>
  <c r="O33" i="13"/>
  <c r="O24" i="13"/>
  <c r="F34" i="13"/>
  <c r="F53" i="13"/>
  <c r="F39" i="13"/>
  <c r="F15" i="13"/>
  <c r="F8" i="13"/>
  <c r="G41" i="13"/>
  <c r="G40" i="13"/>
  <c r="G20" i="13"/>
  <c r="G16" i="13"/>
  <c r="G46" i="13"/>
  <c r="G47" i="13"/>
  <c r="O26" i="13"/>
  <c r="O46" i="13"/>
  <c r="O11" i="13"/>
  <c r="O13" i="13"/>
  <c r="O45" i="13"/>
  <c r="O27" i="13"/>
  <c r="G42" i="13"/>
  <c r="G48" i="13"/>
  <c r="G10" i="13"/>
  <c r="G38" i="13"/>
  <c r="G18" i="13"/>
  <c r="G30" i="13"/>
  <c r="O43" i="13"/>
  <c r="O52" i="13"/>
  <c r="O40" i="13"/>
  <c r="O22" i="13"/>
  <c r="O30" i="13"/>
</calcChain>
</file>

<file path=xl/sharedStrings.xml><?xml version="1.0" encoding="utf-8"?>
<sst xmlns="http://schemas.openxmlformats.org/spreadsheetml/2006/main" count="1595" uniqueCount="453">
  <si>
    <t>房间</t>
    <phoneticPr fontId="3" type="noConversion"/>
  </si>
  <si>
    <t>房间ID</t>
    <phoneticPr fontId="3" type="noConversion"/>
  </si>
  <si>
    <t>难度设定</t>
    <phoneticPr fontId="3" type="noConversion"/>
  </si>
  <si>
    <t>26种 * 3级 = 78个</t>
    <phoneticPr fontId="3" type="noConversion"/>
  </si>
  <si>
    <t>11种 * 5级 = 55个</t>
    <phoneticPr fontId="3" type="noConversion"/>
  </si>
  <si>
    <t>13种 * x类 = 41个</t>
    <phoneticPr fontId="3" type="noConversion"/>
  </si>
  <si>
    <t>01种 * 1类 = 01个</t>
    <phoneticPr fontId="3" type="noConversion"/>
  </si>
  <si>
    <t>08种 * 1类 = 08个</t>
    <phoneticPr fontId="3" type="noConversion"/>
  </si>
  <si>
    <t>02种 * x类 = 06个</t>
    <phoneticPr fontId="3" type="noConversion"/>
  </si>
  <si>
    <t>01种 * 8类 = 08个</t>
    <phoneticPr fontId="3" type="noConversion"/>
  </si>
  <si>
    <t>三选一</t>
    <phoneticPr fontId="3" type="noConversion"/>
  </si>
  <si>
    <t>天赋</t>
    <phoneticPr fontId="3" type="noConversion"/>
  </si>
  <si>
    <t>怪物</t>
    <phoneticPr fontId="3" type="noConversion"/>
  </si>
  <si>
    <t>BOSS</t>
    <phoneticPr fontId="3" type="noConversion"/>
  </si>
  <si>
    <t>武器</t>
    <phoneticPr fontId="3" type="noConversion"/>
  </si>
  <si>
    <t>掉落元素</t>
    <phoneticPr fontId="3" type="noConversion"/>
  </si>
  <si>
    <t>破坏元素</t>
    <phoneticPr fontId="3" type="noConversion"/>
  </si>
  <si>
    <t>场景</t>
    <phoneticPr fontId="3" type="noConversion"/>
  </si>
  <si>
    <t>50关 * 1类 = 50关</t>
    <phoneticPr fontId="3" type="noConversion"/>
  </si>
  <si>
    <t>03种 * 3类 = 09个</t>
    <phoneticPr fontId="3" type="noConversion"/>
  </si>
  <si>
    <t>总计:</t>
    <phoneticPr fontId="3" type="noConversion"/>
  </si>
  <si>
    <t>波次数量</t>
    <phoneticPr fontId="3" type="noConversion"/>
  </si>
  <si>
    <t>怪物总数量</t>
    <phoneticPr fontId="3" type="noConversion"/>
  </si>
  <si>
    <t>结束BOSS</t>
    <phoneticPr fontId="3" type="noConversion"/>
  </si>
  <si>
    <t>金币总产出</t>
    <phoneticPr fontId="3" type="noConversion"/>
  </si>
  <si>
    <t>铁匠能力</t>
    <phoneticPr fontId="3" type="noConversion"/>
  </si>
  <si>
    <t>精魄击杀产出</t>
    <phoneticPr fontId="3" type="noConversion"/>
  </si>
  <si>
    <t>金币击杀产出</t>
    <phoneticPr fontId="3" type="noConversion"/>
  </si>
  <si>
    <t>精魄总产出</t>
    <phoneticPr fontId="3" type="noConversion"/>
  </si>
  <si>
    <t>Room1_1</t>
    <phoneticPr fontId="6" type="noConversion"/>
  </si>
  <si>
    <t>房间1_1</t>
    <phoneticPr fontId="6" type="noConversion"/>
  </si>
  <si>
    <t>Room1_2</t>
  </si>
  <si>
    <t>房间1_2</t>
  </si>
  <si>
    <t>Room1_3</t>
  </si>
  <si>
    <t>房间1_3</t>
  </si>
  <si>
    <t>Room1_4</t>
  </si>
  <si>
    <t>房间1_4</t>
  </si>
  <si>
    <t>Room1_5</t>
  </si>
  <si>
    <t>房间1_5</t>
  </si>
  <si>
    <t>Room1_6</t>
  </si>
  <si>
    <t>房间1_6</t>
  </si>
  <si>
    <t>Room1_7</t>
  </si>
  <si>
    <t>房间1_7</t>
  </si>
  <si>
    <t>Room1_8</t>
  </si>
  <si>
    <t>房间1_8</t>
  </si>
  <si>
    <t>GameTransitions01</t>
  </si>
  <si>
    <t>过渡场景</t>
    <phoneticPr fontId="6" type="noConversion"/>
  </si>
  <si>
    <t>Room1_BOSS</t>
    <phoneticPr fontId="6" type="noConversion"/>
  </si>
  <si>
    <t>BOSS场景1</t>
    <phoneticPr fontId="6" type="noConversion"/>
  </si>
  <si>
    <t>房间名称</t>
    <phoneticPr fontId="3" type="noConversion"/>
  </si>
  <si>
    <t>枚举</t>
    <phoneticPr fontId="3" type="noConversion"/>
  </si>
  <si>
    <t>说明</t>
    <phoneticPr fontId="3" type="noConversion"/>
  </si>
  <si>
    <t>E0</t>
    <phoneticPr fontId="6" type="noConversion"/>
  </si>
  <si>
    <t>无</t>
    <phoneticPr fontId="6" type="noConversion"/>
  </si>
  <si>
    <t>E1</t>
  </si>
  <si>
    <t>传送门</t>
    <phoneticPr fontId="6" type="noConversion"/>
  </si>
  <si>
    <t>E2</t>
  </si>
  <si>
    <t>铁匠</t>
    <phoneticPr fontId="6" type="noConversion"/>
  </si>
  <si>
    <t>E3</t>
  </si>
  <si>
    <t>可破坏物(子弹)</t>
    <phoneticPr fontId="6" type="noConversion"/>
  </si>
  <si>
    <t>E4</t>
  </si>
  <si>
    <t>可破坏物(金币)</t>
    <phoneticPr fontId="6" type="noConversion"/>
  </si>
  <si>
    <t>E5</t>
  </si>
  <si>
    <t>可破坏物(药瓶)</t>
    <phoneticPr fontId="6" type="noConversion"/>
  </si>
  <si>
    <t>E6</t>
  </si>
  <si>
    <t>可破坏物(技能点)</t>
    <phoneticPr fontId="6" type="noConversion"/>
  </si>
  <si>
    <t>E7</t>
  </si>
  <si>
    <t>油桶</t>
    <phoneticPr fontId="6" type="noConversion"/>
  </si>
  <si>
    <t>E8</t>
  </si>
  <si>
    <t>毒桶</t>
    <phoneticPr fontId="6" type="noConversion"/>
  </si>
  <si>
    <t>E9</t>
  </si>
  <si>
    <t>金币</t>
    <phoneticPr fontId="6" type="noConversion"/>
  </si>
  <si>
    <t>E10</t>
  </si>
  <si>
    <t>精魄</t>
    <phoneticPr fontId="6" type="noConversion"/>
  </si>
  <si>
    <t>E11</t>
  </si>
  <si>
    <t>武器</t>
    <phoneticPr fontId="6" type="noConversion"/>
  </si>
  <si>
    <t>E12</t>
  </si>
  <si>
    <t>子弹1号</t>
    <phoneticPr fontId="6" type="noConversion"/>
  </si>
  <si>
    <t>E13</t>
  </si>
  <si>
    <t>子弹2号</t>
    <phoneticPr fontId="6" type="noConversion"/>
  </si>
  <si>
    <t>E14</t>
  </si>
  <si>
    <t>子弹3号</t>
    <phoneticPr fontId="6" type="noConversion"/>
  </si>
  <si>
    <t>E15</t>
  </si>
  <si>
    <t>药瓶</t>
    <phoneticPr fontId="6" type="noConversion"/>
  </si>
  <si>
    <t>E16</t>
  </si>
  <si>
    <t>主要技能点</t>
    <phoneticPr fontId="6" type="noConversion"/>
  </si>
  <si>
    <t>E17</t>
  </si>
  <si>
    <t>次要技能点</t>
    <phoneticPr fontId="6" type="noConversion"/>
  </si>
  <si>
    <t>别名</t>
    <phoneticPr fontId="6" type="noConversion"/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</si>
  <si>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</si>
  <si>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</si>
  <si>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</si>
  <si>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</si>
  <si>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</si>
  <si>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</si>
  <si>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</si>
  <si>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</si>
  <si>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</si>
  <si>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A1</t>
    <phoneticPr fontId="6" type="noConversion"/>
  </si>
  <si>
    <t>A2</t>
  </si>
  <si>
    <t>A3</t>
  </si>
  <si>
    <t>A4</t>
  </si>
  <si>
    <t>B1</t>
    <phoneticPr fontId="6" type="noConversion"/>
  </si>
  <si>
    <t>蜘蛛</t>
  </si>
  <si>
    <t>B2</t>
  </si>
  <si>
    <t>B3</t>
  </si>
  <si>
    <t>B4</t>
  </si>
  <si>
    <t>C1</t>
    <phoneticPr fontId="6" type="noConversion"/>
  </si>
  <si>
    <t>兽王</t>
  </si>
  <si>
    <t>C2</t>
  </si>
  <si>
    <t>C3</t>
  </si>
  <si>
    <t>C4</t>
  </si>
  <si>
    <t>D1</t>
    <phoneticPr fontId="6" type="noConversion"/>
  </si>
  <si>
    <t>兽族步兵</t>
  </si>
  <si>
    <t>D2</t>
  </si>
  <si>
    <t>D3</t>
  </si>
  <si>
    <t>D4</t>
  </si>
  <si>
    <t>E1</t>
    <phoneticPr fontId="6" type="noConversion"/>
  </si>
  <si>
    <t>牛头人</t>
  </si>
  <si>
    <t>F1</t>
    <phoneticPr fontId="6" type="noConversion"/>
  </si>
  <si>
    <t>大炮哥布林</t>
  </si>
  <si>
    <t>F2</t>
  </si>
  <si>
    <t>F3</t>
  </si>
  <si>
    <t>F4</t>
  </si>
  <si>
    <t>G1</t>
    <phoneticPr fontId="6" type="noConversion"/>
  </si>
  <si>
    <t>野狼</t>
  </si>
  <si>
    <t>G2</t>
  </si>
  <si>
    <t>G3</t>
  </si>
  <si>
    <t>G4</t>
  </si>
  <si>
    <t>H1</t>
    <phoneticPr fontId="6" type="noConversion"/>
  </si>
  <si>
    <t>蝙蝠</t>
  </si>
  <si>
    <t>H2</t>
  </si>
  <si>
    <t>H3</t>
  </si>
  <si>
    <t>H4</t>
  </si>
  <si>
    <t>I1</t>
    <phoneticPr fontId="6" type="noConversion"/>
  </si>
  <si>
    <t>弹弓哥布林</t>
  </si>
  <si>
    <t>I2</t>
  </si>
  <si>
    <t>I3</t>
  </si>
  <si>
    <t>I4</t>
  </si>
  <si>
    <t>J1</t>
    <phoneticPr fontId="6" type="noConversion"/>
  </si>
  <si>
    <t>弓箭狼人</t>
  </si>
  <si>
    <t>J2</t>
    <phoneticPr fontId="6" type="noConversion"/>
  </si>
  <si>
    <t>K1</t>
    <phoneticPr fontId="6" type="noConversion"/>
  </si>
  <si>
    <t>稻草人</t>
  </si>
  <si>
    <t>L1</t>
    <phoneticPr fontId="6" type="noConversion"/>
  </si>
  <si>
    <t>炮车</t>
  </si>
  <si>
    <t>M1</t>
    <phoneticPr fontId="6" type="noConversion"/>
  </si>
  <si>
    <t>史莱姆</t>
  </si>
  <si>
    <t>N1</t>
    <phoneticPr fontId="6" type="noConversion"/>
  </si>
  <si>
    <t>地狱犬</t>
  </si>
  <si>
    <t>基础护甲上限变化</t>
    <phoneticPr fontId="6" type="noConversion"/>
  </si>
  <si>
    <t>基础生命上限变化</t>
    <phoneticPr fontId="6" type="noConversion"/>
  </si>
  <si>
    <t>基础手雷上限变化</t>
    <phoneticPr fontId="6" type="noConversion"/>
  </si>
  <si>
    <t>基础冲刺技能冷却时间变化</t>
    <phoneticPr fontId="6" type="noConversion"/>
  </si>
  <si>
    <t>B5</t>
  </si>
  <si>
    <t>基础最终伤害变化</t>
    <phoneticPr fontId="6" type="noConversion"/>
  </si>
  <si>
    <t>B6</t>
  </si>
  <si>
    <t>基础换弹冷却时间变化</t>
    <phoneticPr fontId="6" type="noConversion"/>
  </si>
  <si>
    <t>B7</t>
  </si>
  <si>
    <t>基础1号弹上限变化</t>
    <phoneticPr fontId="6" type="noConversion"/>
  </si>
  <si>
    <t>B8</t>
  </si>
  <si>
    <t>基础2号弹上限变化</t>
    <phoneticPr fontId="6" type="noConversion"/>
  </si>
  <si>
    <t>B9</t>
  </si>
  <si>
    <t>基础3号弹上限变化</t>
    <phoneticPr fontId="6" type="noConversion"/>
  </si>
  <si>
    <t>B10</t>
  </si>
  <si>
    <t>基础初始金币数量变化</t>
    <phoneticPr fontId="6" type="noConversion"/>
  </si>
  <si>
    <t>B11</t>
  </si>
  <si>
    <t>基础金币掉落概率变化</t>
    <phoneticPr fontId="6" type="noConversion"/>
  </si>
  <si>
    <t>A0</t>
    <phoneticPr fontId="6" type="noConversion"/>
  </si>
  <si>
    <t>None</t>
    <phoneticPr fontId="6" type="noConversion"/>
  </si>
  <si>
    <t>A1</t>
  </si>
  <si>
    <t>护甲上限</t>
  </si>
  <si>
    <t>生命上限</t>
    <phoneticPr fontId="6" type="noConversion"/>
  </si>
  <si>
    <t>移动速度</t>
  </si>
  <si>
    <t>护甲恢复速度</t>
  </si>
  <si>
    <t>A5</t>
  </si>
  <si>
    <t>几率闪避伤害</t>
  </si>
  <si>
    <t>A6</t>
  </si>
  <si>
    <t>次要技能上限</t>
    <phoneticPr fontId="6" type="noConversion"/>
  </si>
  <si>
    <t>A7</t>
  </si>
  <si>
    <t>次要技能手雷爆炸伤害</t>
    <phoneticPr fontId="6" type="noConversion"/>
  </si>
  <si>
    <t>A8</t>
  </si>
  <si>
    <t>次要技能手雷爆炸范围</t>
    <phoneticPr fontId="6" type="noConversion"/>
  </si>
  <si>
    <t>A9</t>
  </si>
  <si>
    <t>次要技能手雷单次投掷数量</t>
    <phoneticPr fontId="6" type="noConversion"/>
  </si>
  <si>
    <t>A10</t>
  </si>
  <si>
    <t>次要技能手雷几率不消耗数量</t>
    <phoneticPr fontId="6" type="noConversion"/>
  </si>
  <si>
    <t>A11</t>
  </si>
  <si>
    <t>冲刺技能冷却时间减少</t>
    <phoneticPr fontId="6" type="noConversion"/>
  </si>
  <si>
    <t>A12</t>
  </si>
  <si>
    <t>武器后备弹夹上限</t>
    <phoneticPr fontId="6" type="noConversion"/>
  </si>
  <si>
    <t>A13</t>
  </si>
  <si>
    <t>武器弹夹上限</t>
    <phoneticPr fontId="6" type="noConversion"/>
  </si>
  <si>
    <t>A14</t>
  </si>
  <si>
    <t>武器换弹速度</t>
    <phoneticPr fontId="6" type="noConversion"/>
  </si>
  <si>
    <t>A15</t>
  </si>
  <si>
    <t>武器射击速度</t>
    <phoneticPr fontId="6" type="noConversion"/>
  </si>
  <si>
    <t>A16</t>
  </si>
  <si>
    <t>武器射击伤害</t>
    <phoneticPr fontId="6" type="noConversion"/>
  </si>
  <si>
    <t>A17</t>
  </si>
  <si>
    <t>武器暴击伤害倍率</t>
    <phoneticPr fontId="6" type="noConversion"/>
  </si>
  <si>
    <t>A18</t>
  </si>
  <si>
    <t>武器暴击概率</t>
    <phoneticPr fontId="6" type="noConversion"/>
  </si>
  <si>
    <t>A19</t>
  </si>
  <si>
    <t>武器几率不消耗子弹</t>
    <phoneticPr fontId="6" type="noConversion"/>
  </si>
  <si>
    <t>A20</t>
  </si>
  <si>
    <t>武器首发子弹伤害翻倍</t>
    <phoneticPr fontId="6" type="noConversion"/>
  </si>
  <si>
    <t>A21</t>
  </si>
  <si>
    <t>金币掉落概率增加</t>
  </si>
  <si>
    <t>A22</t>
  </si>
  <si>
    <t>子弹掉落概率增加</t>
  </si>
  <si>
    <t>A23</t>
  </si>
  <si>
    <t>增加复活次数</t>
  </si>
  <si>
    <t>A24</t>
  </si>
  <si>
    <t>移动时恢复子弹</t>
  </si>
  <si>
    <t>A25</t>
  </si>
  <si>
    <t>击杀敌人后增加生命上限</t>
  </si>
  <si>
    <t>A26</t>
  </si>
  <si>
    <t>击杀敌人后增加护盾上限</t>
  </si>
  <si>
    <t>总计1:</t>
    <phoneticPr fontId="3" type="noConversion"/>
  </si>
  <si>
    <t>A27</t>
  </si>
  <si>
    <t>A28</t>
  </si>
  <si>
    <t>A29</t>
  </si>
  <si>
    <t>A30</t>
  </si>
  <si>
    <t>额外增加x条弹道</t>
  </si>
  <si>
    <t>击杀敌人有概率使其爆炸</t>
  </si>
  <si>
    <t>子弹增加弹射次数</t>
  </si>
  <si>
    <t>子弹可以穿透敌人(非爆炸类)</t>
  </si>
  <si>
    <t>等级1</t>
    <phoneticPr fontId="3" type="noConversion"/>
  </si>
  <si>
    <t>等级2</t>
  </si>
  <si>
    <t>等级3</t>
  </si>
  <si>
    <t>章节1</t>
    <phoneticPr fontId="3" type="noConversion"/>
  </si>
  <si>
    <t>章节2</t>
  </si>
  <si>
    <t>章节3</t>
  </si>
  <si>
    <t>章节4</t>
  </si>
  <si>
    <t>章节5</t>
  </si>
  <si>
    <t>10关产出</t>
    <phoneticPr fontId="3" type="noConversion"/>
  </si>
  <si>
    <t>5关产出</t>
    <phoneticPr fontId="3" type="noConversion"/>
  </si>
  <si>
    <t>结束三选一</t>
    <phoneticPr fontId="3" type="noConversion"/>
  </si>
  <si>
    <t>BOSS产出</t>
    <phoneticPr fontId="3" type="noConversion"/>
  </si>
  <si>
    <t>总产出</t>
    <phoneticPr fontId="3" type="noConversion"/>
  </si>
  <si>
    <t>合计</t>
    <phoneticPr fontId="3" type="noConversion"/>
  </si>
  <si>
    <t>通关总产出</t>
    <phoneticPr fontId="3" type="noConversion"/>
  </si>
  <si>
    <t>循环通关次数</t>
    <phoneticPr fontId="3" type="noConversion"/>
  </si>
  <si>
    <t>通关产出占比</t>
    <phoneticPr fontId="3" type="noConversion"/>
  </si>
  <si>
    <t>天赋升级次数</t>
    <phoneticPr fontId="3" type="noConversion"/>
  </si>
  <si>
    <t>总产出占比</t>
    <phoneticPr fontId="3" type="noConversion"/>
  </si>
  <si>
    <t>层级</t>
    <phoneticPr fontId="3" type="noConversion"/>
  </si>
  <si>
    <t>所有天赋</t>
    <phoneticPr fontId="3" type="noConversion"/>
  </si>
  <si>
    <t>消耗等级1</t>
    <phoneticPr fontId="3" type="noConversion"/>
  </si>
  <si>
    <t>消耗等级2</t>
  </si>
  <si>
    <t>消耗等级3</t>
  </si>
  <si>
    <t>消耗等级4</t>
  </si>
  <si>
    <t>消耗等级5</t>
  </si>
  <si>
    <t>颜色</t>
    <phoneticPr fontId="3" type="noConversion"/>
  </si>
  <si>
    <t>前期</t>
    <phoneticPr fontId="3" type="noConversion"/>
  </si>
  <si>
    <t>中期</t>
    <phoneticPr fontId="3" type="noConversion"/>
  </si>
  <si>
    <t>后期</t>
    <phoneticPr fontId="3" type="noConversion"/>
  </si>
  <si>
    <t>基础伤害</t>
    <phoneticPr fontId="6" type="noConversion"/>
  </si>
  <si>
    <t>射击频率/s</t>
    <phoneticPr fontId="6" type="noConversion"/>
  </si>
  <si>
    <t>暴击倍数</t>
    <phoneticPr fontId="6" type="noConversion"/>
  </si>
  <si>
    <t>暴击率</t>
    <phoneticPr fontId="6" type="noConversion"/>
  </si>
  <si>
    <t>DPS</t>
    <phoneticPr fontId="6" type="noConversion"/>
  </si>
  <si>
    <t>枪械类型</t>
    <phoneticPr fontId="6" type="noConversion"/>
  </si>
  <si>
    <t>击杀时间(s)</t>
    <phoneticPr fontId="6" type="noConversion"/>
  </si>
  <si>
    <t>测试血量DPS</t>
    <phoneticPr fontId="6" type="noConversion"/>
  </si>
  <si>
    <t>测试血量DPS*10</t>
    <phoneticPr fontId="6" type="noConversion"/>
  </si>
  <si>
    <t>测试血量Avg</t>
    <phoneticPr fontId="6" type="noConversion"/>
  </si>
  <si>
    <t>手枪</t>
    <phoneticPr fontId="6" type="noConversion"/>
  </si>
  <si>
    <t>步枪</t>
    <phoneticPr fontId="6" type="noConversion"/>
  </si>
  <si>
    <t>狙击</t>
    <phoneticPr fontId="6" type="noConversion"/>
  </si>
  <si>
    <t>精魄产出</t>
    <phoneticPr fontId="3" type="noConversion"/>
  </si>
  <si>
    <t>金币产出</t>
    <phoneticPr fontId="3" type="noConversion"/>
  </si>
  <si>
    <t>11关产出</t>
    <phoneticPr fontId="3" type="noConversion"/>
  </si>
  <si>
    <t>预注册精魄</t>
    <phoneticPr fontId="3" type="noConversion"/>
  </si>
  <si>
    <t>房间完成ID</t>
    <phoneticPr fontId="3" type="noConversion"/>
  </si>
  <si>
    <t>看激励等级</t>
    <phoneticPr fontId="3" type="noConversion"/>
  </si>
  <si>
    <t>不看激励等级</t>
    <phoneticPr fontId="3" type="noConversion"/>
  </si>
  <si>
    <t>金币产出/激励点</t>
    <phoneticPr fontId="3" type="noConversion"/>
  </si>
  <si>
    <t>2_1</t>
    <phoneticPr fontId="3" type="noConversion"/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</si>
  <si>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</si>
  <si>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</si>
  <si>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</si>
  <si>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</si>
  <si>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</si>
  <si>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</si>
  <si>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</si>
  <si>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</si>
  <si>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</si>
  <si>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</si>
  <si>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</si>
  <si>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</si>
  <si>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2_14</t>
  </si>
  <si>
    <t>2_15</t>
  </si>
  <si>
    <t>随机误差+</t>
    <phoneticPr fontId="3" type="noConversion"/>
  </si>
  <si>
    <t>随机误差-</t>
    <phoneticPr fontId="3" type="noConversion"/>
  </si>
  <si>
    <t>武器消耗</t>
    <phoneticPr fontId="3" type="noConversion"/>
  </si>
  <si>
    <t>9关产出</t>
    <phoneticPr fontId="3" type="noConversion"/>
  </si>
  <si>
    <t>章节1关产出</t>
    <phoneticPr fontId="3" type="noConversion"/>
  </si>
  <si>
    <t>实际消耗</t>
    <phoneticPr fontId="3" type="noConversion"/>
  </si>
  <si>
    <t>(手枪default)熔炉</t>
  </si>
  <si>
    <t>(步枪)铁骑</t>
  </si>
  <si>
    <t>(手枪)烈焰弹丸</t>
  </si>
  <si>
    <t>(狙击)贯日者</t>
  </si>
  <si>
    <t>(步枪)紫灵之光</t>
  </si>
  <si>
    <t>(狙击)纷飞</t>
  </si>
  <si>
    <t>(狙击)青鸾</t>
  </si>
  <si>
    <t>(步枪)电鸣丸</t>
  </si>
  <si>
    <t>(手枪)蜥燚</t>
  </si>
  <si>
    <t>最高伤害(30级)</t>
    <phoneticPr fontId="3" type="noConversion"/>
  </si>
  <si>
    <t>能力最大加成%</t>
    <phoneticPr fontId="3" type="noConversion"/>
  </si>
  <si>
    <t>等级最高差值倍数</t>
    <phoneticPr fontId="3" type="noConversion"/>
  </si>
  <si>
    <t>DPS(lv.30)</t>
    <phoneticPr fontId="3" type="noConversion"/>
  </si>
  <si>
    <t>DPS(Max)</t>
    <phoneticPr fontId="3" type="noConversion"/>
  </si>
  <si>
    <t>DPS(*10)</t>
    <phoneticPr fontId="6" type="noConversion"/>
  </si>
  <si>
    <t>DPS(lv.30*10)</t>
    <phoneticPr fontId="3" type="noConversion"/>
  </si>
  <si>
    <t>DPS(Max*10)</t>
    <phoneticPr fontId="3" type="noConversion"/>
  </si>
  <si>
    <t>(手枪)熔炉</t>
    <phoneticPr fontId="3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</si>
  <si>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</si>
  <si>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</si>
  <si>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</si>
  <si>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</si>
  <si>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</si>
  <si>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</si>
  <si>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</si>
  <si>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</si>
  <si>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</si>
  <si>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</si>
  <si>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</si>
  <si>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</si>
  <si>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</si>
  <si>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</si>
  <si>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测试血量DPS(Lv.30)</t>
    <phoneticPr fontId="6" type="noConversion"/>
  </si>
  <si>
    <t>测试血量DPS(Lv.30*10)</t>
    <phoneticPr fontId="6" type="noConversion"/>
  </si>
  <si>
    <t>伤害偏移</t>
    <phoneticPr fontId="3" type="noConversion"/>
  </si>
  <si>
    <t>难度系数</t>
    <phoneticPr fontId="3" type="noConversion"/>
  </si>
  <si>
    <t>BOSS系数</t>
    <phoneticPr fontId="3" type="noConversion"/>
  </si>
  <si>
    <t>Boss系数</t>
    <phoneticPr fontId="3" type="noConversion"/>
  </si>
  <si>
    <t>玩家血+甲</t>
    <phoneticPr fontId="3" type="noConversion"/>
  </si>
  <si>
    <t>玩家基础血+甲</t>
    <phoneticPr fontId="3" type="noConversion"/>
  </si>
  <si>
    <t>玩家成长血+甲</t>
    <phoneticPr fontId="3" type="noConversion"/>
  </si>
  <si>
    <t>击杀攻击次数</t>
    <phoneticPr fontId="3" type="noConversion"/>
  </si>
  <si>
    <t>类型</t>
    <phoneticPr fontId="3" type="noConversion"/>
  </si>
  <si>
    <t>F1|L1</t>
  </si>
  <si>
    <t>B1</t>
  </si>
  <si>
    <t>回合</t>
    <phoneticPr fontId="3" type="noConversion"/>
  </si>
  <si>
    <t>R1</t>
  </si>
  <si>
    <t>R2</t>
  </si>
  <si>
    <t>R3</t>
  </si>
  <si>
    <t>R4</t>
  </si>
  <si>
    <t>R5</t>
  </si>
  <si>
    <t>G1</t>
    <phoneticPr fontId="3" type="noConversion"/>
  </si>
  <si>
    <t>J1</t>
    <phoneticPr fontId="3" type="noConversion"/>
  </si>
  <si>
    <t>F1</t>
    <phoneticPr fontId="3" type="noConversion"/>
  </si>
  <si>
    <t>L1</t>
    <phoneticPr fontId="3" type="noConversion"/>
  </si>
  <si>
    <t>C2</t>
    <phoneticPr fontId="3" type="noConversion"/>
  </si>
  <si>
    <t>E2</t>
    <phoneticPr fontId="3" type="noConversion"/>
  </si>
  <si>
    <t>远近</t>
    <phoneticPr fontId="3" type="noConversion"/>
  </si>
  <si>
    <t>顺序</t>
    <phoneticPr fontId="3" type="noConversion"/>
  </si>
  <si>
    <t>#注释</t>
    <phoneticPr fontId="3" type="noConversion"/>
  </si>
  <si>
    <t>新手关</t>
  </si>
  <si>
    <t>新手关</t>
    <phoneticPr fontId="3" type="noConversion"/>
  </si>
  <si>
    <t>训练关</t>
  </si>
  <si>
    <t>训练关</t>
    <phoneticPr fontId="3" type="noConversion"/>
  </si>
  <si>
    <t>D1</t>
    <phoneticPr fontId="3" type="noConversion"/>
  </si>
  <si>
    <t>节点</t>
    <phoneticPr fontId="3" type="noConversion"/>
  </si>
  <si>
    <t>BOSS关</t>
  </si>
  <si>
    <t>BOSS关</t>
    <phoneticPr fontId="3" type="noConversion"/>
  </si>
  <si>
    <t>权重</t>
    <phoneticPr fontId="3" type="noConversion"/>
  </si>
  <si>
    <t>1|1</t>
  </si>
  <si>
    <t>1|1</t>
    <phoneticPr fontId="3" type="noConversion"/>
  </si>
  <si>
    <t>1|1|1</t>
  </si>
  <si>
    <t>J2</t>
    <phoneticPr fontId="3" type="noConversion"/>
  </si>
  <si>
    <t>1|1|1</t>
    <phoneticPr fontId="3" type="noConversion"/>
  </si>
  <si>
    <t>B3</t>
    <phoneticPr fontId="3" type="noConversion"/>
  </si>
  <si>
    <t>1|1|1|1</t>
  </si>
  <si>
    <t>1|1|1|1</t>
    <phoneticPr fontId="3" type="noConversion"/>
  </si>
  <si>
    <t>B1|B2</t>
  </si>
  <si>
    <t>B1|B2</t>
    <phoneticPr fontId="3" type="noConversion"/>
  </si>
  <si>
    <t>B3|B4</t>
  </si>
  <si>
    <t>B3|B4</t>
    <phoneticPr fontId="3" type="noConversion"/>
  </si>
  <si>
    <t>H1|A1</t>
    <phoneticPr fontId="3" type="noConversion"/>
  </si>
  <si>
    <t>G2</t>
    <phoneticPr fontId="3" type="noConversion"/>
  </si>
  <si>
    <t>J1|G1|J2|G2</t>
  </si>
  <si>
    <t>J1|G1|J2|G2</t>
    <phoneticPr fontId="3" type="noConversion"/>
  </si>
  <si>
    <t>1|2|1|2</t>
  </si>
  <si>
    <t>1|2|1|2</t>
    <phoneticPr fontId="3" type="noConversion"/>
  </si>
  <si>
    <t>D2</t>
    <phoneticPr fontId="3" type="noConversion"/>
  </si>
  <si>
    <t>H1|H2</t>
    <phoneticPr fontId="3" type="noConversion"/>
  </si>
  <si>
    <t>H2|A2</t>
    <phoneticPr fontId="3" type="noConversion"/>
  </si>
  <si>
    <t>巫师(治疗)</t>
    <phoneticPr fontId="3" type="noConversion"/>
  </si>
  <si>
    <t>H1|H2|A1|A2</t>
  </si>
  <si>
    <t>H1|H2|A1|A2</t>
    <phoneticPr fontId="3" type="noConversion"/>
  </si>
  <si>
    <t>I1</t>
    <phoneticPr fontId="3" type="noConversion"/>
  </si>
  <si>
    <t>I1|I2</t>
    <phoneticPr fontId="3" type="noConversion"/>
  </si>
  <si>
    <t>H1|H2|I1|I2</t>
  </si>
  <si>
    <t>A1|A2|I1|I2</t>
  </si>
  <si>
    <t>A1|A2|I1|I2</t>
    <phoneticPr fontId="3" type="noConversion"/>
  </si>
  <si>
    <t>巫师(召唤H3)</t>
    <phoneticPr fontId="3" type="noConversion"/>
  </si>
  <si>
    <t>巫师(召唤H4)</t>
  </si>
  <si>
    <t>A3|A4</t>
  </si>
  <si>
    <t>A3|A4</t>
    <phoneticPr fontId="3" type="noConversion"/>
  </si>
  <si>
    <t>A3|A4|A1|A2</t>
  </si>
  <si>
    <t>A3|A4|A1|A2</t>
    <phoneticPr fontId="3" type="noConversion"/>
  </si>
  <si>
    <t>I1|I2|A1|A3</t>
  </si>
  <si>
    <t>I1|I2|A1|A3</t>
    <phoneticPr fontId="3" type="noConversion"/>
  </si>
  <si>
    <t>F1|L1</t>
    <phoneticPr fontId="3" type="noConversion"/>
  </si>
  <si>
    <t>C1</t>
    <phoneticPr fontId="3" type="noConversion"/>
  </si>
  <si>
    <t>K1</t>
    <phoneticPr fontId="3" type="noConversion"/>
  </si>
  <si>
    <t>F1|L1|K1</t>
  </si>
  <si>
    <t>G4</t>
    <phoneticPr fontId="3" type="noConversion"/>
  </si>
  <si>
    <t>G3|G4</t>
  </si>
  <si>
    <t>G3|G4</t>
    <phoneticPr fontId="3" type="noConversion"/>
  </si>
  <si>
    <t>D3</t>
    <phoneticPr fontId="3" type="noConversion"/>
  </si>
  <si>
    <t>D4</t>
    <phoneticPr fontId="3" type="noConversion"/>
  </si>
  <si>
    <t>G3|G4|D3|D4</t>
  </si>
  <si>
    <t>G3|G4|D3|D4</t>
    <phoneticPr fontId="3" type="noConversion"/>
  </si>
  <si>
    <t>B4</t>
    <phoneticPr fontId="3" type="noConversion"/>
  </si>
  <si>
    <t>G3|G4|B3</t>
  </si>
  <si>
    <t>G3|G4|B3</t>
    <phoneticPr fontId="3" type="noConversion"/>
  </si>
  <si>
    <t>D3|D4|B4</t>
  </si>
  <si>
    <t>D3|D4|B4</t>
    <phoneticPr fontId="3" type="noConversion"/>
  </si>
  <si>
    <t>H3|H4</t>
  </si>
  <si>
    <t>H3|H4</t>
    <phoneticPr fontId="3" type="noConversion"/>
  </si>
  <si>
    <t>I3|I4</t>
  </si>
  <si>
    <t>I3|I4</t>
    <phoneticPr fontId="3" type="noConversion"/>
  </si>
  <si>
    <t>I3|I4|H3|H4</t>
  </si>
  <si>
    <t>I3|I4|H3|H4</t>
    <phoneticPr fontId="3" type="noConversion"/>
  </si>
  <si>
    <t>F3|F4</t>
  </si>
  <si>
    <t>F3|F4</t>
    <phoneticPr fontId="3" type="noConversion"/>
  </si>
  <si>
    <t>F2|L1</t>
    <phoneticPr fontId="3" type="noConversion"/>
  </si>
  <si>
    <t>F2|L1|K1</t>
    <phoneticPr fontId="3" type="noConversion"/>
  </si>
  <si>
    <t>F1|F2|L1|K1</t>
  </si>
  <si>
    <t>F1|F2|L1|K1</t>
    <phoneticPr fontId="3" type="noConversion"/>
  </si>
  <si>
    <t>精英怪系数</t>
    <phoneticPr fontId="3" type="noConversion"/>
  </si>
  <si>
    <t>E1</t>
    <phoneticPr fontId="3" type="noConversion"/>
  </si>
  <si>
    <t>A1|A2|A3|A4</t>
  </si>
  <si>
    <t>A1|A2|A3|A4</t>
    <phoneticPr fontId="3" type="noConversion"/>
  </si>
  <si>
    <t>D1|D2|D3|D4|F1|F2|F3|F4</t>
  </si>
  <si>
    <t>D1|D2|D3|D4|F1|F2|F3|F4</t>
    <phoneticPr fontId="3" type="noConversion"/>
  </si>
  <si>
    <t>1|1|1|1|1|1|1|1</t>
  </si>
  <si>
    <t>G1|G2|G3|G4|J1|J2</t>
  </si>
  <si>
    <t>1|1|1|1|1|1</t>
  </si>
  <si>
    <t>I1|I2|I3|I4</t>
  </si>
  <si>
    <t>新手引导路线</t>
    <phoneticPr fontId="3" type="noConversion"/>
  </si>
  <si>
    <t>A31</t>
  </si>
  <si>
    <t>子弹判定范围变大</t>
    <phoneticPr fontId="3" type="noConversion"/>
  </si>
  <si>
    <t>无限子弹流</t>
    <phoneticPr fontId="3" type="noConversion"/>
  </si>
  <si>
    <t>血甲无敌流</t>
    <phoneticPr fontId="3" type="noConversion"/>
  </si>
  <si>
    <t>高伤暴击流</t>
    <phoneticPr fontId="3" type="noConversion"/>
  </si>
  <si>
    <t>优先级</t>
    <phoneticPr fontId="3" type="noConversion"/>
  </si>
  <si>
    <t>击杀玩家次数</t>
    <phoneticPr fontId="3" type="noConversion"/>
  </si>
  <si>
    <t>能力列举及相关信息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</si>
</sst>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3F3F7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76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3F3F76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</cellStyleXfs>
  <cellXfs count="55">
    <xf numFmtId="0" fontId="0" fillId="0" borderId="0" xfId="0"/>
    <xf numFmtId="0" fontId="2" fillId="2" borderId="1" xfId="1" applyAlignment="1"/>
    <xf numFmtId="0" fontId="4" fillId="2" borderId="1" xfId="1" applyFont="1" applyAlignment="1"/>
    <xf numFmtId="0" fontId="0" fillId="3" borderId="2" xfId="2" applyFont="1" applyAlignment="1"/>
    <xf numFmtId="0" fontId="0" fillId="3" borderId="2" xfId="2" applyFont="1">
      <alignment vertical="center"/>
    </xf>
    <xf numFmtId="0" fontId="0" fillId="3" borderId="2" xfId="2" applyFont="1" applyAlignment="1">
      <alignment vertical="center"/>
    </xf>
    <xf numFmtId="0" fontId="5" fillId="4" borderId="2" xfId="3" applyBorder="1">
      <alignment vertical="center"/>
    </xf>
    <xf numFmtId="0" fontId="7" fillId="5" borderId="2" xfId="4" applyBorder="1" applyAlignment="1">
      <alignment vertical="center"/>
    </xf>
    <xf numFmtId="0" fontId="7" fillId="5" borderId="2" xfId="4" applyBorder="1" applyAlignment="1"/>
    <xf numFmtId="0" fontId="7" fillId="3" borderId="2" xfId="2" applyFont="1" applyAlignment="1">
      <alignment vertical="center"/>
    </xf>
    <xf numFmtId="0" fontId="8" fillId="6" borderId="2" xfId="5" applyBorder="1" applyAlignment="1"/>
    <xf numFmtId="0" fontId="4" fillId="2" borderId="3" xfId="1" applyFont="1" applyBorder="1" applyAlignment="1"/>
    <xf numFmtId="0" fontId="9" fillId="2" borderId="1" xfId="1" applyFont="1" applyAlignment="1"/>
    <xf numFmtId="9" fontId="4" fillId="2" borderId="1" xfId="6" applyFont="1" applyFill="1" applyBorder="1" applyAlignment="1"/>
    <xf numFmtId="0" fontId="4" fillId="2" borderId="1" xfId="1" applyFont="1">
      <alignment vertical="center"/>
    </xf>
    <xf numFmtId="0" fontId="4" fillId="2" borderId="1" xfId="1" applyFont="1" applyAlignment="1">
      <alignment vertical="center"/>
    </xf>
    <xf numFmtId="0" fontId="8" fillId="6" borderId="1" xfId="5" applyBorder="1" applyAlignment="1"/>
    <xf numFmtId="0" fontId="5" fillId="4" borderId="2" xfId="3" applyBorder="1" applyAlignment="1"/>
    <xf numFmtId="0" fontId="7" fillId="5" borderId="1" xfId="4" applyBorder="1" applyAlignment="1"/>
    <xf numFmtId="0" fontId="5" fillId="4" borderId="1" xfId="3" applyBorder="1" applyAlignment="1"/>
    <xf numFmtId="0" fontId="4" fillId="2" borderId="4" xfId="1" applyFont="1" applyBorder="1">
      <alignment vertical="center"/>
    </xf>
    <xf numFmtId="0" fontId="0" fillId="0" borderId="0" xfId="0" applyAlignment="1">
      <alignment vertical="center"/>
    </xf>
    <xf numFmtId="0" fontId="2" fillId="2" borderId="1" xfId="1">
      <alignment vertical="center"/>
    </xf>
    <xf numFmtId="0" fontId="7" fillId="5" borderId="0" xfId="4">
      <alignment vertical="center"/>
    </xf>
    <xf numFmtId="0" fontId="10" fillId="3" borderId="2" xfId="2" applyFont="1" applyAlignment="1"/>
    <xf numFmtId="0" fontId="2" fillId="2" borderId="1" xfId="1" applyAlignment="1">
      <alignment horizontal="center" vertical="center"/>
    </xf>
    <xf numFmtId="0" fontId="11" fillId="2" borderId="1" xfId="1" applyFont="1" applyAlignment="1"/>
    <xf numFmtId="0" fontId="4" fillId="3" borderId="2" xfId="2" applyFont="1" applyAlignment="1"/>
    <xf numFmtId="0" fontId="11" fillId="3" borderId="2" xfId="2" applyFont="1" applyAlignment="1"/>
    <xf numFmtId="9" fontId="4" fillId="2" borderId="1" xfId="1" applyNumberFormat="1" applyFont="1" applyAlignment="1"/>
    <xf numFmtId="0" fontId="4" fillId="2" borderId="1" xfId="1" applyFont="1" applyAlignment="1">
      <alignment horizontal="center" vertical="center"/>
    </xf>
    <xf numFmtId="0" fontId="8" fillId="6" borderId="1" xfId="5" applyBorder="1" applyAlignment="1">
      <alignment horizontal="center" vertical="center"/>
    </xf>
    <xf numFmtId="0" fontId="2" fillId="3" borderId="2" xfId="2" applyFont="1" applyAlignment="1">
      <alignment horizontal="center" vertical="center"/>
    </xf>
    <xf numFmtId="0" fontId="8" fillId="3" borderId="2" xfId="2" applyFont="1" applyAlignment="1"/>
    <xf numFmtId="0" fontId="8" fillId="3" borderId="2" xfId="2" applyFont="1" applyAlignment="1">
      <alignment horizontal="center" vertical="center"/>
    </xf>
    <xf numFmtId="0" fontId="8" fillId="6" borderId="2" xfId="5" applyBorder="1" applyAlignment="1">
      <alignment horizontal="center" vertical="center"/>
    </xf>
    <xf numFmtId="0" fontId="8" fillId="6" borderId="0" xfId="5" applyAlignment="1"/>
    <xf numFmtId="0" fontId="11" fillId="3" borderId="2" xfId="2" applyFont="1" applyAlignment="1">
      <alignment horizontal="center" vertical="center"/>
    </xf>
    <xf numFmtId="0" fontId="12" fillId="3" borderId="2" xfId="2" applyFont="1" applyAlignment="1">
      <alignment horizontal="center" vertical="center"/>
    </xf>
    <xf numFmtId="0" fontId="12" fillId="6" borderId="2" xfId="5" applyFont="1" applyBorder="1" applyAlignment="1">
      <alignment horizontal="center" vertical="center"/>
    </xf>
    <xf numFmtId="0" fontId="4" fillId="3" borderId="2" xfId="2" applyFont="1" applyAlignment="1">
      <alignment horizontal="center" vertical="center"/>
    </xf>
    <xf numFmtId="0" fontId="13" fillId="3" borderId="2" xfId="2" applyFont="1" applyAlignment="1">
      <alignment horizontal="center" vertical="center"/>
    </xf>
    <xf numFmtId="0" fontId="13" fillId="3" borderId="2" xfId="2" applyFont="1">
      <alignment vertical="center"/>
    </xf>
    <xf numFmtId="0" fontId="13" fillId="3" borderId="2" xfId="2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5" borderId="1" xfId="4" applyBorder="1" applyAlignment="1">
      <alignment horizontal="center" vertical="center"/>
    </xf>
    <xf numFmtId="0" fontId="5" fillId="4" borderId="1" xfId="3" applyBorder="1" applyAlignment="1">
      <alignment horizontal="center" vertical="center"/>
    </xf>
    <xf numFmtId="0" fontId="7" fillId="5" borderId="0" xfId="4" applyAlignment="1"/>
    <xf numFmtId="0" fontId="7" fillId="3" borderId="2" xfId="2" applyFont="1" applyAlignment="1"/>
    <xf numFmtId="0" fontId="14" fillId="7" borderId="5" xfId="7" applyAlignment="1">
      <alignment horizontal="center" vertical="center"/>
    </xf>
    <xf numFmtId="0" fontId="14" fillId="7" borderId="5" xfId="7" applyAlignment="1"/>
    <xf numFmtId="0" fontId="5" fillId="4" borderId="2" xfId="3" applyBorder="1" applyAlignment="1">
      <alignment horizontal="center" vertical="center"/>
    </xf>
    <xf numFmtId="0" fontId="7" fillId="5" borderId="2" xfId="4" applyBorder="1" applyAlignment="1">
      <alignment horizontal="center" vertical="center"/>
    </xf>
  </cellXfs>
  <cellStyles count="8">
    <cellStyle name="百分比" xfId="6" builtinId="5"/>
    <cellStyle name="差" xfId="3" builtinId="27"/>
    <cellStyle name="常规" xfId="0" builtinId="0"/>
    <cellStyle name="好" xfId="4" builtinId="26"/>
    <cellStyle name="检查单元格" xfId="7" builtinId="23"/>
    <cellStyle name="适中" xfId="5" builtinId="28"/>
    <cellStyle name="输入" xfId="1" builtinId="20"/>
    <cellStyle name="注释" xfId="2" builtinId="10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914400</xdr:colOff>
      <xdr:row>18</xdr:row>
      <xdr:rowOff>9525</xdr:rowOff>
    </xdr:from>
    <xdr:to>
      <xdr:col>20</xdr:col>
      <xdr:colOff>622257</xdr:colOff>
      <xdr:row>38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F72BFC-EBAC-4439-BA7D-E721729EC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675" y="3143250"/>
          <a:ext cx="6375357" cy="356235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666750</xdr:colOff>
      <xdr:row>2</xdr:row>
      <xdr:rowOff>66675</xdr:rowOff>
    </xdr:from>
    <xdr:to>
      <xdr:col>23</xdr:col>
      <xdr:colOff>208345</xdr:colOff>
      <xdr:row>16</xdr:row>
      <xdr:rowOff>85417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86A71B-4837-436B-B2E3-28A045258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409575"/>
          <a:ext cx="9638095" cy="2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304800</xdr:colOff>
      <xdr:row>5</xdr:row>
      <xdr:rowOff>9525</xdr:rowOff>
    </xdr:from>
    <xdr:to>
      <xdr:col>28</xdr:col>
      <xdr:colOff>552947</xdr:colOff>
      <xdr:row>26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B63E1A-36FB-4E94-841E-3E19B45F1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047750"/>
          <a:ext cx="7106147" cy="3619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542925</xdr:colOff>
      <xdr:row>1</xdr:row>
      <xdr:rowOff>114300</xdr:rowOff>
    </xdr:from>
    <xdr:to>
      <xdr:col>28</xdr:col>
      <xdr:colOff>105272</xdr:colOff>
      <xdr:row>22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9F1D6F-E882-4BDA-9C56-723242B2F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5975" y="342900"/>
          <a:ext cx="7106147" cy="3619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733425</xdr:colOff>
      <xdr:row>19</xdr:row>
      <xdr:rowOff>9525</xdr:rowOff>
    </xdr:from>
    <xdr:to>
      <xdr:col>13</xdr:col>
      <xdr:colOff>1075211</xdr:colOff>
      <xdr:row>39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B5AC9E-FE6F-47E0-868F-C20EAF823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1675" y="3267075"/>
          <a:ext cx="3818411" cy="3514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12</xdr:row>
      <xdr:rowOff>133350</xdr:rowOff>
    </xdr:from>
    <xdr:to>
      <xdr:col>2</xdr:col>
      <xdr:colOff>118170</xdr:colOff>
      <xdr:row>28</xdr:row>
      <xdr:rowOff>104775</xdr:rowOff>
    </xdr:to>
    <xdr:pic>
      <xdr:nvPicPr>
        <xdr:cNvPr id="2" name="Picture 1" descr="1">
          <a:extLst>
            <a:ext uri="{FF2B5EF4-FFF2-40B4-BE49-F238E27FC236}">
              <a16:creationId xmlns:a16="http://schemas.microsoft.com/office/drawing/2014/main" id="{797B0A47-B10B-42F5-B92A-897C45C47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1" y="2190750"/>
          <a:ext cx="2527994" cy="2714625"/>
        </a:xfrm>
        <a:prstGeom prst="rect">
          <a:avLst/>
        </a:prstGeom>
      </xdr:spPr>
    </xdr:pic>
    <xdr:clientData/>
  </xdr:twoCellAnchor>
  <xdr:twoCellAnchor editAs="oneCell">
    <xdr:from>
      <xdr:col>2</xdr:col>
      <xdr:colOff>638175</xdr:colOff>
      <xdr:row>12</xdr:row>
      <xdr:rowOff>152401</xdr:rowOff>
    </xdr:from>
    <xdr:to>
      <xdr:col>8</xdr:col>
      <xdr:colOff>37031</xdr:colOff>
      <xdr:row>28</xdr:row>
      <xdr:rowOff>133351</xdr:rowOff>
    </xdr:to>
    <xdr:pic>
      <xdr:nvPicPr>
        <xdr:cNvPr id="3" name="Picture 2" descr="2">
          <a:extLst>
            <a:ext uri="{FF2B5EF4-FFF2-40B4-BE49-F238E27FC236}">
              <a16:creationId xmlns:a16="http://schemas.microsoft.com/office/drawing/2014/main" id="{942F5459-BA04-4403-8721-4ED825A8B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4175" y="2209801"/>
          <a:ext cx="3513656" cy="272415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12</xdr:row>
      <xdr:rowOff>152400</xdr:rowOff>
    </xdr:from>
    <xdr:to>
      <xdr:col>12</xdr:col>
      <xdr:colOff>629974</xdr:colOff>
      <xdr:row>28</xdr:row>
      <xdr:rowOff>142875</xdr:rowOff>
    </xdr:to>
    <xdr:pic>
      <xdr:nvPicPr>
        <xdr:cNvPr id="4" name="Picture 3" descr="3">
          <a:extLst>
            <a:ext uri="{FF2B5EF4-FFF2-40B4-BE49-F238E27FC236}">
              <a16:creationId xmlns:a16="http://schemas.microsoft.com/office/drawing/2014/main" id="{01E9500B-9DE1-45EF-8422-2CE90D0AF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72250" y="2209800"/>
          <a:ext cx="3201724" cy="273367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57151</xdr:colOff>
      <xdr:row>12</xdr:row>
      <xdr:rowOff>142876</xdr:rowOff>
    </xdr:from>
    <xdr:to>
      <xdr:col>18</xdr:col>
      <xdr:colOff>57151</xdr:colOff>
      <xdr:row>28</xdr:row>
      <xdr:rowOff>150020</xdr:rowOff>
    </xdr:to>
    <xdr:pic>
      <xdr:nvPicPr>
        <xdr:cNvPr id="5" name="Picture 4" descr="4">
          <a:extLst>
            <a:ext uri="{FF2B5EF4-FFF2-40B4-BE49-F238E27FC236}">
              <a16:creationId xmlns:a16="http://schemas.microsoft.com/office/drawing/2014/main" id="{A48B1CAC-558B-4075-AB56-41179E05B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86951" y="2200276"/>
          <a:ext cx="3429000" cy="2750344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266701</xdr:colOff>
      <xdr:row>30</xdr:row>
      <xdr:rowOff>85725</xdr:rowOff>
    </xdr:from>
    <xdr:to>
      <xdr:col>2</xdr:col>
      <xdr:colOff>85726</xdr:colOff>
      <xdr:row>46</xdr:row>
      <xdr:rowOff>108090</xdr:rowOff>
    </xdr:to>
    <xdr:pic>
      <xdr:nvPicPr>
        <xdr:cNvPr id="6" name="Picture 5" descr="5">
          <a:extLst>
            <a:ext uri="{FF2B5EF4-FFF2-40B4-BE49-F238E27FC236}">
              <a16:creationId xmlns:a16="http://schemas.microsoft.com/office/drawing/2014/main" id="{07F8457C-2827-41A4-98DB-BEFC8126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1" y="5229225"/>
          <a:ext cx="2438400" cy="2765565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30</xdr:row>
      <xdr:rowOff>76200</xdr:rowOff>
    </xdr:from>
    <xdr:to>
      <xdr:col>11</xdr:col>
      <xdr:colOff>95250</xdr:colOff>
      <xdr:row>46</xdr:row>
      <xdr:rowOff>122588</xdr:rowOff>
    </xdr:to>
    <xdr:pic>
      <xdr:nvPicPr>
        <xdr:cNvPr id="7" name="Picture 6" descr="6">
          <a:extLst>
            <a:ext uri="{FF2B5EF4-FFF2-40B4-BE49-F238E27FC236}">
              <a16:creationId xmlns:a16="http://schemas.microsoft.com/office/drawing/2014/main" id="{C6E3CCAC-DB03-40E7-A56A-4DC97C15C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76550" y="5219700"/>
          <a:ext cx="5676900" cy="2789588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30</xdr:row>
      <xdr:rowOff>95250</xdr:rowOff>
    </xdr:from>
    <xdr:to>
      <xdr:col>14</xdr:col>
      <xdr:colOff>657225</xdr:colOff>
      <xdr:row>46</xdr:row>
      <xdr:rowOff>124399</xdr:rowOff>
    </xdr:to>
    <xdr:pic>
      <xdr:nvPicPr>
        <xdr:cNvPr id="8" name="Picture 7" descr="7">
          <a:extLst>
            <a:ext uri="{FF2B5EF4-FFF2-40B4-BE49-F238E27FC236}">
              <a16:creationId xmlns:a16="http://schemas.microsoft.com/office/drawing/2014/main" id="{828A1F92-1178-47B4-B546-50538E0BA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15375" y="5238750"/>
          <a:ext cx="2457450" cy="2772349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30</xdr:row>
      <xdr:rowOff>76200</xdr:rowOff>
    </xdr:from>
    <xdr:to>
      <xdr:col>20</xdr:col>
      <xdr:colOff>148148</xdr:colOff>
      <xdr:row>46</xdr:row>
      <xdr:rowOff>152400</xdr:rowOff>
    </xdr:to>
    <xdr:pic>
      <xdr:nvPicPr>
        <xdr:cNvPr id="9" name="Picture 8" descr="8">
          <a:extLst>
            <a:ext uri="{FF2B5EF4-FFF2-40B4-BE49-F238E27FC236}">
              <a16:creationId xmlns:a16="http://schemas.microsoft.com/office/drawing/2014/main" id="{FBEA330B-EA2F-49D0-9DD4-EA7C2FD3D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49025" y="5219700"/>
          <a:ext cx="3529523" cy="2819400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381000</xdr:colOff>
      <xdr:row>12</xdr:row>
      <xdr:rowOff>85725</xdr:rowOff>
    </xdr:from>
    <xdr:to>
      <xdr:col>24</xdr:col>
      <xdr:colOff>85725</xdr:colOff>
      <xdr:row>28</xdr:row>
      <xdr:rowOff>136597</xdr:rowOff>
    </xdr:to>
    <xdr:pic>
      <xdr:nvPicPr>
        <xdr:cNvPr id="10" name="Picture 9" descr="boss">
          <a:extLst>
            <a:ext uri="{FF2B5EF4-FFF2-40B4-BE49-F238E27FC236}">
              <a16:creationId xmlns:a16="http://schemas.microsoft.com/office/drawing/2014/main" id="{D94C3126-11B1-4D0F-A835-1AA739B6E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973175" y="2143125"/>
          <a:ext cx="3819525" cy="27940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2047494</xdr:colOff>
      <xdr:row>23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F14FE7-87C0-4FD1-8EDA-BB8B199F0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72069" cy="4162425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247650</xdr:rowOff>
    </xdr:from>
    <xdr:to>
      <xdr:col>16</xdr:col>
      <xdr:colOff>637892</xdr:colOff>
      <xdr:row>12</xdr:row>
      <xdr:rowOff>152143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30391C-06D2-41A1-A708-C72B0E534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49950" y="247650"/>
          <a:ext cx="2266667" cy="20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0</xdr:row>
      <xdr:rowOff>85725</xdr:rowOff>
    </xdr:from>
    <xdr:to>
      <xdr:col>12</xdr:col>
      <xdr:colOff>370763</xdr:colOff>
      <xdr:row>23</xdr:row>
      <xdr:rowOff>170946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595449C-CD5C-41EC-8E67-C23EB9BF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725" y="85725"/>
          <a:ext cx="5695238" cy="40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9526</xdr:colOff>
      <xdr:row>1</xdr:row>
      <xdr:rowOff>19050</xdr:rowOff>
    </xdr:from>
    <xdr:to>
      <xdr:col>9</xdr:col>
      <xdr:colOff>676276</xdr:colOff>
      <xdr:row>23</xdr:row>
      <xdr:rowOff>143801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1A846-0DD6-4CB5-8D41-DA2C514A3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6" y="190500"/>
          <a:ext cx="4095750" cy="389665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342901</xdr:colOff>
      <xdr:row>1</xdr:row>
      <xdr:rowOff>57150</xdr:rowOff>
    </xdr:from>
    <xdr:to>
      <xdr:col>20</xdr:col>
      <xdr:colOff>628651</xdr:colOff>
      <xdr:row>28</xdr:row>
      <xdr:rowOff>78378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79AEE7-EDC8-42B1-B192-816618E60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1" y="228600"/>
          <a:ext cx="7143750" cy="4650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workbookViewId="0">
      <selection activeCell="O9" sqref="O9"/>
    </sheetView>
  </sheetViews>
  <sheetFormatPr defaultRowHeight="13.5" x14ac:dyDescent="0.15"/>
  <cols>
    <col min="1" max="1" width="10.875" customWidth="1"/>
    <col min="2" max="2" width="17.375" customWidth="1"/>
    <col min="3" max="4" width="13.125" customWidth="1"/>
    <col min="5" max="6" width="13" customWidth="1"/>
    <col min="7" max="7" width="12.75" customWidth="1"/>
    <col min="8" max="8" width="9.875" customWidth="1"/>
    <col min="9" max="9" width="14.375" customWidth="1"/>
    <col min="10" max="10" width="9.875" customWidth="1"/>
    <col min="11" max="11" width="13.5" customWidth="1"/>
    <col min="12" max="12" width="13.875" customWidth="1"/>
  </cols>
  <sheetData>
    <row r="1" spans="1:12" ht="15.75" customHeight="1" x14ac:dyDescent="0.15">
      <c r="A1" s="2" t="s">
        <v>10</v>
      </c>
      <c r="B1" t="s">
        <v>3</v>
      </c>
      <c r="D1" s="2" t="s">
        <v>14</v>
      </c>
      <c r="E1" t="s">
        <v>19</v>
      </c>
    </row>
    <row r="2" spans="1:12" ht="15.75" customHeight="1" x14ac:dyDescent="0.15">
      <c r="A2" s="2" t="s">
        <v>11</v>
      </c>
      <c r="B2" t="s">
        <v>4</v>
      </c>
      <c r="D2" s="2" t="s">
        <v>15</v>
      </c>
      <c r="E2" t="s">
        <v>7</v>
      </c>
    </row>
    <row r="3" spans="1:12" ht="15.75" customHeight="1" x14ac:dyDescent="0.15">
      <c r="A3" s="2" t="s">
        <v>12</v>
      </c>
      <c r="B3" t="s">
        <v>5</v>
      </c>
      <c r="D3" s="2" t="s">
        <v>16</v>
      </c>
      <c r="E3" t="s">
        <v>8</v>
      </c>
    </row>
    <row r="4" spans="1:12" ht="15.75" customHeight="1" x14ac:dyDescent="0.15">
      <c r="A4" s="2" t="s">
        <v>13</v>
      </c>
      <c r="B4" t="s">
        <v>6</v>
      </c>
      <c r="D4" s="2" t="s">
        <v>17</v>
      </c>
      <c r="E4" t="s">
        <v>9</v>
      </c>
    </row>
    <row r="5" spans="1:12" ht="15.75" customHeight="1" x14ac:dyDescent="0.15">
      <c r="D5" s="2" t="s">
        <v>0</v>
      </c>
      <c r="E5" t="s">
        <v>18</v>
      </c>
    </row>
    <row r="6" spans="1:12" s="2" customFormat="1" ht="16.5" customHeight="1" x14ac:dyDescent="0.15">
      <c r="A6" s="2" t="s">
        <v>1</v>
      </c>
      <c r="B6" s="2" t="s">
        <v>2</v>
      </c>
      <c r="C6" s="2" t="s">
        <v>26</v>
      </c>
      <c r="D6" s="2" t="s">
        <v>27</v>
      </c>
      <c r="E6" s="2" t="s">
        <v>28</v>
      </c>
      <c r="F6" s="2" t="s">
        <v>24</v>
      </c>
      <c r="G6" s="2" t="s">
        <v>238</v>
      </c>
      <c r="H6" s="2" t="s">
        <v>25</v>
      </c>
      <c r="I6" s="2" t="s">
        <v>23</v>
      </c>
      <c r="J6" s="2" t="s">
        <v>1</v>
      </c>
      <c r="K6" s="2" t="s">
        <v>21</v>
      </c>
      <c r="L6" s="2" t="s">
        <v>22</v>
      </c>
    </row>
    <row r="7" spans="1:12" s="3" customFormat="1" x14ac:dyDescent="0.15">
      <c r="A7" s="3">
        <v>1</v>
      </c>
      <c r="B7" s="3">
        <v>1</v>
      </c>
      <c r="C7" s="3">
        <v>3</v>
      </c>
      <c r="D7" s="3">
        <v>5</v>
      </c>
      <c r="E7" s="3">
        <f t="shared" ref="E7:E38" si="0">C7*L7</f>
        <v>6</v>
      </c>
      <c r="F7" s="3">
        <f t="shared" ref="F7:F38" si="1">D7*L7</f>
        <v>10</v>
      </c>
      <c r="G7" s="3">
        <v>1</v>
      </c>
      <c r="H7" s="3">
        <v>3</v>
      </c>
      <c r="I7" s="3">
        <v>0</v>
      </c>
      <c r="J7" s="3">
        <v>1</v>
      </c>
      <c r="K7" s="3">
        <f t="shared" ref="K7:K38" si="2">_xlfn.CEILING.MATH(B7/2)</f>
        <v>1</v>
      </c>
      <c r="L7" s="3">
        <f t="shared" ref="L7:L38" si="3">B7*2</f>
        <v>2</v>
      </c>
    </row>
    <row r="8" spans="1:12" s="3" customFormat="1" x14ac:dyDescent="0.15">
      <c r="A8" s="3">
        <v>2</v>
      </c>
      <c r="B8" s="3">
        <v>2</v>
      </c>
      <c r="C8" s="3">
        <v>3</v>
      </c>
      <c r="D8" s="3">
        <v>5</v>
      </c>
      <c r="E8" s="3">
        <f t="shared" si="0"/>
        <v>12</v>
      </c>
      <c r="F8" s="3">
        <f t="shared" si="1"/>
        <v>20</v>
      </c>
      <c r="G8" s="3">
        <v>0</v>
      </c>
      <c r="H8" s="3">
        <v>0</v>
      </c>
      <c r="I8" s="3">
        <v>0</v>
      </c>
      <c r="J8" s="3">
        <v>2</v>
      </c>
      <c r="K8" s="3">
        <f t="shared" si="2"/>
        <v>1</v>
      </c>
      <c r="L8" s="3">
        <f t="shared" si="3"/>
        <v>4</v>
      </c>
    </row>
    <row r="9" spans="1:12" s="3" customFormat="1" x14ac:dyDescent="0.15">
      <c r="A9" s="3">
        <v>3</v>
      </c>
      <c r="B9" s="3">
        <v>3</v>
      </c>
      <c r="C9" s="3">
        <v>3</v>
      </c>
      <c r="D9" s="3">
        <v>5</v>
      </c>
      <c r="E9" s="3">
        <f t="shared" si="0"/>
        <v>18</v>
      </c>
      <c r="F9" s="3">
        <f t="shared" si="1"/>
        <v>30</v>
      </c>
      <c r="G9" s="3">
        <v>0</v>
      </c>
      <c r="H9" s="3">
        <v>0</v>
      </c>
      <c r="I9" s="3">
        <v>0</v>
      </c>
      <c r="J9" s="3">
        <v>3</v>
      </c>
      <c r="K9" s="3">
        <f t="shared" si="2"/>
        <v>2</v>
      </c>
      <c r="L9" s="3">
        <f t="shared" si="3"/>
        <v>6</v>
      </c>
    </row>
    <row r="10" spans="1:12" s="3" customFormat="1" x14ac:dyDescent="0.15">
      <c r="A10" s="3">
        <v>4</v>
      </c>
      <c r="B10" s="3">
        <v>4</v>
      </c>
      <c r="C10" s="3">
        <v>3</v>
      </c>
      <c r="D10" s="3">
        <v>5</v>
      </c>
      <c r="E10" s="3">
        <f t="shared" si="0"/>
        <v>24</v>
      </c>
      <c r="F10" s="3">
        <f t="shared" si="1"/>
        <v>40</v>
      </c>
      <c r="G10" s="3">
        <v>0</v>
      </c>
      <c r="H10" s="3">
        <v>0</v>
      </c>
      <c r="I10" s="3">
        <v>0</v>
      </c>
      <c r="J10" s="3">
        <v>4</v>
      </c>
      <c r="K10" s="3">
        <f t="shared" si="2"/>
        <v>2</v>
      </c>
      <c r="L10" s="3">
        <f t="shared" si="3"/>
        <v>8</v>
      </c>
    </row>
    <row r="11" spans="1:12" s="3" customFormat="1" x14ac:dyDescent="0.15">
      <c r="A11" s="3">
        <v>5</v>
      </c>
      <c r="B11" s="3">
        <v>2</v>
      </c>
      <c r="C11" s="3">
        <v>3</v>
      </c>
      <c r="D11" s="3">
        <v>5</v>
      </c>
      <c r="E11" s="3">
        <f t="shared" si="0"/>
        <v>12</v>
      </c>
      <c r="F11" s="3">
        <f t="shared" si="1"/>
        <v>20</v>
      </c>
      <c r="G11" s="3">
        <v>1</v>
      </c>
      <c r="H11" s="3">
        <v>3</v>
      </c>
      <c r="I11" s="3">
        <v>0</v>
      </c>
      <c r="J11" s="3">
        <v>5</v>
      </c>
      <c r="K11" s="3">
        <f t="shared" si="2"/>
        <v>1</v>
      </c>
      <c r="L11" s="3">
        <f t="shared" si="3"/>
        <v>4</v>
      </c>
    </row>
    <row r="12" spans="1:12" s="3" customFormat="1" x14ac:dyDescent="0.15">
      <c r="A12" s="3">
        <v>6</v>
      </c>
      <c r="B12" s="3">
        <v>3</v>
      </c>
      <c r="C12" s="3">
        <v>3</v>
      </c>
      <c r="D12" s="3">
        <v>5</v>
      </c>
      <c r="E12" s="3">
        <f t="shared" si="0"/>
        <v>18</v>
      </c>
      <c r="F12" s="3">
        <f t="shared" si="1"/>
        <v>30</v>
      </c>
      <c r="G12" s="3">
        <v>0</v>
      </c>
      <c r="H12" s="3">
        <v>0</v>
      </c>
      <c r="I12" s="3">
        <v>0</v>
      </c>
      <c r="J12" s="3">
        <v>6</v>
      </c>
      <c r="K12" s="3">
        <f t="shared" si="2"/>
        <v>2</v>
      </c>
      <c r="L12" s="3">
        <f t="shared" si="3"/>
        <v>6</v>
      </c>
    </row>
    <row r="13" spans="1:12" s="3" customFormat="1" x14ac:dyDescent="0.15">
      <c r="A13" s="3">
        <v>7</v>
      </c>
      <c r="B13" s="3">
        <v>4</v>
      </c>
      <c r="C13" s="3">
        <v>3</v>
      </c>
      <c r="D13" s="3">
        <v>5</v>
      </c>
      <c r="E13" s="3">
        <f t="shared" si="0"/>
        <v>24</v>
      </c>
      <c r="F13" s="3">
        <f t="shared" si="1"/>
        <v>40</v>
      </c>
      <c r="G13" s="3">
        <v>0</v>
      </c>
      <c r="H13" s="3">
        <v>0</v>
      </c>
      <c r="I13" s="3">
        <v>0</v>
      </c>
      <c r="J13" s="3">
        <v>7</v>
      </c>
      <c r="K13" s="3">
        <f t="shared" si="2"/>
        <v>2</v>
      </c>
      <c r="L13" s="3">
        <f t="shared" si="3"/>
        <v>8</v>
      </c>
    </row>
    <row r="14" spans="1:12" s="3" customFormat="1" x14ac:dyDescent="0.15">
      <c r="A14" s="3">
        <v>8</v>
      </c>
      <c r="B14" s="3">
        <v>5</v>
      </c>
      <c r="C14" s="3">
        <v>3</v>
      </c>
      <c r="D14" s="3">
        <v>5</v>
      </c>
      <c r="E14" s="3">
        <f t="shared" si="0"/>
        <v>30</v>
      </c>
      <c r="F14" s="3">
        <f t="shared" si="1"/>
        <v>50</v>
      </c>
      <c r="G14" s="3">
        <v>0</v>
      </c>
      <c r="H14" s="3">
        <v>0</v>
      </c>
      <c r="I14" s="3">
        <v>0</v>
      </c>
      <c r="J14" s="3">
        <v>8</v>
      </c>
      <c r="K14" s="3">
        <f t="shared" si="2"/>
        <v>3</v>
      </c>
      <c r="L14" s="3">
        <f t="shared" si="3"/>
        <v>10</v>
      </c>
    </row>
    <row r="15" spans="1:12" s="3" customFormat="1" x14ac:dyDescent="0.15">
      <c r="A15" s="3">
        <v>9</v>
      </c>
      <c r="B15" s="3">
        <v>4</v>
      </c>
      <c r="C15" s="3">
        <v>3</v>
      </c>
      <c r="D15" s="3">
        <v>5</v>
      </c>
      <c r="E15" s="3">
        <f t="shared" si="0"/>
        <v>24</v>
      </c>
      <c r="F15" s="3">
        <f t="shared" si="1"/>
        <v>40</v>
      </c>
      <c r="G15" s="3">
        <v>1</v>
      </c>
      <c r="H15" s="3">
        <v>3</v>
      </c>
      <c r="I15" s="3">
        <v>0</v>
      </c>
      <c r="J15" s="3">
        <v>9</v>
      </c>
      <c r="K15" s="3">
        <f t="shared" si="2"/>
        <v>2</v>
      </c>
      <c r="L15" s="3">
        <f t="shared" si="3"/>
        <v>8</v>
      </c>
    </row>
    <row r="16" spans="1:12" s="3" customFormat="1" x14ac:dyDescent="0.15">
      <c r="A16" s="3">
        <v>10</v>
      </c>
      <c r="B16" s="3">
        <v>5</v>
      </c>
      <c r="C16" s="3">
        <v>3</v>
      </c>
      <c r="D16" s="3">
        <v>5</v>
      </c>
      <c r="E16" s="3">
        <f t="shared" si="0"/>
        <v>30</v>
      </c>
      <c r="F16" s="3">
        <f t="shared" si="1"/>
        <v>50</v>
      </c>
      <c r="G16" s="3">
        <v>0</v>
      </c>
      <c r="H16" s="3">
        <v>0</v>
      </c>
      <c r="I16" s="3">
        <v>1</v>
      </c>
      <c r="J16" s="3">
        <v>10</v>
      </c>
      <c r="K16" s="3">
        <f t="shared" si="2"/>
        <v>3</v>
      </c>
      <c r="L16" s="3">
        <f t="shared" si="3"/>
        <v>10</v>
      </c>
    </row>
    <row r="17" spans="1:12" x14ac:dyDescent="0.15">
      <c r="A17">
        <v>11</v>
      </c>
      <c r="B17">
        <v>2</v>
      </c>
      <c r="C17">
        <v>3</v>
      </c>
      <c r="D17">
        <v>5</v>
      </c>
      <c r="E17">
        <f t="shared" si="0"/>
        <v>12</v>
      </c>
      <c r="F17">
        <f t="shared" si="1"/>
        <v>20</v>
      </c>
      <c r="G17">
        <v>1</v>
      </c>
      <c r="H17">
        <v>3</v>
      </c>
      <c r="I17">
        <v>0</v>
      </c>
      <c r="J17">
        <v>11</v>
      </c>
      <c r="K17">
        <f t="shared" si="2"/>
        <v>1</v>
      </c>
      <c r="L17">
        <f t="shared" si="3"/>
        <v>4</v>
      </c>
    </row>
    <row r="18" spans="1:12" x14ac:dyDescent="0.15">
      <c r="A18">
        <v>12</v>
      </c>
      <c r="B18">
        <v>3</v>
      </c>
      <c r="C18">
        <v>3</v>
      </c>
      <c r="D18">
        <v>5</v>
      </c>
      <c r="E18">
        <f t="shared" si="0"/>
        <v>18</v>
      </c>
      <c r="F18">
        <f t="shared" si="1"/>
        <v>30</v>
      </c>
      <c r="G18">
        <v>0</v>
      </c>
      <c r="H18">
        <v>0</v>
      </c>
      <c r="I18">
        <v>0</v>
      </c>
      <c r="J18">
        <v>12</v>
      </c>
      <c r="K18">
        <f t="shared" si="2"/>
        <v>2</v>
      </c>
      <c r="L18">
        <f t="shared" si="3"/>
        <v>6</v>
      </c>
    </row>
    <row r="19" spans="1:12" x14ac:dyDescent="0.15">
      <c r="A19">
        <v>13</v>
      </c>
      <c r="B19">
        <v>4</v>
      </c>
      <c r="C19">
        <v>3</v>
      </c>
      <c r="D19">
        <v>5</v>
      </c>
      <c r="E19">
        <f t="shared" si="0"/>
        <v>24</v>
      </c>
      <c r="F19">
        <f t="shared" si="1"/>
        <v>40</v>
      </c>
      <c r="G19">
        <v>0</v>
      </c>
      <c r="H19">
        <v>0</v>
      </c>
      <c r="I19">
        <v>0</v>
      </c>
      <c r="J19">
        <v>13</v>
      </c>
      <c r="K19">
        <f t="shared" si="2"/>
        <v>2</v>
      </c>
      <c r="L19">
        <f t="shared" si="3"/>
        <v>8</v>
      </c>
    </row>
    <row r="20" spans="1:12" x14ac:dyDescent="0.15">
      <c r="A20">
        <v>14</v>
      </c>
      <c r="B20">
        <v>5</v>
      </c>
      <c r="C20">
        <v>3</v>
      </c>
      <c r="D20">
        <v>5</v>
      </c>
      <c r="E20">
        <f t="shared" si="0"/>
        <v>30</v>
      </c>
      <c r="F20">
        <f t="shared" si="1"/>
        <v>50</v>
      </c>
      <c r="G20">
        <v>0</v>
      </c>
      <c r="H20">
        <v>0</v>
      </c>
      <c r="I20">
        <v>0</v>
      </c>
      <c r="J20">
        <v>14</v>
      </c>
      <c r="K20">
        <f t="shared" si="2"/>
        <v>3</v>
      </c>
      <c r="L20">
        <f t="shared" si="3"/>
        <v>10</v>
      </c>
    </row>
    <row r="21" spans="1:12" x14ac:dyDescent="0.15">
      <c r="A21">
        <v>15</v>
      </c>
      <c r="B21">
        <v>3</v>
      </c>
      <c r="C21">
        <v>3</v>
      </c>
      <c r="D21">
        <v>5</v>
      </c>
      <c r="E21">
        <f t="shared" si="0"/>
        <v>18</v>
      </c>
      <c r="F21">
        <f t="shared" si="1"/>
        <v>30</v>
      </c>
      <c r="G21">
        <v>1</v>
      </c>
      <c r="H21">
        <v>3</v>
      </c>
      <c r="I21">
        <v>0</v>
      </c>
      <c r="J21">
        <v>15</v>
      </c>
      <c r="K21">
        <f t="shared" si="2"/>
        <v>2</v>
      </c>
      <c r="L21">
        <f t="shared" si="3"/>
        <v>6</v>
      </c>
    </row>
    <row r="22" spans="1:12" x14ac:dyDescent="0.15">
      <c r="A22">
        <v>16</v>
      </c>
      <c r="B22">
        <v>4</v>
      </c>
      <c r="C22">
        <v>3</v>
      </c>
      <c r="D22">
        <v>5</v>
      </c>
      <c r="E22">
        <f t="shared" si="0"/>
        <v>24</v>
      </c>
      <c r="F22">
        <f t="shared" si="1"/>
        <v>40</v>
      </c>
      <c r="G22">
        <v>0</v>
      </c>
      <c r="H22">
        <v>0</v>
      </c>
      <c r="I22">
        <v>0</v>
      </c>
      <c r="J22">
        <v>16</v>
      </c>
      <c r="K22">
        <f t="shared" si="2"/>
        <v>2</v>
      </c>
      <c r="L22">
        <f t="shared" si="3"/>
        <v>8</v>
      </c>
    </row>
    <row r="23" spans="1:12" x14ac:dyDescent="0.15">
      <c r="A23">
        <v>17</v>
      </c>
      <c r="B23">
        <v>5</v>
      </c>
      <c r="C23">
        <v>3</v>
      </c>
      <c r="D23">
        <v>5</v>
      </c>
      <c r="E23">
        <f t="shared" si="0"/>
        <v>30</v>
      </c>
      <c r="F23">
        <f t="shared" si="1"/>
        <v>50</v>
      </c>
      <c r="G23">
        <v>0</v>
      </c>
      <c r="H23">
        <v>0</v>
      </c>
      <c r="I23">
        <v>0</v>
      </c>
      <c r="J23">
        <v>17</v>
      </c>
      <c r="K23">
        <f t="shared" si="2"/>
        <v>3</v>
      </c>
      <c r="L23">
        <f t="shared" si="3"/>
        <v>10</v>
      </c>
    </row>
    <row r="24" spans="1:12" x14ac:dyDescent="0.15">
      <c r="A24">
        <v>18</v>
      </c>
      <c r="B24">
        <v>6</v>
      </c>
      <c r="C24">
        <v>3</v>
      </c>
      <c r="D24">
        <v>5</v>
      </c>
      <c r="E24">
        <f t="shared" si="0"/>
        <v>36</v>
      </c>
      <c r="F24">
        <f t="shared" si="1"/>
        <v>60</v>
      </c>
      <c r="G24">
        <v>0</v>
      </c>
      <c r="H24">
        <v>0</v>
      </c>
      <c r="I24">
        <v>0</v>
      </c>
      <c r="J24">
        <v>18</v>
      </c>
      <c r="K24">
        <f t="shared" si="2"/>
        <v>3</v>
      </c>
      <c r="L24">
        <f t="shared" si="3"/>
        <v>12</v>
      </c>
    </row>
    <row r="25" spans="1:12" x14ac:dyDescent="0.15">
      <c r="A25">
        <v>19</v>
      </c>
      <c r="B25">
        <v>5</v>
      </c>
      <c r="C25">
        <v>3</v>
      </c>
      <c r="D25">
        <v>5</v>
      </c>
      <c r="E25">
        <f t="shared" si="0"/>
        <v>30</v>
      </c>
      <c r="F25">
        <f t="shared" si="1"/>
        <v>50</v>
      </c>
      <c r="G25">
        <v>1</v>
      </c>
      <c r="H25">
        <v>3</v>
      </c>
      <c r="I25">
        <v>0</v>
      </c>
      <c r="J25">
        <v>19</v>
      </c>
      <c r="K25">
        <f t="shared" si="2"/>
        <v>3</v>
      </c>
      <c r="L25">
        <f t="shared" si="3"/>
        <v>10</v>
      </c>
    </row>
    <row r="26" spans="1:12" x14ac:dyDescent="0.15">
      <c r="A26">
        <v>20</v>
      </c>
      <c r="B26">
        <v>6</v>
      </c>
      <c r="C26">
        <v>3</v>
      </c>
      <c r="D26">
        <v>5</v>
      </c>
      <c r="E26">
        <f t="shared" si="0"/>
        <v>36</v>
      </c>
      <c r="F26">
        <f t="shared" si="1"/>
        <v>60</v>
      </c>
      <c r="G26">
        <v>0</v>
      </c>
      <c r="H26">
        <v>0</v>
      </c>
      <c r="I26">
        <v>1</v>
      </c>
      <c r="J26">
        <v>20</v>
      </c>
      <c r="K26">
        <f t="shared" si="2"/>
        <v>3</v>
      </c>
      <c r="L26">
        <f t="shared" si="3"/>
        <v>12</v>
      </c>
    </row>
    <row r="27" spans="1:12" s="3" customFormat="1" x14ac:dyDescent="0.15">
      <c r="A27" s="3">
        <v>21</v>
      </c>
      <c r="B27" s="3">
        <v>3</v>
      </c>
      <c r="C27" s="3">
        <v>3</v>
      </c>
      <c r="D27" s="3">
        <v>5</v>
      </c>
      <c r="E27" s="3">
        <f t="shared" si="0"/>
        <v>18</v>
      </c>
      <c r="F27" s="3">
        <f t="shared" si="1"/>
        <v>30</v>
      </c>
      <c r="G27" s="3">
        <v>1</v>
      </c>
      <c r="H27" s="3">
        <v>3</v>
      </c>
      <c r="I27" s="3">
        <v>0</v>
      </c>
      <c r="J27" s="3">
        <v>21</v>
      </c>
      <c r="K27" s="3">
        <f t="shared" si="2"/>
        <v>2</v>
      </c>
      <c r="L27" s="3">
        <f t="shared" si="3"/>
        <v>6</v>
      </c>
    </row>
    <row r="28" spans="1:12" s="3" customFormat="1" x14ac:dyDescent="0.15">
      <c r="A28" s="3">
        <v>22</v>
      </c>
      <c r="B28" s="3">
        <v>4</v>
      </c>
      <c r="C28" s="3">
        <v>3</v>
      </c>
      <c r="D28" s="3">
        <v>5</v>
      </c>
      <c r="E28" s="3">
        <f t="shared" si="0"/>
        <v>24</v>
      </c>
      <c r="F28" s="3">
        <f t="shared" si="1"/>
        <v>40</v>
      </c>
      <c r="G28" s="3">
        <v>0</v>
      </c>
      <c r="H28" s="3">
        <v>0</v>
      </c>
      <c r="I28" s="3">
        <v>0</v>
      </c>
      <c r="J28" s="3">
        <v>22</v>
      </c>
      <c r="K28" s="3">
        <f t="shared" si="2"/>
        <v>2</v>
      </c>
      <c r="L28" s="3">
        <f t="shared" si="3"/>
        <v>8</v>
      </c>
    </row>
    <row r="29" spans="1:12" s="3" customFormat="1" x14ac:dyDescent="0.15">
      <c r="A29" s="3">
        <v>23</v>
      </c>
      <c r="B29" s="3">
        <v>5</v>
      </c>
      <c r="C29" s="3">
        <v>3</v>
      </c>
      <c r="D29" s="3">
        <v>5</v>
      </c>
      <c r="E29" s="3">
        <f t="shared" si="0"/>
        <v>30</v>
      </c>
      <c r="F29" s="3">
        <f t="shared" si="1"/>
        <v>50</v>
      </c>
      <c r="G29" s="3">
        <v>0</v>
      </c>
      <c r="H29" s="3">
        <v>0</v>
      </c>
      <c r="I29" s="3">
        <v>0</v>
      </c>
      <c r="J29" s="3">
        <v>23</v>
      </c>
      <c r="K29" s="3">
        <f t="shared" si="2"/>
        <v>3</v>
      </c>
      <c r="L29" s="3">
        <f t="shared" si="3"/>
        <v>10</v>
      </c>
    </row>
    <row r="30" spans="1:12" s="3" customFormat="1" x14ac:dyDescent="0.15">
      <c r="A30" s="3">
        <v>24</v>
      </c>
      <c r="B30" s="3">
        <v>6</v>
      </c>
      <c r="C30" s="3">
        <v>3</v>
      </c>
      <c r="D30" s="3">
        <v>5</v>
      </c>
      <c r="E30" s="3">
        <f t="shared" si="0"/>
        <v>36</v>
      </c>
      <c r="F30" s="3">
        <f t="shared" si="1"/>
        <v>60</v>
      </c>
      <c r="G30" s="3">
        <v>0</v>
      </c>
      <c r="H30" s="3">
        <v>0</v>
      </c>
      <c r="I30" s="3">
        <v>0</v>
      </c>
      <c r="J30" s="3">
        <v>24</v>
      </c>
      <c r="K30" s="3">
        <f t="shared" si="2"/>
        <v>3</v>
      </c>
      <c r="L30" s="3">
        <f t="shared" si="3"/>
        <v>12</v>
      </c>
    </row>
    <row r="31" spans="1:12" s="3" customFormat="1" x14ac:dyDescent="0.15">
      <c r="A31" s="3">
        <v>25</v>
      </c>
      <c r="B31" s="3">
        <v>4</v>
      </c>
      <c r="C31" s="3">
        <v>3</v>
      </c>
      <c r="D31" s="3">
        <v>5</v>
      </c>
      <c r="E31" s="3">
        <f t="shared" si="0"/>
        <v>24</v>
      </c>
      <c r="F31" s="3">
        <f t="shared" si="1"/>
        <v>40</v>
      </c>
      <c r="G31" s="3">
        <v>1</v>
      </c>
      <c r="H31" s="3">
        <v>3</v>
      </c>
      <c r="I31" s="3">
        <v>0</v>
      </c>
      <c r="J31" s="3">
        <v>25</v>
      </c>
      <c r="K31" s="3">
        <f t="shared" si="2"/>
        <v>2</v>
      </c>
      <c r="L31" s="3">
        <f t="shared" si="3"/>
        <v>8</v>
      </c>
    </row>
    <row r="32" spans="1:12" s="3" customFormat="1" x14ac:dyDescent="0.15">
      <c r="A32" s="3">
        <v>26</v>
      </c>
      <c r="B32" s="3">
        <v>5</v>
      </c>
      <c r="C32" s="3">
        <v>3</v>
      </c>
      <c r="D32" s="3">
        <v>5</v>
      </c>
      <c r="E32" s="3">
        <f t="shared" si="0"/>
        <v>30</v>
      </c>
      <c r="F32" s="3">
        <f t="shared" si="1"/>
        <v>50</v>
      </c>
      <c r="G32" s="3">
        <v>0</v>
      </c>
      <c r="H32" s="3">
        <v>0</v>
      </c>
      <c r="I32" s="3">
        <v>0</v>
      </c>
      <c r="J32" s="3">
        <v>26</v>
      </c>
      <c r="K32" s="3">
        <f t="shared" si="2"/>
        <v>3</v>
      </c>
      <c r="L32" s="3">
        <f t="shared" si="3"/>
        <v>10</v>
      </c>
    </row>
    <row r="33" spans="1:12" s="3" customFormat="1" x14ac:dyDescent="0.15">
      <c r="A33" s="3">
        <v>27</v>
      </c>
      <c r="B33" s="3">
        <v>6</v>
      </c>
      <c r="C33" s="3">
        <v>3</v>
      </c>
      <c r="D33" s="3">
        <v>5</v>
      </c>
      <c r="E33" s="3">
        <f t="shared" si="0"/>
        <v>36</v>
      </c>
      <c r="F33" s="3">
        <f t="shared" si="1"/>
        <v>60</v>
      </c>
      <c r="G33" s="3">
        <v>0</v>
      </c>
      <c r="H33" s="3">
        <v>0</v>
      </c>
      <c r="I33" s="3">
        <v>0</v>
      </c>
      <c r="J33" s="3">
        <v>27</v>
      </c>
      <c r="K33" s="3">
        <f t="shared" si="2"/>
        <v>3</v>
      </c>
      <c r="L33" s="3">
        <f t="shared" si="3"/>
        <v>12</v>
      </c>
    </row>
    <row r="34" spans="1:12" s="3" customFormat="1" x14ac:dyDescent="0.15">
      <c r="A34" s="3">
        <v>28</v>
      </c>
      <c r="B34" s="3">
        <v>7</v>
      </c>
      <c r="C34" s="3">
        <v>3</v>
      </c>
      <c r="D34" s="3">
        <v>5</v>
      </c>
      <c r="E34" s="3">
        <f t="shared" si="0"/>
        <v>42</v>
      </c>
      <c r="F34" s="3">
        <f t="shared" si="1"/>
        <v>70</v>
      </c>
      <c r="G34" s="3">
        <v>0</v>
      </c>
      <c r="H34" s="3">
        <v>0</v>
      </c>
      <c r="I34" s="3">
        <v>0</v>
      </c>
      <c r="J34" s="3">
        <v>28</v>
      </c>
      <c r="K34" s="3">
        <f t="shared" si="2"/>
        <v>4</v>
      </c>
      <c r="L34" s="3">
        <f t="shared" si="3"/>
        <v>14</v>
      </c>
    </row>
    <row r="35" spans="1:12" s="3" customFormat="1" x14ac:dyDescent="0.15">
      <c r="A35" s="3">
        <v>29</v>
      </c>
      <c r="B35" s="3">
        <v>6</v>
      </c>
      <c r="C35" s="3">
        <v>3</v>
      </c>
      <c r="D35" s="3">
        <v>5</v>
      </c>
      <c r="E35" s="3">
        <f t="shared" si="0"/>
        <v>36</v>
      </c>
      <c r="F35" s="3">
        <f t="shared" si="1"/>
        <v>60</v>
      </c>
      <c r="G35" s="3">
        <v>1</v>
      </c>
      <c r="H35" s="3">
        <v>3</v>
      </c>
      <c r="I35" s="3">
        <v>0</v>
      </c>
      <c r="J35" s="3">
        <v>29</v>
      </c>
      <c r="K35" s="3">
        <f t="shared" si="2"/>
        <v>3</v>
      </c>
      <c r="L35" s="3">
        <f t="shared" si="3"/>
        <v>12</v>
      </c>
    </row>
    <row r="36" spans="1:12" s="3" customFormat="1" x14ac:dyDescent="0.15">
      <c r="A36" s="3">
        <v>30</v>
      </c>
      <c r="B36" s="3">
        <v>7</v>
      </c>
      <c r="C36" s="3">
        <v>3</v>
      </c>
      <c r="D36" s="3">
        <v>5</v>
      </c>
      <c r="E36" s="3">
        <f t="shared" si="0"/>
        <v>42</v>
      </c>
      <c r="F36" s="3">
        <f t="shared" si="1"/>
        <v>70</v>
      </c>
      <c r="G36" s="3">
        <v>0</v>
      </c>
      <c r="H36" s="3">
        <v>0</v>
      </c>
      <c r="I36" s="3">
        <v>1</v>
      </c>
      <c r="J36" s="3">
        <v>30</v>
      </c>
      <c r="K36" s="3">
        <f t="shared" si="2"/>
        <v>4</v>
      </c>
      <c r="L36" s="3">
        <f t="shared" si="3"/>
        <v>14</v>
      </c>
    </row>
    <row r="37" spans="1:12" x14ac:dyDescent="0.15">
      <c r="A37">
        <v>31</v>
      </c>
      <c r="B37">
        <v>4</v>
      </c>
      <c r="C37">
        <v>3</v>
      </c>
      <c r="D37">
        <v>5</v>
      </c>
      <c r="E37">
        <f t="shared" si="0"/>
        <v>24</v>
      </c>
      <c r="F37">
        <f t="shared" si="1"/>
        <v>40</v>
      </c>
      <c r="G37">
        <v>1</v>
      </c>
      <c r="H37">
        <v>3</v>
      </c>
      <c r="I37">
        <v>0</v>
      </c>
      <c r="J37">
        <v>31</v>
      </c>
      <c r="K37">
        <f t="shared" si="2"/>
        <v>2</v>
      </c>
      <c r="L37">
        <f t="shared" si="3"/>
        <v>8</v>
      </c>
    </row>
    <row r="38" spans="1:12" x14ac:dyDescent="0.15">
      <c r="A38">
        <v>32</v>
      </c>
      <c r="B38">
        <v>5</v>
      </c>
      <c r="C38">
        <v>3</v>
      </c>
      <c r="D38">
        <v>5</v>
      </c>
      <c r="E38">
        <f t="shared" si="0"/>
        <v>30</v>
      </c>
      <c r="F38">
        <f t="shared" si="1"/>
        <v>50</v>
      </c>
      <c r="G38">
        <v>0</v>
      </c>
      <c r="H38">
        <v>0</v>
      </c>
      <c r="I38">
        <v>0</v>
      </c>
      <c r="J38">
        <v>32</v>
      </c>
      <c r="K38">
        <f t="shared" si="2"/>
        <v>3</v>
      </c>
      <c r="L38">
        <f t="shared" si="3"/>
        <v>10</v>
      </c>
    </row>
    <row r="39" spans="1:12" x14ac:dyDescent="0.15">
      <c r="A39">
        <v>33</v>
      </c>
      <c r="B39">
        <v>6</v>
      </c>
      <c r="C39">
        <v>3</v>
      </c>
      <c r="D39">
        <v>5</v>
      </c>
      <c r="E39">
        <f t="shared" ref="E39:E56" si="4">C39*L39</f>
        <v>36</v>
      </c>
      <c r="F39">
        <f t="shared" ref="F39:F56" si="5">D39*L39</f>
        <v>60</v>
      </c>
      <c r="G39">
        <v>0</v>
      </c>
      <c r="H39">
        <v>0</v>
      </c>
      <c r="I39">
        <v>0</v>
      </c>
      <c r="J39">
        <v>33</v>
      </c>
      <c r="K39">
        <f t="shared" ref="K39:K56" si="6">_xlfn.CEILING.MATH(B39/2)</f>
        <v>3</v>
      </c>
      <c r="L39">
        <f t="shared" ref="L39:L56" si="7">B39*2</f>
        <v>12</v>
      </c>
    </row>
    <row r="40" spans="1:12" x14ac:dyDescent="0.15">
      <c r="A40">
        <v>34</v>
      </c>
      <c r="B40">
        <v>7</v>
      </c>
      <c r="C40">
        <v>3</v>
      </c>
      <c r="D40">
        <v>5</v>
      </c>
      <c r="E40">
        <f t="shared" si="4"/>
        <v>42</v>
      </c>
      <c r="F40">
        <f t="shared" si="5"/>
        <v>70</v>
      </c>
      <c r="G40">
        <v>0</v>
      </c>
      <c r="H40">
        <v>0</v>
      </c>
      <c r="I40">
        <v>0</v>
      </c>
      <c r="J40">
        <v>34</v>
      </c>
      <c r="K40">
        <f t="shared" si="6"/>
        <v>4</v>
      </c>
      <c r="L40">
        <f t="shared" si="7"/>
        <v>14</v>
      </c>
    </row>
    <row r="41" spans="1:12" x14ac:dyDescent="0.15">
      <c r="A41">
        <v>35</v>
      </c>
      <c r="B41">
        <v>5</v>
      </c>
      <c r="C41">
        <v>3</v>
      </c>
      <c r="D41">
        <v>5</v>
      </c>
      <c r="E41">
        <f t="shared" si="4"/>
        <v>30</v>
      </c>
      <c r="F41">
        <f t="shared" si="5"/>
        <v>50</v>
      </c>
      <c r="G41">
        <v>1</v>
      </c>
      <c r="H41">
        <v>3</v>
      </c>
      <c r="I41">
        <v>0</v>
      </c>
      <c r="J41">
        <v>35</v>
      </c>
      <c r="K41">
        <f t="shared" si="6"/>
        <v>3</v>
      </c>
      <c r="L41">
        <f t="shared" si="7"/>
        <v>10</v>
      </c>
    </row>
    <row r="42" spans="1:12" x14ac:dyDescent="0.15">
      <c r="A42">
        <v>36</v>
      </c>
      <c r="B42">
        <v>6</v>
      </c>
      <c r="C42">
        <v>3</v>
      </c>
      <c r="D42">
        <v>5</v>
      </c>
      <c r="E42">
        <f t="shared" si="4"/>
        <v>36</v>
      </c>
      <c r="F42">
        <f t="shared" si="5"/>
        <v>60</v>
      </c>
      <c r="G42">
        <v>0</v>
      </c>
      <c r="H42">
        <v>0</v>
      </c>
      <c r="I42">
        <v>0</v>
      </c>
      <c r="J42">
        <v>36</v>
      </c>
      <c r="K42">
        <f t="shared" si="6"/>
        <v>3</v>
      </c>
      <c r="L42">
        <f t="shared" si="7"/>
        <v>12</v>
      </c>
    </row>
    <row r="43" spans="1:12" x14ac:dyDescent="0.15">
      <c r="A43">
        <v>37</v>
      </c>
      <c r="B43">
        <v>7</v>
      </c>
      <c r="C43">
        <v>3</v>
      </c>
      <c r="D43">
        <v>5</v>
      </c>
      <c r="E43">
        <f t="shared" si="4"/>
        <v>42</v>
      </c>
      <c r="F43">
        <f t="shared" si="5"/>
        <v>70</v>
      </c>
      <c r="G43">
        <v>0</v>
      </c>
      <c r="H43">
        <v>0</v>
      </c>
      <c r="I43">
        <v>0</v>
      </c>
      <c r="J43">
        <v>37</v>
      </c>
      <c r="K43">
        <f t="shared" si="6"/>
        <v>4</v>
      </c>
      <c r="L43">
        <f t="shared" si="7"/>
        <v>14</v>
      </c>
    </row>
    <row r="44" spans="1:12" x14ac:dyDescent="0.15">
      <c r="A44">
        <v>38</v>
      </c>
      <c r="B44">
        <v>8</v>
      </c>
      <c r="C44">
        <v>3</v>
      </c>
      <c r="D44">
        <v>5</v>
      </c>
      <c r="E44">
        <f t="shared" si="4"/>
        <v>48</v>
      </c>
      <c r="F44">
        <f t="shared" si="5"/>
        <v>80</v>
      </c>
      <c r="G44">
        <v>0</v>
      </c>
      <c r="H44">
        <v>0</v>
      </c>
      <c r="I44">
        <v>0</v>
      </c>
      <c r="J44">
        <v>38</v>
      </c>
      <c r="K44">
        <f t="shared" si="6"/>
        <v>4</v>
      </c>
      <c r="L44">
        <f t="shared" si="7"/>
        <v>16</v>
      </c>
    </row>
    <row r="45" spans="1:12" x14ac:dyDescent="0.15">
      <c r="A45">
        <v>39</v>
      </c>
      <c r="B45">
        <v>7</v>
      </c>
      <c r="C45">
        <v>3</v>
      </c>
      <c r="D45">
        <v>5</v>
      </c>
      <c r="E45">
        <f t="shared" si="4"/>
        <v>42</v>
      </c>
      <c r="F45">
        <f t="shared" si="5"/>
        <v>70</v>
      </c>
      <c r="G45">
        <v>1</v>
      </c>
      <c r="H45">
        <v>3</v>
      </c>
      <c r="I45">
        <v>0</v>
      </c>
      <c r="J45">
        <v>39</v>
      </c>
      <c r="K45">
        <f t="shared" si="6"/>
        <v>4</v>
      </c>
      <c r="L45">
        <f t="shared" si="7"/>
        <v>14</v>
      </c>
    </row>
    <row r="46" spans="1:12" x14ac:dyDescent="0.15">
      <c r="A46">
        <v>40</v>
      </c>
      <c r="B46">
        <v>8</v>
      </c>
      <c r="C46">
        <v>3</v>
      </c>
      <c r="D46">
        <v>5</v>
      </c>
      <c r="E46">
        <f t="shared" si="4"/>
        <v>48</v>
      </c>
      <c r="F46">
        <f t="shared" si="5"/>
        <v>80</v>
      </c>
      <c r="G46">
        <v>0</v>
      </c>
      <c r="H46">
        <v>0</v>
      </c>
      <c r="I46">
        <v>1</v>
      </c>
      <c r="J46">
        <v>40</v>
      </c>
      <c r="K46">
        <f t="shared" si="6"/>
        <v>4</v>
      </c>
      <c r="L46">
        <f t="shared" si="7"/>
        <v>16</v>
      </c>
    </row>
    <row r="47" spans="1:12" s="3" customFormat="1" x14ac:dyDescent="0.15">
      <c r="A47" s="3">
        <v>41</v>
      </c>
      <c r="B47" s="3">
        <v>5</v>
      </c>
      <c r="C47" s="3">
        <v>3</v>
      </c>
      <c r="D47" s="3">
        <v>5</v>
      </c>
      <c r="E47" s="3">
        <f t="shared" si="4"/>
        <v>30</v>
      </c>
      <c r="F47" s="3">
        <f t="shared" si="5"/>
        <v>50</v>
      </c>
      <c r="G47" s="3">
        <v>1</v>
      </c>
      <c r="H47" s="3">
        <v>3</v>
      </c>
      <c r="I47" s="3">
        <v>0</v>
      </c>
      <c r="J47" s="3">
        <v>41</v>
      </c>
      <c r="K47" s="3">
        <f t="shared" si="6"/>
        <v>3</v>
      </c>
      <c r="L47" s="3">
        <f t="shared" si="7"/>
        <v>10</v>
      </c>
    </row>
    <row r="48" spans="1:12" s="3" customFormat="1" x14ac:dyDescent="0.15">
      <c r="A48" s="3">
        <v>42</v>
      </c>
      <c r="B48" s="3">
        <v>6</v>
      </c>
      <c r="C48" s="3">
        <v>3</v>
      </c>
      <c r="D48" s="3">
        <v>5</v>
      </c>
      <c r="E48" s="3">
        <f t="shared" si="4"/>
        <v>36</v>
      </c>
      <c r="F48" s="3">
        <f t="shared" si="5"/>
        <v>60</v>
      </c>
      <c r="G48" s="3">
        <v>0</v>
      </c>
      <c r="H48" s="3">
        <v>0</v>
      </c>
      <c r="I48" s="3">
        <v>0</v>
      </c>
      <c r="J48" s="3">
        <v>42</v>
      </c>
      <c r="K48" s="3">
        <f t="shared" si="6"/>
        <v>3</v>
      </c>
      <c r="L48" s="3">
        <f t="shared" si="7"/>
        <v>12</v>
      </c>
    </row>
    <row r="49" spans="1:12" s="3" customFormat="1" x14ac:dyDescent="0.15">
      <c r="A49" s="3">
        <v>43</v>
      </c>
      <c r="B49" s="3">
        <v>7</v>
      </c>
      <c r="C49" s="3">
        <v>3</v>
      </c>
      <c r="D49" s="3">
        <v>5</v>
      </c>
      <c r="E49" s="3">
        <f t="shared" si="4"/>
        <v>42</v>
      </c>
      <c r="F49" s="3">
        <f t="shared" si="5"/>
        <v>70</v>
      </c>
      <c r="G49" s="3">
        <v>0</v>
      </c>
      <c r="H49" s="3">
        <v>0</v>
      </c>
      <c r="I49" s="3">
        <v>0</v>
      </c>
      <c r="J49" s="3">
        <v>43</v>
      </c>
      <c r="K49" s="3">
        <f t="shared" si="6"/>
        <v>4</v>
      </c>
      <c r="L49" s="3">
        <f t="shared" si="7"/>
        <v>14</v>
      </c>
    </row>
    <row r="50" spans="1:12" s="3" customFormat="1" x14ac:dyDescent="0.15">
      <c r="A50" s="3">
        <v>44</v>
      </c>
      <c r="B50" s="3">
        <v>8</v>
      </c>
      <c r="C50" s="3">
        <v>3</v>
      </c>
      <c r="D50" s="3">
        <v>5</v>
      </c>
      <c r="E50" s="3">
        <f t="shared" si="4"/>
        <v>48</v>
      </c>
      <c r="F50" s="3">
        <f t="shared" si="5"/>
        <v>80</v>
      </c>
      <c r="G50" s="3">
        <v>0</v>
      </c>
      <c r="H50" s="3">
        <v>0</v>
      </c>
      <c r="I50" s="3">
        <v>0</v>
      </c>
      <c r="J50" s="3">
        <v>44</v>
      </c>
      <c r="K50" s="3">
        <f t="shared" si="6"/>
        <v>4</v>
      </c>
      <c r="L50" s="3">
        <f t="shared" si="7"/>
        <v>16</v>
      </c>
    </row>
    <row r="51" spans="1:12" s="3" customFormat="1" x14ac:dyDescent="0.15">
      <c r="A51" s="3">
        <v>45</v>
      </c>
      <c r="B51" s="3">
        <v>6</v>
      </c>
      <c r="C51" s="3">
        <v>3</v>
      </c>
      <c r="D51" s="3">
        <v>5</v>
      </c>
      <c r="E51" s="3">
        <f t="shared" si="4"/>
        <v>36</v>
      </c>
      <c r="F51" s="3">
        <f t="shared" si="5"/>
        <v>60</v>
      </c>
      <c r="G51" s="3">
        <v>1</v>
      </c>
      <c r="H51" s="3">
        <v>3</v>
      </c>
      <c r="I51" s="3">
        <v>0</v>
      </c>
      <c r="J51" s="3">
        <v>45</v>
      </c>
      <c r="K51" s="3">
        <f t="shared" si="6"/>
        <v>3</v>
      </c>
      <c r="L51" s="3">
        <f t="shared" si="7"/>
        <v>12</v>
      </c>
    </row>
    <row r="52" spans="1:12" s="3" customFormat="1" x14ac:dyDescent="0.15">
      <c r="A52" s="3">
        <v>46</v>
      </c>
      <c r="B52" s="3">
        <v>7</v>
      </c>
      <c r="C52" s="3">
        <v>3</v>
      </c>
      <c r="D52" s="3">
        <v>5</v>
      </c>
      <c r="E52" s="3">
        <f t="shared" si="4"/>
        <v>42</v>
      </c>
      <c r="F52" s="3">
        <f t="shared" si="5"/>
        <v>70</v>
      </c>
      <c r="G52" s="3">
        <v>0</v>
      </c>
      <c r="H52" s="3">
        <v>0</v>
      </c>
      <c r="I52" s="3">
        <v>0</v>
      </c>
      <c r="J52" s="3">
        <v>46</v>
      </c>
      <c r="K52" s="3">
        <f t="shared" si="6"/>
        <v>4</v>
      </c>
      <c r="L52" s="3">
        <f t="shared" si="7"/>
        <v>14</v>
      </c>
    </row>
    <row r="53" spans="1:12" s="3" customFormat="1" x14ac:dyDescent="0.15">
      <c r="A53" s="3">
        <v>47</v>
      </c>
      <c r="B53" s="3">
        <v>8</v>
      </c>
      <c r="C53" s="3">
        <v>3</v>
      </c>
      <c r="D53" s="3">
        <v>5</v>
      </c>
      <c r="E53" s="3">
        <f t="shared" si="4"/>
        <v>48</v>
      </c>
      <c r="F53" s="3">
        <f t="shared" si="5"/>
        <v>80</v>
      </c>
      <c r="G53" s="3">
        <v>0</v>
      </c>
      <c r="H53" s="3">
        <v>0</v>
      </c>
      <c r="I53" s="3">
        <v>0</v>
      </c>
      <c r="J53" s="3">
        <v>47</v>
      </c>
      <c r="K53" s="3">
        <f t="shared" si="6"/>
        <v>4</v>
      </c>
      <c r="L53" s="3">
        <f t="shared" si="7"/>
        <v>16</v>
      </c>
    </row>
    <row r="54" spans="1:12" s="3" customFormat="1" x14ac:dyDescent="0.15">
      <c r="A54" s="3">
        <v>48</v>
      </c>
      <c r="B54" s="3">
        <v>9</v>
      </c>
      <c r="C54" s="3">
        <v>3</v>
      </c>
      <c r="D54" s="3">
        <v>5</v>
      </c>
      <c r="E54" s="3">
        <f t="shared" si="4"/>
        <v>54</v>
      </c>
      <c r="F54" s="3">
        <f t="shared" si="5"/>
        <v>90</v>
      </c>
      <c r="G54" s="3">
        <v>0</v>
      </c>
      <c r="H54" s="3">
        <v>0</v>
      </c>
      <c r="I54" s="3">
        <v>0</v>
      </c>
      <c r="J54" s="3">
        <v>48</v>
      </c>
      <c r="K54" s="3">
        <f t="shared" si="6"/>
        <v>5</v>
      </c>
      <c r="L54" s="3">
        <f t="shared" si="7"/>
        <v>18</v>
      </c>
    </row>
    <row r="55" spans="1:12" s="3" customFormat="1" x14ac:dyDescent="0.15">
      <c r="A55" s="3">
        <v>49</v>
      </c>
      <c r="B55" s="3">
        <v>8</v>
      </c>
      <c r="C55" s="3">
        <v>3</v>
      </c>
      <c r="D55" s="3">
        <v>5</v>
      </c>
      <c r="E55" s="3">
        <f t="shared" si="4"/>
        <v>48</v>
      </c>
      <c r="F55" s="3">
        <f t="shared" si="5"/>
        <v>80</v>
      </c>
      <c r="G55" s="3">
        <v>1</v>
      </c>
      <c r="H55" s="3">
        <v>3</v>
      </c>
      <c r="I55" s="3">
        <v>0</v>
      </c>
      <c r="J55" s="3">
        <v>49</v>
      </c>
      <c r="K55" s="3">
        <f t="shared" si="6"/>
        <v>4</v>
      </c>
      <c r="L55" s="3">
        <f t="shared" si="7"/>
        <v>16</v>
      </c>
    </row>
    <row r="56" spans="1:12" s="3" customFormat="1" x14ac:dyDescent="0.15">
      <c r="A56" s="3">
        <v>50</v>
      </c>
      <c r="B56" s="3">
        <v>9</v>
      </c>
      <c r="C56" s="3">
        <v>3</v>
      </c>
      <c r="D56" s="3">
        <v>5</v>
      </c>
      <c r="E56" s="3">
        <f t="shared" si="4"/>
        <v>54</v>
      </c>
      <c r="F56" s="3">
        <f t="shared" si="5"/>
        <v>90</v>
      </c>
      <c r="G56" s="3">
        <v>0</v>
      </c>
      <c r="H56" s="3">
        <v>0</v>
      </c>
      <c r="I56" s="3">
        <v>1</v>
      </c>
      <c r="J56" s="3">
        <v>50</v>
      </c>
      <c r="K56" s="3">
        <f t="shared" si="6"/>
        <v>5</v>
      </c>
      <c r="L56" s="3">
        <f t="shared" si="7"/>
        <v>18</v>
      </c>
    </row>
    <row r="57" spans="1:12" s="2" customFormat="1" x14ac:dyDescent="0.15">
      <c r="A57" s="2" t="s">
        <v>219</v>
      </c>
      <c r="B57" s="2">
        <f>SUM(B7:B56)</f>
        <v>265</v>
      </c>
      <c r="C57" s="2">
        <f t="shared" ref="C57:I57" si="8">SUM(C7:C56)</f>
        <v>150</v>
      </c>
      <c r="D57" s="2">
        <f t="shared" si="8"/>
        <v>250</v>
      </c>
      <c r="E57" s="2">
        <f>SUM(E7:E56)</f>
        <v>1590</v>
      </c>
      <c r="F57" s="2">
        <f t="shared" si="8"/>
        <v>2650</v>
      </c>
      <c r="G57" s="2">
        <f t="shared" si="8"/>
        <v>15</v>
      </c>
      <c r="H57" s="2">
        <f t="shared" si="8"/>
        <v>45</v>
      </c>
      <c r="I57" s="2">
        <f t="shared" si="8"/>
        <v>5</v>
      </c>
      <c r="J57" s="2" t="s">
        <v>20</v>
      </c>
      <c r="K57" s="2">
        <f>SUM(K7:K56)</f>
        <v>145</v>
      </c>
      <c r="L57" s="2">
        <f>SUM(L7:L56)</f>
        <v>530</v>
      </c>
    </row>
  </sheetData>
  <phoneticPr fontId="3" type="noConversion"/>
  <conditionalFormatting sqref="G7:G56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7:I56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B7:B5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{A90F4A25-9463-4737-B861-F8E715920D5D}</x14:id>
        </ext>
      </extLst>
    </cfRule>
  </conditionalFormatting>
  <conditionalFormatting sqref="K7:K5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{EAA6B090-6EB5-43AA-82CB-D6BD1C13E675}</x14:id>
        </ext>
      </extLst>
    </cfRule>
  </conditionalFormatting>
  <conditionalFormatting sqref="F7:F5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{999DAEFF-3B51-442A-94E9-1B88245C0281}</x14:id>
        </ext>
      </extLst>
    </cfRule>
  </conditionalFormatting>
  <conditionalFormatting sqref="E7:E5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{1664C9CE-8240-43A3-B94E-44FE46E155A7}</x14:id>
        </ext>
      </extLst>
    </cfRule>
  </conditionalFormatting>
  <conditionalFormatting sqref="L7:L5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{71F2259C-0F89-407A-A26A-FC7DAC45AC68}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0F4A25-9463-4737-B861-F8E715920D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B7:B56</xm:sqref>
        </x14:conditionalFormatting>
        <x14:conditionalFormatting xmlns:xm="http://schemas.microsoft.com/office/excel/2006/main">
          <x14:cfRule type="dataBar" id="{EAA6B090-6EB5-43AA-82CB-D6BD1C13E6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K7:K56</xm:sqref>
        </x14:conditionalFormatting>
        <x14:conditionalFormatting xmlns:xm="http://schemas.microsoft.com/office/excel/2006/main">
          <x14:cfRule type="dataBar" id="{999DAEFF-3B51-442A-94E9-1B88245C02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F7:F56</xm:sqref>
        </x14:conditionalFormatting>
        <x14:conditionalFormatting xmlns:xm="http://schemas.microsoft.com/office/excel/2006/main">
          <x14:cfRule type="dataBar" id="{1664C9CE-8240-43A3-B94E-44FE46E155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E7:E56</xm:sqref>
        </x14:conditionalFormatting>
        <x14:conditionalFormatting xmlns:xm="http://schemas.microsoft.com/office/excel/2006/main">
          <x14:cfRule type="dataBar" id="{71F2259C-0F89-407A-A26A-FC7DAC45AC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L7:L56</xm:sqref>
        </x14:conditionalFormatting>
        <x14:conditionalFormatting xmlns:xm="http://schemas.microsoft.com/office/excel/2006/main">
          <x14:cfRule type="iconSet" priority="2" id="{3392477E-9332-467C-B5B2-55FD7967F53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H7:H56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FF135-2B43-4CAA-98CC-318D8E7F13A7}">
  <dimension ref="A1:M147"/>
  <sheetViews>
    <sheetView tabSelected="1" workbookViewId="0">
      <selection activeCell="H26" sqref="H26"/>
    </sheetView>
  </sheetViews>
  <sheetFormatPr defaultRowHeight="13.5" x14ac:dyDescent="0.15"/>
  <cols>
    <col min="4" max="4" width="14.625" customWidth="1"/>
    <col min="7" max="7" width="10.25" customWidth="1"/>
    <col min="8" max="8" width="10.5" customWidth="1"/>
    <col min="9" max="13" width="31.75" customWidth="1"/>
  </cols>
  <sheetData>
    <row r="1" spans="1:13" ht="21" customHeight="1" x14ac:dyDescent="0.15">
      <c r="A1" s="30" t="s">
        <v>50</v>
      </c>
      <c r="B1" s="30" t="s">
        <v>358</v>
      </c>
      <c r="C1" s="30" t="s">
        <v>357</v>
      </c>
      <c r="D1" s="30" t="s">
        <v>51</v>
      </c>
      <c r="E1" s="46"/>
      <c r="F1" s="30" t="s">
        <v>365</v>
      </c>
      <c r="G1" s="30" t="s">
        <v>1</v>
      </c>
      <c r="H1" s="30" t="s">
        <v>345</v>
      </c>
      <c r="I1" s="30" t="s">
        <v>342</v>
      </c>
      <c r="J1" s="30" t="s">
        <v>368</v>
      </c>
      <c r="K1" s="30" t="s">
        <v>359</v>
      </c>
      <c r="L1" s="46"/>
      <c r="M1" s="46"/>
    </row>
    <row r="2" spans="1:13" x14ac:dyDescent="0.15">
      <c r="A2" s="43" t="s">
        <v>98</v>
      </c>
      <c r="B2" s="43">
        <v>2</v>
      </c>
      <c r="C2" s="43">
        <v>10</v>
      </c>
      <c r="D2" s="5" t="s">
        <v>390</v>
      </c>
      <c r="F2" s="2">
        <v>1</v>
      </c>
      <c r="G2" s="42">
        <v>1</v>
      </c>
      <c r="H2" s="41" t="s">
        <v>346</v>
      </c>
      <c r="I2" s="41" t="s">
        <v>352</v>
      </c>
      <c r="J2" s="41">
        <v>1</v>
      </c>
      <c r="K2" s="41" t="s">
        <v>361</v>
      </c>
    </row>
    <row r="3" spans="1:13" x14ac:dyDescent="0.15">
      <c r="A3" s="43" t="s">
        <v>99</v>
      </c>
      <c r="B3" s="43">
        <v>2</v>
      </c>
      <c r="C3" s="43">
        <v>10</v>
      </c>
      <c r="D3" s="5" t="s">
        <v>390</v>
      </c>
      <c r="F3" s="2">
        <v>2</v>
      </c>
      <c r="G3" s="44">
        <v>2</v>
      </c>
      <c r="H3" s="45" t="s">
        <v>346</v>
      </c>
      <c r="I3" s="45" t="s">
        <v>372</v>
      </c>
      <c r="J3" s="45">
        <v>1</v>
      </c>
      <c r="K3" s="45" t="s">
        <v>360</v>
      </c>
    </row>
    <row r="4" spans="1:13" x14ac:dyDescent="0.15">
      <c r="A4" s="43" t="s">
        <v>100</v>
      </c>
      <c r="B4" s="43">
        <v>2</v>
      </c>
      <c r="C4" s="43">
        <v>10</v>
      </c>
      <c r="D4" s="5" t="s">
        <v>398</v>
      </c>
      <c r="F4" s="2">
        <v>3</v>
      </c>
      <c r="G4" s="42">
        <v>3</v>
      </c>
      <c r="H4" s="41" t="s">
        <v>346</v>
      </c>
      <c r="I4" s="41" t="s">
        <v>351</v>
      </c>
      <c r="J4" s="41">
        <v>1</v>
      </c>
      <c r="K4" s="41" t="s">
        <v>360</v>
      </c>
    </row>
    <row r="5" spans="1:13" x14ac:dyDescent="0.15">
      <c r="A5" s="43" t="s">
        <v>101</v>
      </c>
      <c r="B5" s="43">
        <v>2</v>
      </c>
      <c r="C5" s="43">
        <v>10</v>
      </c>
      <c r="D5" s="5" t="s">
        <v>399</v>
      </c>
      <c r="F5" s="2">
        <v>4</v>
      </c>
      <c r="G5" s="42">
        <v>3</v>
      </c>
      <c r="H5" s="41" t="s">
        <v>347</v>
      </c>
      <c r="I5" s="41" t="s">
        <v>382</v>
      </c>
      <c r="J5" s="41">
        <v>1</v>
      </c>
      <c r="K5" s="41" t="s">
        <v>360</v>
      </c>
    </row>
    <row r="6" spans="1:13" x14ac:dyDescent="0.15">
      <c r="A6" s="43" t="s">
        <v>102</v>
      </c>
      <c r="B6" s="43">
        <v>1</v>
      </c>
      <c r="C6" s="43">
        <v>1</v>
      </c>
      <c r="D6" s="5" t="s">
        <v>103</v>
      </c>
      <c r="F6" s="2">
        <v>5</v>
      </c>
      <c r="G6" s="44">
        <v>4</v>
      </c>
      <c r="H6" s="45" t="s">
        <v>346</v>
      </c>
      <c r="I6" s="45" t="s">
        <v>384</v>
      </c>
      <c r="J6" s="45" t="s">
        <v>386</v>
      </c>
      <c r="K6" s="45" t="s">
        <v>360</v>
      </c>
    </row>
    <row r="7" spans="1:13" x14ac:dyDescent="0.15">
      <c r="A7" s="43" t="s">
        <v>104</v>
      </c>
      <c r="B7" s="43">
        <v>1</v>
      </c>
      <c r="C7" s="43">
        <v>1</v>
      </c>
      <c r="D7" s="5" t="s">
        <v>103</v>
      </c>
      <c r="F7" s="2">
        <v>6</v>
      </c>
      <c r="G7" s="44">
        <v>4</v>
      </c>
      <c r="H7" s="45" t="s">
        <v>347</v>
      </c>
      <c r="I7" s="45" t="s">
        <v>383</v>
      </c>
      <c r="J7" s="45" t="s">
        <v>385</v>
      </c>
      <c r="K7" s="45" t="s">
        <v>360</v>
      </c>
    </row>
    <row r="8" spans="1:13" x14ac:dyDescent="0.15">
      <c r="A8" s="43" t="s">
        <v>105</v>
      </c>
      <c r="B8" s="43">
        <v>1</v>
      </c>
      <c r="C8" s="43">
        <v>1</v>
      </c>
      <c r="D8" s="5" t="s">
        <v>103</v>
      </c>
      <c r="F8" s="2">
        <v>7</v>
      </c>
      <c r="G8" s="42">
        <v>5</v>
      </c>
      <c r="H8" s="40" t="s">
        <v>346</v>
      </c>
      <c r="I8" s="40" t="s">
        <v>383</v>
      </c>
      <c r="J8" s="40" t="s">
        <v>385</v>
      </c>
      <c r="K8" s="40" t="s">
        <v>360</v>
      </c>
    </row>
    <row r="9" spans="1:13" x14ac:dyDescent="0.15">
      <c r="A9" s="43" t="s">
        <v>106</v>
      </c>
      <c r="B9" s="43">
        <v>1</v>
      </c>
      <c r="C9" s="43">
        <v>1</v>
      </c>
      <c r="D9" s="5" t="s">
        <v>103</v>
      </c>
      <c r="F9" s="2">
        <v>8</v>
      </c>
      <c r="G9" s="44">
        <v>6</v>
      </c>
      <c r="H9" s="45" t="s">
        <v>346</v>
      </c>
      <c r="I9" s="45" t="s">
        <v>364</v>
      </c>
      <c r="J9" s="45">
        <v>1</v>
      </c>
      <c r="K9" s="45" t="s">
        <v>363</v>
      </c>
    </row>
    <row r="10" spans="1:13" x14ac:dyDescent="0.15">
      <c r="A10" s="43" t="s">
        <v>107</v>
      </c>
      <c r="B10" s="43">
        <v>3</v>
      </c>
      <c r="C10" s="43">
        <v>5</v>
      </c>
      <c r="D10" s="5" t="s">
        <v>108</v>
      </c>
      <c r="F10" s="2">
        <v>9</v>
      </c>
      <c r="G10" s="44">
        <v>6</v>
      </c>
      <c r="H10" s="45" t="s">
        <v>347</v>
      </c>
      <c r="I10" s="45" t="s">
        <v>387</v>
      </c>
      <c r="J10" s="45">
        <v>1</v>
      </c>
      <c r="K10" s="45" t="s">
        <v>362</v>
      </c>
    </row>
    <row r="11" spans="1:13" x14ac:dyDescent="0.15">
      <c r="A11" s="43" t="s">
        <v>109</v>
      </c>
      <c r="B11" s="43">
        <v>3</v>
      </c>
      <c r="C11" s="43">
        <v>5</v>
      </c>
      <c r="D11" s="5" t="s">
        <v>108</v>
      </c>
      <c r="F11" s="2">
        <v>10</v>
      </c>
      <c r="G11" s="42">
        <v>7</v>
      </c>
      <c r="H11" s="41" t="s">
        <v>346</v>
      </c>
      <c r="I11" s="41" t="s">
        <v>383</v>
      </c>
      <c r="J11" s="41" t="s">
        <v>385</v>
      </c>
      <c r="K11" s="41" t="s">
        <v>362</v>
      </c>
    </row>
    <row r="12" spans="1:13" x14ac:dyDescent="0.15">
      <c r="A12" s="43" t="s">
        <v>110</v>
      </c>
      <c r="B12" s="43">
        <v>3</v>
      </c>
      <c r="C12" s="43">
        <v>5</v>
      </c>
      <c r="D12" s="5" t="s">
        <v>108</v>
      </c>
      <c r="F12" s="2">
        <v>11</v>
      </c>
      <c r="G12" s="42">
        <v>7</v>
      </c>
      <c r="H12" s="41" t="s">
        <v>347</v>
      </c>
      <c r="I12" s="41" t="s">
        <v>383</v>
      </c>
      <c r="J12" s="41" t="s">
        <v>385</v>
      </c>
      <c r="K12" s="41" t="s">
        <v>362</v>
      </c>
    </row>
    <row r="13" spans="1:13" x14ac:dyDescent="0.15">
      <c r="A13" s="43" t="s">
        <v>111</v>
      </c>
      <c r="B13" s="43">
        <v>3</v>
      </c>
      <c r="C13" s="43">
        <v>5</v>
      </c>
      <c r="D13" s="5" t="s">
        <v>108</v>
      </c>
      <c r="F13" s="2">
        <v>12</v>
      </c>
      <c r="G13" s="44">
        <v>8</v>
      </c>
      <c r="H13" s="45" t="s">
        <v>346</v>
      </c>
      <c r="I13" s="45" t="s">
        <v>344</v>
      </c>
      <c r="J13" s="45">
        <v>1</v>
      </c>
      <c r="K13" s="45" t="s">
        <v>362</v>
      </c>
    </row>
    <row r="14" spans="1:13" x14ac:dyDescent="0.15">
      <c r="A14" s="43" t="s">
        <v>112</v>
      </c>
      <c r="B14" s="43">
        <v>1</v>
      </c>
      <c r="C14" s="43">
        <v>1</v>
      </c>
      <c r="D14" s="5" t="s">
        <v>113</v>
      </c>
      <c r="F14" s="2">
        <v>13</v>
      </c>
      <c r="G14" s="44">
        <v>8</v>
      </c>
      <c r="H14" s="45" t="s">
        <v>347</v>
      </c>
      <c r="I14" s="45" t="s">
        <v>104</v>
      </c>
      <c r="J14" s="45">
        <v>1</v>
      </c>
      <c r="K14" s="45" t="s">
        <v>362</v>
      </c>
    </row>
    <row r="15" spans="1:13" x14ac:dyDescent="0.15">
      <c r="A15" s="43" t="s">
        <v>114</v>
      </c>
      <c r="B15" s="43">
        <v>1</v>
      </c>
      <c r="C15" s="43">
        <v>1</v>
      </c>
      <c r="D15" s="5" t="s">
        <v>113</v>
      </c>
      <c r="F15" s="2">
        <v>14</v>
      </c>
      <c r="G15" s="44">
        <v>8</v>
      </c>
      <c r="H15" s="45" t="s">
        <v>348</v>
      </c>
      <c r="I15" s="45" t="s">
        <v>378</v>
      </c>
      <c r="J15" s="45" t="s">
        <v>370</v>
      </c>
      <c r="K15" s="45" t="s">
        <v>362</v>
      </c>
    </row>
    <row r="16" spans="1:13" x14ac:dyDescent="0.15">
      <c r="A16" s="43" t="s">
        <v>115</v>
      </c>
      <c r="B16" s="43">
        <v>1</v>
      </c>
      <c r="C16" s="43">
        <v>1</v>
      </c>
      <c r="D16" s="5" t="s">
        <v>113</v>
      </c>
      <c r="F16" s="2">
        <v>15</v>
      </c>
      <c r="G16" s="42">
        <v>9</v>
      </c>
      <c r="H16" s="41" t="s">
        <v>346</v>
      </c>
      <c r="I16" s="41" t="s">
        <v>383</v>
      </c>
      <c r="J16" s="41" t="s">
        <v>385</v>
      </c>
      <c r="K16" s="41" t="s">
        <v>362</v>
      </c>
    </row>
    <row r="17" spans="1:11" x14ac:dyDescent="0.15">
      <c r="A17" s="43" t="s">
        <v>116</v>
      </c>
      <c r="B17" s="43">
        <v>1</v>
      </c>
      <c r="C17" s="43">
        <v>1</v>
      </c>
      <c r="D17" s="5" t="s">
        <v>113</v>
      </c>
      <c r="F17" s="2">
        <v>16</v>
      </c>
      <c r="G17" s="42">
        <v>9</v>
      </c>
      <c r="H17" s="41" t="s">
        <v>347</v>
      </c>
      <c r="I17" s="41" t="s">
        <v>407</v>
      </c>
      <c r="J17" s="41">
        <v>1</v>
      </c>
      <c r="K17" s="41" t="s">
        <v>362</v>
      </c>
    </row>
    <row r="18" spans="1:11" x14ac:dyDescent="0.15">
      <c r="A18" s="43" t="s">
        <v>117</v>
      </c>
      <c r="B18" s="43">
        <v>4</v>
      </c>
      <c r="C18" s="43">
        <v>5</v>
      </c>
      <c r="D18" s="5" t="s">
        <v>118</v>
      </c>
      <c r="F18" s="2">
        <v>17</v>
      </c>
      <c r="G18" s="44">
        <v>10</v>
      </c>
      <c r="H18" s="45" t="s">
        <v>346</v>
      </c>
      <c r="I18" s="45" t="s">
        <v>383</v>
      </c>
      <c r="J18" s="45" t="s">
        <v>386</v>
      </c>
      <c r="K18" s="45" t="s">
        <v>367</v>
      </c>
    </row>
    <row r="19" spans="1:11" x14ac:dyDescent="0.15">
      <c r="A19" s="43" t="s">
        <v>56</v>
      </c>
      <c r="B19" s="43">
        <v>4</v>
      </c>
      <c r="C19" s="43">
        <v>5</v>
      </c>
      <c r="D19" s="5" t="s">
        <v>118</v>
      </c>
      <c r="F19" s="2">
        <v>18</v>
      </c>
      <c r="G19" s="44">
        <v>10</v>
      </c>
      <c r="H19" s="45" t="s">
        <v>347</v>
      </c>
      <c r="I19" s="45" t="s">
        <v>384</v>
      </c>
      <c r="J19" s="45" t="s">
        <v>386</v>
      </c>
      <c r="K19" s="45" t="s">
        <v>367</v>
      </c>
    </row>
    <row r="20" spans="1:11" x14ac:dyDescent="0.15">
      <c r="A20" s="43" t="s">
        <v>58</v>
      </c>
      <c r="B20" s="43">
        <v>4</v>
      </c>
      <c r="C20" s="43">
        <v>5</v>
      </c>
      <c r="D20" s="5" t="s">
        <v>118</v>
      </c>
      <c r="F20" s="2">
        <v>19</v>
      </c>
      <c r="G20" s="44">
        <v>10</v>
      </c>
      <c r="H20" s="45" t="s">
        <v>348</v>
      </c>
      <c r="I20" s="45" t="s">
        <v>377</v>
      </c>
      <c r="J20" s="45" t="s">
        <v>370</v>
      </c>
      <c r="K20" s="45" t="s">
        <v>367</v>
      </c>
    </row>
    <row r="21" spans="1:11" x14ac:dyDescent="0.15">
      <c r="A21" s="43" t="s">
        <v>60</v>
      </c>
      <c r="B21" s="43">
        <v>4</v>
      </c>
      <c r="C21" s="43">
        <v>5</v>
      </c>
      <c r="D21" s="5" t="s">
        <v>118</v>
      </c>
      <c r="F21" s="2">
        <v>20</v>
      </c>
      <c r="G21" s="42">
        <v>11</v>
      </c>
      <c r="H21" s="41" t="s">
        <v>346</v>
      </c>
      <c r="I21" s="41" t="s">
        <v>388</v>
      </c>
      <c r="J21" s="41" t="s">
        <v>370</v>
      </c>
      <c r="K21" s="41" t="s">
        <v>360</v>
      </c>
    </row>
    <row r="22" spans="1:11" x14ac:dyDescent="0.15">
      <c r="A22" s="43" t="s">
        <v>119</v>
      </c>
      <c r="B22" s="43">
        <v>3</v>
      </c>
      <c r="C22" s="43">
        <v>10</v>
      </c>
      <c r="D22" s="5" t="s">
        <v>120</v>
      </c>
      <c r="F22" s="2">
        <v>21</v>
      </c>
      <c r="G22" s="44">
        <v>12</v>
      </c>
      <c r="H22" s="45" t="s">
        <v>346</v>
      </c>
      <c r="I22" s="45" t="s">
        <v>381</v>
      </c>
      <c r="J22" s="45" t="s">
        <v>370</v>
      </c>
      <c r="K22" s="45" t="s">
        <v>360</v>
      </c>
    </row>
    <row r="23" spans="1:11" x14ac:dyDescent="0.15">
      <c r="A23" s="43" t="s">
        <v>121</v>
      </c>
      <c r="B23" s="43">
        <v>3</v>
      </c>
      <c r="C23" s="43">
        <v>10</v>
      </c>
      <c r="D23" s="5" t="s">
        <v>120</v>
      </c>
      <c r="F23" s="2">
        <v>22</v>
      </c>
      <c r="G23" s="44">
        <v>12</v>
      </c>
      <c r="H23" s="45" t="s">
        <v>347</v>
      </c>
      <c r="I23" s="45" t="s">
        <v>389</v>
      </c>
      <c r="J23" s="45" t="s">
        <v>370</v>
      </c>
      <c r="K23" s="45" t="s">
        <v>360</v>
      </c>
    </row>
    <row r="24" spans="1:11" x14ac:dyDescent="0.15">
      <c r="A24" s="43" t="s">
        <v>122</v>
      </c>
      <c r="B24" s="43">
        <v>3</v>
      </c>
      <c r="C24" s="43">
        <v>10</v>
      </c>
      <c r="D24" s="5" t="s">
        <v>120</v>
      </c>
      <c r="F24" s="2">
        <v>23</v>
      </c>
      <c r="G24" s="42">
        <v>13</v>
      </c>
      <c r="H24" s="41" t="s">
        <v>346</v>
      </c>
      <c r="I24" s="41" t="s">
        <v>392</v>
      </c>
      <c r="J24" s="41" t="s">
        <v>376</v>
      </c>
      <c r="K24" s="41" t="s">
        <v>360</v>
      </c>
    </row>
    <row r="25" spans="1:11" x14ac:dyDescent="0.15">
      <c r="A25" s="43" t="s">
        <v>123</v>
      </c>
      <c r="B25" s="43">
        <v>3</v>
      </c>
      <c r="C25" s="43">
        <v>10</v>
      </c>
      <c r="D25" s="5" t="s">
        <v>120</v>
      </c>
      <c r="F25" s="2">
        <v>24</v>
      </c>
      <c r="G25" s="42">
        <v>13</v>
      </c>
      <c r="H25" s="41" t="s">
        <v>347</v>
      </c>
      <c r="I25" s="41" t="s">
        <v>392</v>
      </c>
      <c r="J25" s="41" t="s">
        <v>376</v>
      </c>
      <c r="K25" s="41" t="s">
        <v>360</v>
      </c>
    </row>
    <row r="26" spans="1:11" x14ac:dyDescent="0.15">
      <c r="A26" s="43" t="s">
        <v>124</v>
      </c>
      <c r="B26" s="43">
        <v>1</v>
      </c>
      <c r="C26" s="43">
        <v>1</v>
      </c>
      <c r="D26" s="5" t="s">
        <v>125</v>
      </c>
      <c r="F26" s="2">
        <v>25</v>
      </c>
      <c r="G26" s="44">
        <v>14</v>
      </c>
      <c r="H26" s="45" t="s">
        <v>346</v>
      </c>
      <c r="I26" s="45" t="s">
        <v>391</v>
      </c>
      <c r="J26" s="45" t="s">
        <v>375</v>
      </c>
      <c r="K26" s="45" t="s">
        <v>360</v>
      </c>
    </row>
    <row r="27" spans="1:11" x14ac:dyDescent="0.15">
      <c r="A27" s="43" t="s">
        <v>126</v>
      </c>
      <c r="B27" s="43">
        <v>1</v>
      </c>
      <c r="C27" s="43">
        <v>1</v>
      </c>
      <c r="D27" s="5" t="s">
        <v>125</v>
      </c>
      <c r="F27" s="2">
        <v>26</v>
      </c>
      <c r="G27" s="44">
        <v>14</v>
      </c>
      <c r="H27" s="45" t="s">
        <v>347</v>
      </c>
      <c r="I27" s="45" t="s">
        <v>391</v>
      </c>
      <c r="J27" s="45" t="s">
        <v>375</v>
      </c>
      <c r="K27" s="45" t="s">
        <v>360</v>
      </c>
    </row>
    <row r="28" spans="1:11" x14ac:dyDescent="0.15">
      <c r="A28" s="43" t="s">
        <v>127</v>
      </c>
      <c r="B28" s="43">
        <v>1</v>
      </c>
      <c r="C28" s="43">
        <v>1</v>
      </c>
      <c r="D28" s="5" t="s">
        <v>125</v>
      </c>
      <c r="F28" s="2">
        <v>27</v>
      </c>
      <c r="G28" s="44">
        <v>14</v>
      </c>
      <c r="H28" s="45" t="s">
        <v>348</v>
      </c>
      <c r="I28" s="45" t="s">
        <v>393</v>
      </c>
      <c r="J28" s="45">
        <v>1</v>
      </c>
      <c r="K28" s="45" t="s">
        <v>360</v>
      </c>
    </row>
    <row r="29" spans="1:11" x14ac:dyDescent="0.15">
      <c r="A29" s="43" t="s">
        <v>128</v>
      </c>
      <c r="B29" s="43">
        <v>1</v>
      </c>
      <c r="C29" s="43">
        <v>1</v>
      </c>
      <c r="D29" s="5" t="s">
        <v>125</v>
      </c>
      <c r="F29" s="2">
        <v>28</v>
      </c>
      <c r="G29" s="42">
        <v>15</v>
      </c>
      <c r="H29" s="41" t="s">
        <v>346</v>
      </c>
      <c r="I29" s="41" t="s">
        <v>394</v>
      </c>
      <c r="J29" s="41" t="s">
        <v>370</v>
      </c>
      <c r="K29" s="41" t="s">
        <v>360</v>
      </c>
    </row>
    <row r="30" spans="1:11" x14ac:dyDescent="0.15">
      <c r="A30" s="43" t="s">
        <v>129</v>
      </c>
      <c r="B30" s="43">
        <v>2</v>
      </c>
      <c r="C30" s="43">
        <v>1</v>
      </c>
      <c r="D30" s="5" t="s">
        <v>130</v>
      </c>
      <c r="F30" s="2">
        <v>29</v>
      </c>
      <c r="G30" s="42">
        <v>15</v>
      </c>
      <c r="H30" s="41" t="s">
        <v>347</v>
      </c>
      <c r="I30" s="41" t="s">
        <v>355</v>
      </c>
      <c r="J30" s="41">
        <v>1</v>
      </c>
      <c r="K30" s="41" t="s">
        <v>360</v>
      </c>
    </row>
    <row r="31" spans="1:11" x14ac:dyDescent="0.15">
      <c r="A31" s="43" t="s">
        <v>131</v>
      </c>
      <c r="B31" s="43">
        <v>2</v>
      </c>
      <c r="C31" s="43">
        <v>1</v>
      </c>
      <c r="D31" s="5" t="s">
        <v>130</v>
      </c>
      <c r="F31" s="2">
        <v>30</v>
      </c>
      <c r="G31" s="44">
        <v>16</v>
      </c>
      <c r="H31" s="45" t="s">
        <v>346</v>
      </c>
      <c r="I31" s="45" t="s">
        <v>395</v>
      </c>
      <c r="J31" s="45" t="s">
        <v>375</v>
      </c>
      <c r="K31" s="45" t="s">
        <v>362</v>
      </c>
    </row>
    <row r="32" spans="1:11" x14ac:dyDescent="0.15">
      <c r="A32" s="43" t="s">
        <v>132</v>
      </c>
      <c r="B32" s="43">
        <v>2</v>
      </c>
      <c r="C32" s="43">
        <v>1</v>
      </c>
      <c r="D32" s="5" t="s">
        <v>130</v>
      </c>
      <c r="F32" s="2">
        <v>31</v>
      </c>
      <c r="G32" s="44">
        <v>16</v>
      </c>
      <c r="H32" s="45" t="s">
        <v>347</v>
      </c>
      <c r="I32" s="45" t="s">
        <v>397</v>
      </c>
      <c r="J32" s="45" t="s">
        <v>375</v>
      </c>
      <c r="K32" s="45" t="s">
        <v>362</v>
      </c>
    </row>
    <row r="33" spans="1:11" x14ac:dyDescent="0.15">
      <c r="A33" s="43" t="s">
        <v>133</v>
      </c>
      <c r="B33" s="43">
        <v>2</v>
      </c>
      <c r="C33" s="43">
        <v>1</v>
      </c>
      <c r="D33" s="5" t="s">
        <v>130</v>
      </c>
      <c r="F33" s="2">
        <v>32</v>
      </c>
      <c r="G33" s="42">
        <v>17</v>
      </c>
      <c r="H33" s="41" t="s">
        <v>346</v>
      </c>
      <c r="I33" s="41" t="s">
        <v>396</v>
      </c>
      <c r="J33" s="41" t="s">
        <v>375</v>
      </c>
      <c r="K33" s="41" t="s">
        <v>362</v>
      </c>
    </row>
    <row r="34" spans="1:11" x14ac:dyDescent="0.15">
      <c r="A34" s="43" t="s">
        <v>134</v>
      </c>
      <c r="B34" s="43">
        <v>2</v>
      </c>
      <c r="C34" s="43">
        <v>10</v>
      </c>
      <c r="D34" s="5" t="s">
        <v>135</v>
      </c>
      <c r="F34" s="2">
        <v>33</v>
      </c>
      <c r="G34" s="42">
        <v>17</v>
      </c>
      <c r="H34" s="41" t="s">
        <v>347</v>
      </c>
      <c r="I34" s="41" t="s">
        <v>396</v>
      </c>
      <c r="J34" s="41" t="s">
        <v>375</v>
      </c>
      <c r="K34" s="41" t="s">
        <v>362</v>
      </c>
    </row>
    <row r="35" spans="1:11" x14ac:dyDescent="0.15">
      <c r="A35" s="43" t="s">
        <v>136</v>
      </c>
      <c r="B35" s="43">
        <v>2</v>
      </c>
      <c r="C35" s="43">
        <v>10</v>
      </c>
      <c r="D35" s="5" t="s">
        <v>135</v>
      </c>
      <c r="F35" s="2">
        <v>34</v>
      </c>
      <c r="G35" s="42">
        <v>17</v>
      </c>
      <c r="H35" s="41" t="s">
        <v>348</v>
      </c>
      <c r="I35" s="41" t="s">
        <v>401</v>
      </c>
      <c r="J35" s="41" t="s">
        <v>370</v>
      </c>
      <c r="K35" s="41" t="s">
        <v>362</v>
      </c>
    </row>
    <row r="36" spans="1:11" x14ac:dyDescent="0.15">
      <c r="A36" s="43" t="s">
        <v>137</v>
      </c>
      <c r="B36" s="43">
        <v>2</v>
      </c>
      <c r="C36" s="43">
        <v>10</v>
      </c>
      <c r="D36" s="5" t="s">
        <v>135</v>
      </c>
      <c r="F36" s="2">
        <v>35</v>
      </c>
      <c r="G36" s="44">
        <v>18</v>
      </c>
      <c r="H36" s="45" t="s">
        <v>346</v>
      </c>
      <c r="I36" s="45" t="s">
        <v>400</v>
      </c>
      <c r="J36" s="45" t="s">
        <v>369</v>
      </c>
      <c r="K36" s="45" t="s">
        <v>362</v>
      </c>
    </row>
    <row r="37" spans="1:11" x14ac:dyDescent="0.15">
      <c r="A37" s="43" t="s">
        <v>138</v>
      </c>
      <c r="B37" s="43">
        <v>2</v>
      </c>
      <c r="C37" s="43">
        <v>10</v>
      </c>
      <c r="D37" s="5" t="s">
        <v>135</v>
      </c>
      <c r="F37" s="2">
        <v>36</v>
      </c>
      <c r="G37" s="44">
        <v>18</v>
      </c>
      <c r="H37" s="45" t="s">
        <v>347</v>
      </c>
      <c r="I37" s="45" t="s">
        <v>400</v>
      </c>
      <c r="J37" s="45" t="s">
        <v>369</v>
      </c>
      <c r="K37" s="45" t="s">
        <v>362</v>
      </c>
    </row>
    <row r="38" spans="1:11" x14ac:dyDescent="0.15">
      <c r="A38" s="43" t="s">
        <v>139</v>
      </c>
      <c r="B38" s="43">
        <v>1</v>
      </c>
      <c r="C38" s="43">
        <v>10</v>
      </c>
      <c r="D38" s="5" t="s">
        <v>140</v>
      </c>
      <c r="F38" s="2">
        <v>37</v>
      </c>
      <c r="G38" s="44">
        <v>18</v>
      </c>
      <c r="H38" s="45" t="s">
        <v>348</v>
      </c>
      <c r="I38" s="45" t="s">
        <v>400</v>
      </c>
      <c r="J38" s="45" t="s">
        <v>369</v>
      </c>
      <c r="K38" s="45" t="s">
        <v>362</v>
      </c>
    </row>
    <row r="39" spans="1:11" x14ac:dyDescent="0.15">
      <c r="A39" s="43" t="s">
        <v>141</v>
      </c>
      <c r="B39" s="43">
        <v>1</v>
      </c>
      <c r="C39" s="43">
        <v>10</v>
      </c>
      <c r="D39" s="5" t="s">
        <v>140</v>
      </c>
      <c r="F39" s="2">
        <v>38</v>
      </c>
      <c r="G39" s="42">
        <v>19</v>
      </c>
      <c r="H39" s="41" t="s">
        <v>346</v>
      </c>
      <c r="I39" s="41" t="s">
        <v>403</v>
      </c>
      <c r="J39" s="41" t="s">
        <v>375</v>
      </c>
      <c r="K39" s="41" t="s">
        <v>362</v>
      </c>
    </row>
    <row r="40" spans="1:11" x14ac:dyDescent="0.15">
      <c r="A40" s="43" t="s">
        <v>142</v>
      </c>
      <c r="B40" s="43">
        <v>3</v>
      </c>
      <c r="C40" s="43">
        <v>10</v>
      </c>
      <c r="D40" s="5" t="s">
        <v>143</v>
      </c>
      <c r="F40" s="2">
        <v>39</v>
      </c>
      <c r="G40" s="42">
        <v>19</v>
      </c>
      <c r="H40" s="41" t="s">
        <v>347</v>
      </c>
      <c r="I40" s="41" t="s">
        <v>402</v>
      </c>
      <c r="J40" s="41" t="s">
        <v>375</v>
      </c>
      <c r="K40" s="41" t="s">
        <v>362</v>
      </c>
    </row>
    <row r="41" spans="1:11" x14ac:dyDescent="0.15">
      <c r="A41" s="43" t="s">
        <v>144</v>
      </c>
      <c r="B41" s="43">
        <v>3</v>
      </c>
      <c r="C41" s="43">
        <v>10</v>
      </c>
      <c r="D41" s="5" t="s">
        <v>145</v>
      </c>
      <c r="F41" s="2">
        <v>40</v>
      </c>
      <c r="G41" s="42">
        <v>19</v>
      </c>
      <c r="H41" s="41" t="s">
        <v>348</v>
      </c>
      <c r="I41" s="41" t="s">
        <v>402</v>
      </c>
      <c r="J41" s="41" t="s">
        <v>375</v>
      </c>
      <c r="K41" s="41" t="s">
        <v>362</v>
      </c>
    </row>
    <row r="42" spans="1:11" x14ac:dyDescent="0.15">
      <c r="A42" s="43" t="s">
        <v>146</v>
      </c>
      <c r="B42" s="43">
        <v>4</v>
      </c>
      <c r="C42" s="43">
        <v>1</v>
      </c>
      <c r="D42" s="5" t="s">
        <v>147</v>
      </c>
      <c r="F42" s="2">
        <v>41</v>
      </c>
      <c r="G42" s="44">
        <v>20</v>
      </c>
      <c r="H42" s="45" t="s">
        <v>346</v>
      </c>
      <c r="I42" s="45" t="s">
        <v>405</v>
      </c>
      <c r="J42" s="45" t="s">
        <v>375</v>
      </c>
      <c r="K42" s="45" t="s">
        <v>366</v>
      </c>
    </row>
    <row r="43" spans="1:11" x14ac:dyDescent="0.15">
      <c r="A43" s="43" t="s">
        <v>148</v>
      </c>
      <c r="B43" s="43">
        <v>0</v>
      </c>
      <c r="C43" s="43">
        <v>2</v>
      </c>
      <c r="D43" s="5" t="s">
        <v>149</v>
      </c>
      <c r="F43" s="2">
        <v>42</v>
      </c>
      <c r="G43" s="44">
        <v>20</v>
      </c>
      <c r="H43" s="45" t="s">
        <v>347</v>
      </c>
      <c r="I43" s="45" t="s">
        <v>404</v>
      </c>
      <c r="J43" s="45" t="s">
        <v>375</v>
      </c>
      <c r="K43" s="45" t="s">
        <v>366</v>
      </c>
    </row>
    <row r="44" spans="1:11" x14ac:dyDescent="0.15">
      <c r="F44" s="2">
        <v>43</v>
      </c>
      <c r="G44" s="44">
        <v>20</v>
      </c>
      <c r="H44" s="45" t="s">
        <v>348</v>
      </c>
      <c r="I44" s="45" t="s">
        <v>404</v>
      </c>
      <c r="J44" s="45" t="s">
        <v>375</v>
      </c>
      <c r="K44" s="45" t="s">
        <v>366</v>
      </c>
    </row>
    <row r="45" spans="1:11" x14ac:dyDescent="0.15">
      <c r="F45" s="2">
        <v>44</v>
      </c>
      <c r="G45" s="42">
        <v>21</v>
      </c>
      <c r="H45" s="41" t="s">
        <v>346</v>
      </c>
      <c r="I45" s="41" t="s">
        <v>353</v>
      </c>
      <c r="J45" s="41">
        <v>1</v>
      </c>
      <c r="K45" s="41" t="s">
        <v>360</v>
      </c>
    </row>
    <row r="46" spans="1:11" x14ac:dyDescent="0.15">
      <c r="F46" s="2">
        <v>45</v>
      </c>
      <c r="G46" s="42">
        <v>21</v>
      </c>
      <c r="H46" s="41" t="s">
        <v>347</v>
      </c>
      <c r="I46" s="41" t="s">
        <v>353</v>
      </c>
      <c r="J46" s="41">
        <v>1</v>
      </c>
      <c r="K46" s="41" t="s">
        <v>360</v>
      </c>
    </row>
    <row r="47" spans="1:11" x14ac:dyDescent="0.15">
      <c r="F47" s="2">
        <v>46</v>
      </c>
      <c r="G47" s="44">
        <v>22</v>
      </c>
      <c r="H47" s="45" t="s">
        <v>346</v>
      </c>
      <c r="I47" s="45" t="s">
        <v>354</v>
      </c>
      <c r="J47" s="45">
        <v>1</v>
      </c>
      <c r="K47" s="45" t="s">
        <v>360</v>
      </c>
    </row>
    <row r="48" spans="1:11" x14ac:dyDescent="0.15">
      <c r="F48" s="2">
        <v>47</v>
      </c>
      <c r="G48" s="44">
        <v>22</v>
      </c>
      <c r="H48" s="45" t="s">
        <v>347</v>
      </c>
      <c r="I48" s="45" t="s">
        <v>354</v>
      </c>
      <c r="J48" s="45">
        <v>1</v>
      </c>
      <c r="K48" s="45" t="s">
        <v>360</v>
      </c>
    </row>
    <row r="49" spans="1:11" x14ac:dyDescent="0.15">
      <c r="F49" s="2">
        <v>48</v>
      </c>
      <c r="G49" s="44">
        <v>22</v>
      </c>
      <c r="H49" s="45" t="s">
        <v>348</v>
      </c>
      <c r="I49" s="45" t="s">
        <v>354</v>
      </c>
      <c r="J49" s="45">
        <v>1</v>
      </c>
      <c r="K49" s="45" t="s">
        <v>360</v>
      </c>
    </row>
    <row r="50" spans="1:11" x14ac:dyDescent="0.15">
      <c r="A50" s="30" t="s">
        <v>50</v>
      </c>
      <c r="B50" s="30" t="s">
        <v>358</v>
      </c>
      <c r="C50" s="30" t="s">
        <v>357</v>
      </c>
      <c r="D50" s="30" t="s">
        <v>51</v>
      </c>
      <c r="F50" s="2">
        <v>49</v>
      </c>
      <c r="G50" s="42">
        <v>23</v>
      </c>
      <c r="H50" s="41" t="s">
        <v>346</v>
      </c>
      <c r="I50" s="41" t="s">
        <v>406</v>
      </c>
      <c r="J50" s="41" t="s">
        <v>369</v>
      </c>
      <c r="K50" s="41" t="s">
        <v>360</v>
      </c>
    </row>
    <row r="51" spans="1:11" x14ac:dyDescent="0.15">
      <c r="A51" s="43" t="s">
        <v>98</v>
      </c>
      <c r="B51" s="43">
        <v>2</v>
      </c>
      <c r="C51" s="43">
        <v>10</v>
      </c>
      <c r="D51" s="5" t="s">
        <v>390</v>
      </c>
      <c r="F51" s="2">
        <v>50</v>
      </c>
      <c r="G51" s="42">
        <v>23</v>
      </c>
      <c r="H51" s="41" t="s">
        <v>347</v>
      </c>
      <c r="I51" s="41" t="s">
        <v>406</v>
      </c>
      <c r="J51" s="41" t="s">
        <v>369</v>
      </c>
      <c r="K51" s="41" t="s">
        <v>360</v>
      </c>
    </row>
    <row r="52" spans="1:11" x14ac:dyDescent="0.15">
      <c r="A52" s="43" t="s">
        <v>99</v>
      </c>
      <c r="B52" s="43">
        <v>2</v>
      </c>
      <c r="C52" s="43">
        <v>10</v>
      </c>
      <c r="D52" s="5" t="s">
        <v>390</v>
      </c>
      <c r="F52" s="2">
        <v>51</v>
      </c>
      <c r="G52" s="42">
        <v>23</v>
      </c>
      <c r="H52" s="41" t="s">
        <v>348</v>
      </c>
      <c r="I52" s="41" t="s">
        <v>406</v>
      </c>
      <c r="J52" s="41" t="s">
        <v>369</v>
      </c>
      <c r="K52" s="41" t="s">
        <v>360</v>
      </c>
    </row>
    <row r="53" spans="1:11" x14ac:dyDescent="0.15">
      <c r="A53" s="43" t="s">
        <v>100</v>
      </c>
      <c r="B53" s="43">
        <v>2</v>
      </c>
      <c r="C53" s="43">
        <v>10</v>
      </c>
      <c r="D53" s="5" t="s">
        <v>398</v>
      </c>
      <c r="F53" s="2">
        <v>52</v>
      </c>
      <c r="G53" s="44">
        <v>24</v>
      </c>
      <c r="H53" s="45" t="s">
        <v>346</v>
      </c>
      <c r="I53" s="45" t="s">
        <v>343</v>
      </c>
      <c r="J53" s="45" t="s">
        <v>369</v>
      </c>
      <c r="K53" s="45" t="s">
        <v>360</v>
      </c>
    </row>
    <row r="54" spans="1:11" x14ac:dyDescent="0.15">
      <c r="A54" s="43" t="s">
        <v>101</v>
      </c>
      <c r="B54" s="43">
        <v>2</v>
      </c>
      <c r="C54" s="43">
        <v>10</v>
      </c>
      <c r="D54" s="5" t="s">
        <v>399</v>
      </c>
      <c r="F54" s="2">
        <v>53</v>
      </c>
      <c r="G54" s="44">
        <v>24</v>
      </c>
      <c r="H54" s="45" t="s">
        <v>347</v>
      </c>
      <c r="I54" s="45" t="s">
        <v>343</v>
      </c>
      <c r="J54" s="45" t="s">
        <v>369</v>
      </c>
      <c r="K54" s="45" t="s">
        <v>360</v>
      </c>
    </row>
    <row r="55" spans="1:11" x14ac:dyDescent="0.15">
      <c r="A55" s="43" t="s">
        <v>102</v>
      </c>
      <c r="B55" s="43">
        <v>1</v>
      </c>
      <c r="C55" s="43">
        <v>1</v>
      </c>
      <c r="D55" s="5" t="s">
        <v>103</v>
      </c>
      <c r="F55" s="2">
        <v>54</v>
      </c>
      <c r="G55" s="44">
        <v>24</v>
      </c>
      <c r="H55" s="45" t="s">
        <v>348</v>
      </c>
      <c r="I55" s="45" t="s">
        <v>343</v>
      </c>
      <c r="J55" s="45" t="s">
        <v>369</v>
      </c>
      <c r="K55" s="45" t="s">
        <v>360</v>
      </c>
    </row>
    <row r="56" spans="1:11" x14ac:dyDescent="0.15">
      <c r="A56" s="43" t="s">
        <v>104</v>
      </c>
      <c r="B56" s="43">
        <v>1</v>
      </c>
      <c r="C56" s="43">
        <v>1</v>
      </c>
      <c r="D56" s="5" t="s">
        <v>103</v>
      </c>
      <c r="F56" s="2">
        <v>55</v>
      </c>
      <c r="G56" s="42">
        <v>25</v>
      </c>
      <c r="H56" s="41" t="s">
        <v>346</v>
      </c>
      <c r="I56" s="41" t="s">
        <v>430</v>
      </c>
      <c r="J56" s="41" t="s">
        <v>370</v>
      </c>
      <c r="K56" s="41" t="s">
        <v>360</v>
      </c>
    </row>
    <row r="57" spans="1:11" x14ac:dyDescent="0.15">
      <c r="A57" s="43" t="s">
        <v>105</v>
      </c>
      <c r="B57" s="43">
        <v>1</v>
      </c>
      <c r="C57" s="43">
        <v>1</v>
      </c>
      <c r="D57" s="5" t="s">
        <v>103</v>
      </c>
      <c r="F57" s="2">
        <v>56</v>
      </c>
      <c r="G57" s="42">
        <v>25</v>
      </c>
      <c r="H57" s="41" t="s">
        <v>347</v>
      </c>
      <c r="I57" s="41" t="s">
        <v>435</v>
      </c>
      <c r="J57" s="41">
        <v>1</v>
      </c>
      <c r="K57" s="41" t="s">
        <v>360</v>
      </c>
    </row>
    <row r="58" spans="1:11" x14ac:dyDescent="0.15">
      <c r="A58" s="43" t="s">
        <v>106</v>
      </c>
      <c r="B58" s="43">
        <v>1</v>
      </c>
      <c r="C58" s="43">
        <v>1</v>
      </c>
      <c r="D58" s="5" t="s">
        <v>103</v>
      </c>
      <c r="F58" s="2">
        <v>57</v>
      </c>
      <c r="G58" s="44">
        <v>26</v>
      </c>
      <c r="H58" s="45" t="s">
        <v>346</v>
      </c>
      <c r="I58" s="45" t="s">
        <v>430</v>
      </c>
      <c r="J58" s="45" t="s">
        <v>369</v>
      </c>
      <c r="K58" s="45" t="s">
        <v>362</v>
      </c>
    </row>
    <row r="59" spans="1:11" x14ac:dyDescent="0.15">
      <c r="A59" s="43" t="s">
        <v>107</v>
      </c>
      <c r="B59" s="43">
        <v>3</v>
      </c>
      <c r="C59" s="43">
        <v>5</v>
      </c>
      <c r="D59" s="5" t="s">
        <v>108</v>
      </c>
      <c r="F59" s="2">
        <v>58</v>
      </c>
      <c r="G59" s="44">
        <v>26</v>
      </c>
      <c r="H59" s="45" t="s">
        <v>347</v>
      </c>
      <c r="I59" s="45" t="s">
        <v>430</v>
      </c>
      <c r="J59" s="45" t="s">
        <v>369</v>
      </c>
      <c r="K59" s="45" t="s">
        <v>362</v>
      </c>
    </row>
    <row r="60" spans="1:11" x14ac:dyDescent="0.15">
      <c r="A60" s="43" t="s">
        <v>109</v>
      </c>
      <c r="B60" s="43">
        <v>3</v>
      </c>
      <c r="C60" s="43">
        <v>5</v>
      </c>
      <c r="D60" s="5" t="s">
        <v>108</v>
      </c>
      <c r="F60" s="2">
        <v>59</v>
      </c>
      <c r="G60" s="44">
        <v>26</v>
      </c>
      <c r="H60" s="45" t="s">
        <v>348</v>
      </c>
      <c r="I60" s="45" t="s">
        <v>430</v>
      </c>
      <c r="J60" s="45" t="s">
        <v>369</v>
      </c>
      <c r="K60" s="45" t="s">
        <v>362</v>
      </c>
    </row>
    <row r="61" spans="1:11" x14ac:dyDescent="0.15">
      <c r="A61" s="43" t="s">
        <v>110</v>
      </c>
      <c r="B61" s="43">
        <v>3</v>
      </c>
      <c r="C61" s="43">
        <v>5</v>
      </c>
      <c r="D61" s="5" t="s">
        <v>108</v>
      </c>
      <c r="F61" s="2">
        <v>60</v>
      </c>
      <c r="G61" s="42">
        <v>27</v>
      </c>
      <c r="H61" s="41" t="s">
        <v>346</v>
      </c>
      <c r="I61" s="41" t="s">
        <v>408</v>
      </c>
      <c r="J61" s="41">
        <v>1</v>
      </c>
      <c r="K61" s="41" t="s">
        <v>362</v>
      </c>
    </row>
    <row r="62" spans="1:11" x14ac:dyDescent="0.15">
      <c r="A62" s="43" t="s">
        <v>111</v>
      </c>
      <c r="B62" s="43">
        <v>3</v>
      </c>
      <c r="C62" s="43">
        <v>5</v>
      </c>
      <c r="D62" s="5" t="s">
        <v>108</v>
      </c>
      <c r="F62" s="2">
        <v>61</v>
      </c>
      <c r="G62" s="42">
        <v>27</v>
      </c>
      <c r="H62" s="41" t="s">
        <v>347</v>
      </c>
      <c r="I62" s="41" t="s">
        <v>408</v>
      </c>
      <c r="J62" s="41">
        <v>1</v>
      </c>
      <c r="K62" s="41" t="s">
        <v>362</v>
      </c>
    </row>
    <row r="63" spans="1:11" x14ac:dyDescent="0.15">
      <c r="A63" s="43" t="s">
        <v>112</v>
      </c>
      <c r="B63" s="43">
        <v>1</v>
      </c>
      <c r="C63" s="43">
        <v>1</v>
      </c>
      <c r="D63" s="5" t="s">
        <v>113</v>
      </c>
      <c r="F63" s="2">
        <v>62</v>
      </c>
      <c r="G63" s="42">
        <v>27</v>
      </c>
      <c r="H63" s="41" t="s">
        <v>348</v>
      </c>
      <c r="I63" s="41" t="s">
        <v>408</v>
      </c>
      <c r="J63" s="41">
        <v>1</v>
      </c>
      <c r="K63" s="41" t="s">
        <v>362</v>
      </c>
    </row>
    <row r="64" spans="1:11" x14ac:dyDescent="0.15">
      <c r="A64" s="43" t="s">
        <v>114</v>
      </c>
      <c r="B64" s="43">
        <v>1</v>
      </c>
      <c r="C64" s="43">
        <v>1</v>
      </c>
      <c r="D64" s="5" t="s">
        <v>113</v>
      </c>
      <c r="F64" s="2">
        <v>63</v>
      </c>
      <c r="G64" s="44">
        <v>28</v>
      </c>
      <c r="H64" s="45" t="s">
        <v>346</v>
      </c>
      <c r="I64" s="45" t="s">
        <v>431</v>
      </c>
      <c r="J64" s="45" t="s">
        <v>373</v>
      </c>
      <c r="K64" s="45" t="s">
        <v>362</v>
      </c>
    </row>
    <row r="65" spans="1:11" x14ac:dyDescent="0.15">
      <c r="A65" s="43" t="s">
        <v>115</v>
      </c>
      <c r="B65" s="43">
        <v>1</v>
      </c>
      <c r="C65" s="43">
        <v>1</v>
      </c>
      <c r="D65" s="5" t="s">
        <v>113</v>
      </c>
      <c r="F65" s="2">
        <v>64</v>
      </c>
      <c r="G65" s="44">
        <v>28</v>
      </c>
      <c r="H65" s="45" t="s">
        <v>347</v>
      </c>
      <c r="I65" s="45" t="s">
        <v>431</v>
      </c>
      <c r="J65" s="45" t="s">
        <v>371</v>
      </c>
      <c r="K65" s="45" t="s">
        <v>362</v>
      </c>
    </row>
    <row r="66" spans="1:11" x14ac:dyDescent="0.15">
      <c r="A66" s="43" t="s">
        <v>116</v>
      </c>
      <c r="B66" s="43">
        <v>1</v>
      </c>
      <c r="C66" s="43">
        <v>1</v>
      </c>
      <c r="D66" s="5" t="s">
        <v>113</v>
      </c>
      <c r="F66" s="2">
        <v>65</v>
      </c>
      <c r="G66" s="44">
        <v>28</v>
      </c>
      <c r="H66" s="45" t="s">
        <v>348</v>
      </c>
      <c r="I66" s="45" t="s">
        <v>431</v>
      </c>
      <c r="J66" s="45" t="s">
        <v>371</v>
      </c>
      <c r="K66" s="45" t="s">
        <v>362</v>
      </c>
    </row>
    <row r="67" spans="1:11" x14ac:dyDescent="0.15">
      <c r="A67" s="43" t="s">
        <v>117</v>
      </c>
      <c r="B67" s="43">
        <v>4</v>
      </c>
      <c r="C67" s="43">
        <v>5</v>
      </c>
      <c r="D67" s="5" t="s">
        <v>118</v>
      </c>
      <c r="F67" s="2">
        <v>66</v>
      </c>
      <c r="G67" s="44">
        <v>28</v>
      </c>
      <c r="H67" s="45" t="s">
        <v>349</v>
      </c>
      <c r="I67" s="45" t="s">
        <v>431</v>
      </c>
      <c r="J67" s="45" t="s">
        <v>371</v>
      </c>
      <c r="K67" s="45" t="s">
        <v>362</v>
      </c>
    </row>
    <row r="68" spans="1:11" x14ac:dyDescent="0.15">
      <c r="A68" s="43" t="s">
        <v>56</v>
      </c>
      <c r="B68" s="43">
        <v>4</v>
      </c>
      <c r="C68" s="43">
        <v>5</v>
      </c>
      <c r="D68" s="5" t="s">
        <v>118</v>
      </c>
      <c r="F68" s="2">
        <v>67</v>
      </c>
      <c r="G68" s="42">
        <v>29</v>
      </c>
      <c r="H68" s="41" t="s">
        <v>346</v>
      </c>
      <c r="I68" s="41" t="s">
        <v>409</v>
      </c>
      <c r="J68" s="41" t="s">
        <v>371</v>
      </c>
      <c r="K68" s="41" t="s">
        <v>362</v>
      </c>
    </row>
    <row r="69" spans="1:11" x14ac:dyDescent="0.15">
      <c r="A69" s="43" t="s">
        <v>58</v>
      </c>
      <c r="B69" s="43">
        <v>4</v>
      </c>
      <c r="C69" s="43">
        <v>5</v>
      </c>
      <c r="D69" s="5" t="s">
        <v>118</v>
      </c>
      <c r="F69" s="2">
        <v>68</v>
      </c>
      <c r="G69" s="42">
        <v>29</v>
      </c>
      <c r="H69" s="41" t="s">
        <v>347</v>
      </c>
      <c r="I69" s="41" t="s">
        <v>409</v>
      </c>
      <c r="J69" s="41" t="s">
        <v>371</v>
      </c>
      <c r="K69" s="41" t="s">
        <v>362</v>
      </c>
    </row>
    <row r="70" spans="1:11" x14ac:dyDescent="0.15">
      <c r="A70" s="43" t="s">
        <v>60</v>
      </c>
      <c r="B70" s="43">
        <v>4</v>
      </c>
      <c r="C70" s="43">
        <v>5</v>
      </c>
      <c r="D70" s="5" t="s">
        <v>118</v>
      </c>
      <c r="F70" s="2">
        <v>69</v>
      </c>
      <c r="G70" s="42">
        <v>29</v>
      </c>
      <c r="H70" s="41" t="s">
        <v>348</v>
      </c>
      <c r="I70" s="41" t="s">
        <v>409</v>
      </c>
      <c r="J70" s="41" t="s">
        <v>371</v>
      </c>
      <c r="K70" s="41" t="s">
        <v>362</v>
      </c>
    </row>
    <row r="71" spans="1:11" x14ac:dyDescent="0.15">
      <c r="A71" s="43" t="s">
        <v>119</v>
      </c>
      <c r="B71" s="43">
        <v>3</v>
      </c>
      <c r="C71" s="43">
        <v>10</v>
      </c>
      <c r="D71" s="5" t="s">
        <v>120</v>
      </c>
      <c r="F71" s="2">
        <v>70</v>
      </c>
      <c r="G71" s="44">
        <v>30</v>
      </c>
      <c r="H71" s="45" t="s">
        <v>346</v>
      </c>
      <c r="I71" s="45" t="s">
        <v>433</v>
      </c>
      <c r="J71" s="45" t="s">
        <v>376</v>
      </c>
      <c r="K71" s="45" t="s">
        <v>366</v>
      </c>
    </row>
    <row r="72" spans="1:11" x14ac:dyDescent="0.15">
      <c r="A72" s="43" t="s">
        <v>121</v>
      </c>
      <c r="B72" s="43">
        <v>3</v>
      </c>
      <c r="C72" s="43">
        <v>10</v>
      </c>
      <c r="D72" s="5" t="s">
        <v>120</v>
      </c>
      <c r="F72" s="2">
        <v>71</v>
      </c>
      <c r="G72" s="44">
        <v>30</v>
      </c>
      <c r="H72" s="45" t="s">
        <v>347</v>
      </c>
      <c r="I72" s="45" t="s">
        <v>432</v>
      </c>
      <c r="J72" s="45" t="s">
        <v>375</v>
      </c>
      <c r="K72" s="45" t="s">
        <v>366</v>
      </c>
    </row>
    <row r="73" spans="1:11" x14ac:dyDescent="0.15">
      <c r="A73" s="43" t="s">
        <v>122</v>
      </c>
      <c r="B73" s="43">
        <v>3</v>
      </c>
      <c r="C73" s="43">
        <v>10</v>
      </c>
      <c r="D73" s="5" t="s">
        <v>120</v>
      </c>
      <c r="F73" s="2">
        <v>72</v>
      </c>
      <c r="G73" s="44">
        <v>30</v>
      </c>
      <c r="H73" s="45" t="s">
        <v>348</v>
      </c>
      <c r="I73" s="45" t="s">
        <v>432</v>
      </c>
      <c r="J73" s="45" t="s">
        <v>375</v>
      </c>
      <c r="K73" s="45" t="s">
        <v>366</v>
      </c>
    </row>
    <row r="74" spans="1:11" x14ac:dyDescent="0.15">
      <c r="A74" s="43" t="s">
        <v>123</v>
      </c>
      <c r="B74" s="43">
        <v>3</v>
      </c>
      <c r="C74" s="43">
        <v>10</v>
      </c>
      <c r="D74" s="5" t="s">
        <v>120</v>
      </c>
      <c r="F74" s="2">
        <v>73</v>
      </c>
      <c r="G74" s="44">
        <v>30</v>
      </c>
      <c r="H74" s="45" t="s">
        <v>349</v>
      </c>
      <c r="I74" s="45" t="s">
        <v>432</v>
      </c>
      <c r="J74" s="45" t="s">
        <v>375</v>
      </c>
      <c r="K74" s="45" t="s">
        <v>366</v>
      </c>
    </row>
    <row r="75" spans="1:11" x14ac:dyDescent="0.15">
      <c r="A75" s="43" t="s">
        <v>124</v>
      </c>
      <c r="B75" s="43">
        <v>1</v>
      </c>
      <c r="C75" s="43">
        <v>1</v>
      </c>
      <c r="D75" s="5" t="s">
        <v>125</v>
      </c>
      <c r="F75" s="2">
        <v>74</v>
      </c>
      <c r="G75" s="42">
        <v>31</v>
      </c>
      <c r="H75" s="41" t="s">
        <v>346</v>
      </c>
      <c r="I75" s="41" t="s">
        <v>127</v>
      </c>
      <c r="J75" s="41">
        <v>1</v>
      </c>
      <c r="K75" s="41" t="s">
        <v>360</v>
      </c>
    </row>
    <row r="76" spans="1:11" x14ac:dyDescent="0.15">
      <c r="A76" s="43" t="s">
        <v>126</v>
      </c>
      <c r="B76" s="43">
        <v>1</v>
      </c>
      <c r="C76" s="43">
        <v>1</v>
      </c>
      <c r="D76" s="5" t="s">
        <v>125</v>
      </c>
      <c r="F76" s="2">
        <v>75</v>
      </c>
      <c r="G76" s="42">
        <v>31</v>
      </c>
      <c r="H76" s="41" t="s">
        <v>347</v>
      </c>
      <c r="I76" s="41" t="s">
        <v>127</v>
      </c>
      <c r="J76" s="41">
        <v>1</v>
      </c>
      <c r="K76" s="41" t="s">
        <v>360</v>
      </c>
    </row>
    <row r="77" spans="1:11" x14ac:dyDescent="0.15">
      <c r="A77" s="43" t="s">
        <v>127</v>
      </c>
      <c r="B77" s="43">
        <v>1</v>
      </c>
      <c r="C77" s="43">
        <v>1</v>
      </c>
      <c r="D77" s="5" t="s">
        <v>125</v>
      </c>
      <c r="F77" s="2">
        <v>76</v>
      </c>
      <c r="G77" s="44">
        <v>32</v>
      </c>
      <c r="H77" s="45" t="s">
        <v>346</v>
      </c>
      <c r="I77" s="45" t="s">
        <v>128</v>
      </c>
      <c r="J77" s="45">
        <v>1</v>
      </c>
      <c r="K77" s="45" t="s">
        <v>360</v>
      </c>
    </row>
    <row r="78" spans="1:11" x14ac:dyDescent="0.15">
      <c r="A78" s="43" t="s">
        <v>128</v>
      </c>
      <c r="B78" s="43">
        <v>1</v>
      </c>
      <c r="C78" s="43">
        <v>1</v>
      </c>
      <c r="D78" s="5" t="s">
        <v>125</v>
      </c>
      <c r="F78" s="2">
        <v>77</v>
      </c>
      <c r="G78" s="44">
        <v>32</v>
      </c>
      <c r="H78" s="45" t="s">
        <v>347</v>
      </c>
      <c r="I78" s="45" t="s">
        <v>410</v>
      </c>
      <c r="J78" s="45">
        <v>1</v>
      </c>
      <c r="K78" s="45" t="s">
        <v>360</v>
      </c>
    </row>
    <row r="79" spans="1:11" x14ac:dyDescent="0.15">
      <c r="A79" s="43" t="s">
        <v>129</v>
      </c>
      <c r="B79" s="43">
        <v>2</v>
      </c>
      <c r="C79" s="43">
        <v>1</v>
      </c>
      <c r="D79" s="5" t="s">
        <v>130</v>
      </c>
      <c r="F79" s="2">
        <v>78</v>
      </c>
      <c r="G79" s="44">
        <v>32</v>
      </c>
      <c r="H79" s="45" t="s">
        <v>348</v>
      </c>
      <c r="I79" s="45" t="s">
        <v>412</v>
      </c>
      <c r="J79" s="45" t="s">
        <v>370</v>
      </c>
      <c r="K79" s="45" t="s">
        <v>360</v>
      </c>
    </row>
    <row r="80" spans="1:11" x14ac:dyDescent="0.15">
      <c r="A80" s="43" t="s">
        <v>131</v>
      </c>
      <c r="B80" s="43">
        <v>2</v>
      </c>
      <c r="C80" s="43">
        <v>1</v>
      </c>
      <c r="D80" s="5" t="s">
        <v>130</v>
      </c>
      <c r="F80" s="2">
        <v>79</v>
      </c>
      <c r="G80" s="42">
        <v>33</v>
      </c>
      <c r="H80" s="41" t="s">
        <v>346</v>
      </c>
      <c r="I80" s="41" t="s">
        <v>412</v>
      </c>
      <c r="J80" s="41" t="s">
        <v>369</v>
      </c>
      <c r="K80" s="41" t="s">
        <v>360</v>
      </c>
    </row>
    <row r="81" spans="1:11" x14ac:dyDescent="0.15">
      <c r="A81" s="43" t="s">
        <v>132</v>
      </c>
      <c r="B81" s="43">
        <v>2</v>
      </c>
      <c r="C81" s="43">
        <v>1</v>
      </c>
      <c r="D81" s="5" t="s">
        <v>130</v>
      </c>
      <c r="F81" s="2">
        <v>80</v>
      </c>
      <c r="G81" s="42">
        <v>33</v>
      </c>
      <c r="H81" s="41" t="s">
        <v>347</v>
      </c>
      <c r="I81" s="41" t="s">
        <v>411</v>
      </c>
      <c r="J81" s="41" t="s">
        <v>369</v>
      </c>
      <c r="K81" s="41" t="s">
        <v>360</v>
      </c>
    </row>
    <row r="82" spans="1:11" x14ac:dyDescent="0.15">
      <c r="A82" s="43" t="s">
        <v>133</v>
      </c>
      <c r="B82" s="43">
        <v>2</v>
      </c>
      <c r="C82" s="43">
        <v>1</v>
      </c>
      <c r="D82" s="5" t="s">
        <v>130</v>
      </c>
      <c r="F82" s="2">
        <v>81</v>
      </c>
      <c r="G82" s="42">
        <v>33</v>
      </c>
      <c r="H82" s="41" t="s">
        <v>348</v>
      </c>
      <c r="I82" s="41" t="s">
        <v>411</v>
      </c>
      <c r="J82" s="41" t="s">
        <v>369</v>
      </c>
      <c r="K82" s="41" t="s">
        <v>360</v>
      </c>
    </row>
    <row r="83" spans="1:11" x14ac:dyDescent="0.15">
      <c r="A83" s="43" t="s">
        <v>134</v>
      </c>
      <c r="B83" s="43">
        <v>2</v>
      </c>
      <c r="C83" s="43">
        <v>10</v>
      </c>
      <c r="D83" s="5" t="s">
        <v>135</v>
      </c>
      <c r="F83" s="2">
        <v>82</v>
      </c>
      <c r="G83" s="44">
        <v>34</v>
      </c>
      <c r="H83" s="45" t="s">
        <v>346</v>
      </c>
      <c r="I83" s="45" t="s">
        <v>413</v>
      </c>
      <c r="J83" s="45">
        <v>1</v>
      </c>
      <c r="K83" s="45" t="s">
        <v>360</v>
      </c>
    </row>
    <row r="84" spans="1:11" x14ac:dyDescent="0.15">
      <c r="A84" s="43" t="s">
        <v>136</v>
      </c>
      <c r="B84" s="43">
        <v>2</v>
      </c>
      <c r="C84" s="43">
        <v>10</v>
      </c>
      <c r="D84" s="5" t="s">
        <v>135</v>
      </c>
      <c r="F84" s="2">
        <v>83</v>
      </c>
      <c r="G84" s="44">
        <v>34</v>
      </c>
      <c r="H84" s="45" t="s">
        <v>347</v>
      </c>
      <c r="I84" s="45" t="s">
        <v>413</v>
      </c>
      <c r="J84" s="45">
        <v>1</v>
      </c>
      <c r="K84" s="45" t="s">
        <v>360</v>
      </c>
    </row>
    <row r="85" spans="1:11" x14ac:dyDescent="0.15">
      <c r="A85" s="43" t="s">
        <v>137</v>
      </c>
      <c r="B85" s="43">
        <v>2</v>
      </c>
      <c r="C85" s="43">
        <v>10</v>
      </c>
      <c r="D85" s="5" t="s">
        <v>135</v>
      </c>
      <c r="F85" s="2">
        <v>84</v>
      </c>
      <c r="G85" s="44">
        <v>34</v>
      </c>
      <c r="H85" s="45" t="s">
        <v>348</v>
      </c>
      <c r="I85" s="45" t="s">
        <v>414</v>
      </c>
      <c r="J85" s="45">
        <v>1</v>
      </c>
      <c r="K85" s="45" t="s">
        <v>360</v>
      </c>
    </row>
    <row r="86" spans="1:11" x14ac:dyDescent="0.15">
      <c r="A86" s="43" t="s">
        <v>138</v>
      </c>
      <c r="B86" s="43">
        <v>2</v>
      </c>
      <c r="C86" s="43">
        <v>10</v>
      </c>
      <c r="D86" s="5" t="s">
        <v>135</v>
      </c>
      <c r="F86" s="2">
        <v>85</v>
      </c>
      <c r="G86" s="44">
        <v>34</v>
      </c>
      <c r="H86" s="45" t="s">
        <v>349</v>
      </c>
      <c r="I86" s="45" t="s">
        <v>414</v>
      </c>
      <c r="J86" s="45">
        <v>1</v>
      </c>
      <c r="K86" s="45" t="s">
        <v>360</v>
      </c>
    </row>
    <row r="87" spans="1:11" x14ac:dyDescent="0.15">
      <c r="A87" s="43" t="s">
        <v>139</v>
      </c>
      <c r="B87" s="43">
        <v>1</v>
      </c>
      <c r="C87" s="43">
        <v>10</v>
      </c>
      <c r="D87" s="5" t="s">
        <v>140</v>
      </c>
      <c r="F87" s="2">
        <v>86</v>
      </c>
      <c r="G87" s="42">
        <v>35</v>
      </c>
      <c r="H87" s="41" t="s">
        <v>346</v>
      </c>
      <c r="I87" s="41" t="s">
        <v>416</v>
      </c>
      <c r="J87" s="41" t="s">
        <v>375</v>
      </c>
      <c r="K87" s="41" t="s">
        <v>360</v>
      </c>
    </row>
    <row r="88" spans="1:11" x14ac:dyDescent="0.15">
      <c r="A88" s="43" t="s">
        <v>141</v>
      </c>
      <c r="B88" s="43">
        <v>1</v>
      </c>
      <c r="C88" s="43">
        <v>10</v>
      </c>
      <c r="D88" s="5" t="s">
        <v>140</v>
      </c>
      <c r="F88" s="2">
        <v>87</v>
      </c>
      <c r="G88" s="42">
        <v>35</v>
      </c>
      <c r="H88" s="41" t="s">
        <v>347</v>
      </c>
      <c r="I88" s="41" t="s">
        <v>415</v>
      </c>
      <c r="J88" s="41" t="s">
        <v>375</v>
      </c>
      <c r="K88" s="41" t="s">
        <v>360</v>
      </c>
    </row>
    <row r="89" spans="1:11" x14ac:dyDescent="0.15">
      <c r="A89" s="43" t="s">
        <v>142</v>
      </c>
      <c r="B89" s="43">
        <v>3</v>
      </c>
      <c r="C89" s="43">
        <v>10</v>
      </c>
      <c r="D89" s="5" t="s">
        <v>143</v>
      </c>
      <c r="F89" s="2">
        <v>88</v>
      </c>
      <c r="G89" s="42">
        <v>35</v>
      </c>
      <c r="H89" s="41" t="s">
        <v>348</v>
      </c>
      <c r="I89" s="41" t="s">
        <v>356</v>
      </c>
      <c r="J89" s="41">
        <v>1</v>
      </c>
      <c r="K89" s="41" t="s">
        <v>360</v>
      </c>
    </row>
    <row r="90" spans="1:11" x14ac:dyDescent="0.15">
      <c r="A90" s="43" t="s">
        <v>144</v>
      </c>
      <c r="B90" s="43">
        <v>3</v>
      </c>
      <c r="C90" s="43">
        <v>10</v>
      </c>
      <c r="D90" s="5" t="s">
        <v>145</v>
      </c>
      <c r="F90" s="2">
        <v>89</v>
      </c>
      <c r="G90" s="44">
        <v>36</v>
      </c>
      <c r="H90" s="45" t="s">
        <v>346</v>
      </c>
      <c r="I90" s="45" t="s">
        <v>374</v>
      </c>
      <c r="J90" s="45">
        <v>1</v>
      </c>
      <c r="K90" s="45" t="s">
        <v>362</v>
      </c>
    </row>
    <row r="91" spans="1:11" x14ac:dyDescent="0.15">
      <c r="A91" s="43" t="s">
        <v>146</v>
      </c>
      <c r="B91" s="43">
        <v>4</v>
      </c>
      <c r="C91" s="43">
        <v>1</v>
      </c>
      <c r="D91" s="5" t="s">
        <v>147</v>
      </c>
      <c r="F91" s="2">
        <v>90</v>
      </c>
      <c r="G91" s="44">
        <v>36</v>
      </c>
      <c r="H91" s="45" t="s">
        <v>347</v>
      </c>
      <c r="I91" s="45" t="s">
        <v>374</v>
      </c>
      <c r="J91" s="45">
        <v>1</v>
      </c>
      <c r="K91" s="45" t="s">
        <v>362</v>
      </c>
    </row>
    <row r="92" spans="1:11" x14ac:dyDescent="0.15">
      <c r="A92" s="43" t="s">
        <v>148</v>
      </c>
      <c r="B92" s="43">
        <v>0</v>
      </c>
      <c r="C92" s="43">
        <v>2</v>
      </c>
      <c r="D92" s="5" t="s">
        <v>149</v>
      </c>
      <c r="F92" s="2">
        <v>91</v>
      </c>
      <c r="G92" s="44">
        <v>36</v>
      </c>
      <c r="H92" s="45" t="s">
        <v>348</v>
      </c>
      <c r="I92" s="45" t="s">
        <v>417</v>
      </c>
      <c r="J92" s="45">
        <v>1</v>
      </c>
      <c r="K92" s="45" t="s">
        <v>362</v>
      </c>
    </row>
    <row r="93" spans="1:11" x14ac:dyDescent="0.15">
      <c r="F93" s="2">
        <v>92</v>
      </c>
      <c r="G93" s="42">
        <v>37</v>
      </c>
      <c r="H93" s="41" t="s">
        <v>346</v>
      </c>
      <c r="I93" s="41" t="s">
        <v>380</v>
      </c>
      <c r="J93" s="41" t="s">
        <v>369</v>
      </c>
      <c r="K93" s="41" t="s">
        <v>362</v>
      </c>
    </row>
    <row r="94" spans="1:11" x14ac:dyDescent="0.15">
      <c r="F94" s="2">
        <v>93</v>
      </c>
      <c r="G94" s="42">
        <v>37</v>
      </c>
      <c r="H94" s="41" t="s">
        <v>347</v>
      </c>
      <c r="I94" s="41" t="s">
        <v>379</v>
      </c>
      <c r="J94" s="41" t="s">
        <v>369</v>
      </c>
      <c r="K94" s="41" t="s">
        <v>362</v>
      </c>
    </row>
    <row r="95" spans="1:11" x14ac:dyDescent="0.15">
      <c r="F95" s="2">
        <v>94</v>
      </c>
      <c r="G95" s="42">
        <v>37</v>
      </c>
      <c r="H95" s="41" t="s">
        <v>348</v>
      </c>
      <c r="I95" s="41" t="s">
        <v>379</v>
      </c>
      <c r="J95" s="41" t="s">
        <v>369</v>
      </c>
      <c r="K95" s="41" t="s">
        <v>362</v>
      </c>
    </row>
    <row r="96" spans="1:11" x14ac:dyDescent="0.15">
      <c r="F96" s="2">
        <v>95</v>
      </c>
      <c r="G96" s="42">
        <v>37</v>
      </c>
      <c r="H96" s="41" t="s">
        <v>349</v>
      </c>
      <c r="I96" s="41" t="s">
        <v>379</v>
      </c>
      <c r="J96" s="41" t="s">
        <v>369</v>
      </c>
      <c r="K96" s="41" t="s">
        <v>362</v>
      </c>
    </row>
    <row r="97" spans="1:11" x14ac:dyDescent="0.15">
      <c r="F97" s="2">
        <v>96</v>
      </c>
      <c r="G97" s="44">
        <v>38</v>
      </c>
      <c r="H97" s="45" t="s">
        <v>346</v>
      </c>
      <c r="I97" s="45" t="s">
        <v>419</v>
      </c>
      <c r="J97" s="45" t="s">
        <v>371</v>
      </c>
      <c r="K97" s="45" t="s">
        <v>362</v>
      </c>
    </row>
    <row r="98" spans="1:11" x14ac:dyDescent="0.15">
      <c r="F98" s="2">
        <v>97</v>
      </c>
      <c r="G98" s="44">
        <v>38</v>
      </c>
      <c r="H98" s="45" t="s">
        <v>347</v>
      </c>
      <c r="I98" s="45" t="s">
        <v>418</v>
      </c>
      <c r="J98" s="45" t="s">
        <v>371</v>
      </c>
      <c r="K98" s="45" t="s">
        <v>362</v>
      </c>
    </row>
    <row r="99" spans="1:11" x14ac:dyDescent="0.15">
      <c r="F99" s="2">
        <v>98</v>
      </c>
      <c r="G99" s="44">
        <v>38</v>
      </c>
      <c r="H99" s="45" t="s">
        <v>348</v>
      </c>
      <c r="I99" s="45" t="s">
        <v>418</v>
      </c>
      <c r="J99" s="45" t="s">
        <v>371</v>
      </c>
      <c r="K99" s="45" t="s">
        <v>362</v>
      </c>
    </row>
    <row r="100" spans="1:11" x14ac:dyDescent="0.15">
      <c r="A100" s="30" t="s">
        <v>50</v>
      </c>
      <c r="B100" s="30" t="s">
        <v>358</v>
      </c>
      <c r="C100" s="30" t="s">
        <v>357</v>
      </c>
      <c r="D100" s="30" t="s">
        <v>51</v>
      </c>
      <c r="F100" s="2">
        <v>99</v>
      </c>
      <c r="G100" s="44">
        <v>38</v>
      </c>
      <c r="H100" s="45" t="s">
        <v>349</v>
      </c>
      <c r="I100" s="45" t="s">
        <v>418</v>
      </c>
      <c r="J100" s="45" t="s">
        <v>371</v>
      </c>
      <c r="K100" s="45" t="s">
        <v>362</v>
      </c>
    </row>
    <row r="101" spans="1:11" x14ac:dyDescent="0.15">
      <c r="A101" s="43" t="s">
        <v>98</v>
      </c>
      <c r="B101" s="43">
        <v>2</v>
      </c>
      <c r="C101" s="43">
        <v>10</v>
      </c>
      <c r="D101" s="5" t="s">
        <v>390</v>
      </c>
      <c r="F101" s="2">
        <v>100</v>
      </c>
      <c r="G101" s="42">
        <v>39</v>
      </c>
      <c r="H101" s="41" t="s">
        <v>346</v>
      </c>
      <c r="I101" s="41" t="s">
        <v>421</v>
      </c>
      <c r="J101" s="41" t="s">
        <v>371</v>
      </c>
      <c r="K101" s="41" t="s">
        <v>362</v>
      </c>
    </row>
    <row r="102" spans="1:11" x14ac:dyDescent="0.15">
      <c r="A102" s="43" t="s">
        <v>99</v>
      </c>
      <c r="B102" s="43">
        <v>2</v>
      </c>
      <c r="C102" s="43">
        <v>10</v>
      </c>
      <c r="D102" s="5" t="s">
        <v>390</v>
      </c>
      <c r="F102" s="2">
        <v>101</v>
      </c>
      <c r="G102" s="42">
        <v>39</v>
      </c>
      <c r="H102" s="41" t="s">
        <v>347</v>
      </c>
      <c r="I102" s="41" t="s">
        <v>420</v>
      </c>
      <c r="J102" s="41" t="s">
        <v>371</v>
      </c>
      <c r="K102" s="41" t="s">
        <v>362</v>
      </c>
    </row>
    <row r="103" spans="1:11" x14ac:dyDescent="0.15">
      <c r="A103" s="43" t="s">
        <v>100</v>
      </c>
      <c r="B103" s="43">
        <v>2</v>
      </c>
      <c r="C103" s="43">
        <v>10</v>
      </c>
      <c r="D103" s="5" t="s">
        <v>398</v>
      </c>
      <c r="F103" s="2">
        <v>102</v>
      </c>
      <c r="G103" s="42">
        <v>39</v>
      </c>
      <c r="H103" s="41" t="s">
        <v>348</v>
      </c>
      <c r="I103" s="41" t="s">
        <v>420</v>
      </c>
      <c r="J103" s="41" t="s">
        <v>371</v>
      </c>
      <c r="K103" s="41" t="s">
        <v>362</v>
      </c>
    </row>
    <row r="104" spans="1:11" x14ac:dyDescent="0.15">
      <c r="A104" s="43" t="s">
        <v>101</v>
      </c>
      <c r="B104" s="43">
        <v>2</v>
      </c>
      <c r="C104" s="43">
        <v>10</v>
      </c>
      <c r="D104" s="5" t="s">
        <v>399</v>
      </c>
      <c r="F104" s="2">
        <v>103</v>
      </c>
      <c r="G104" s="42">
        <v>39</v>
      </c>
      <c r="H104" s="41" t="s">
        <v>349</v>
      </c>
      <c r="I104" s="41" t="s">
        <v>420</v>
      </c>
      <c r="J104" s="41" t="s">
        <v>371</v>
      </c>
      <c r="K104" s="41" t="s">
        <v>362</v>
      </c>
    </row>
    <row r="105" spans="1:11" x14ac:dyDescent="0.15">
      <c r="A105" s="43" t="s">
        <v>102</v>
      </c>
      <c r="B105" s="43">
        <v>1</v>
      </c>
      <c r="C105" s="43">
        <v>1</v>
      </c>
      <c r="D105" s="5" t="s">
        <v>103</v>
      </c>
      <c r="F105" s="2">
        <v>104</v>
      </c>
      <c r="G105" s="44">
        <v>40</v>
      </c>
      <c r="H105" s="45" t="s">
        <v>346</v>
      </c>
      <c r="I105" s="45" t="s">
        <v>416</v>
      </c>
      <c r="J105" s="45" t="s">
        <v>375</v>
      </c>
      <c r="K105" s="45" t="s">
        <v>366</v>
      </c>
    </row>
    <row r="106" spans="1:11" x14ac:dyDescent="0.15">
      <c r="A106" s="43" t="s">
        <v>104</v>
      </c>
      <c r="B106" s="43">
        <v>1</v>
      </c>
      <c r="C106" s="43">
        <v>1</v>
      </c>
      <c r="D106" s="5" t="s">
        <v>103</v>
      </c>
      <c r="F106" s="2">
        <v>105</v>
      </c>
      <c r="G106" s="44">
        <v>40</v>
      </c>
      <c r="H106" s="45" t="s">
        <v>347</v>
      </c>
      <c r="I106" s="45" t="s">
        <v>416</v>
      </c>
      <c r="J106" s="45" t="s">
        <v>375</v>
      </c>
      <c r="K106" s="45" t="s">
        <v>366</v>
      </c>
    </row>
    <row r="107" spans="1:11" x14ac:dyDescent="0.15">
      <c r="A107" s="43" t="s">
        <v>105</v>
      </c>
      <c r="B107" s="43">
        <v>1</v>
      </c>
      <c r="C107" s="43">
        <v>1</v>
      </c>
      <c r="D107" s="5" t="s">
        <v>103</v>
      </c>
      <c r="F107" s="2">
        <v>106</v>
      </c>
      <c r="G107" s="44">
        <v>40</v>
      </c>
      <c r="H107" s="45" t="s">
        <v>348</v>
      </c>
      <c r="I107" s="45" t="s">
        <v>379</v>
      </c>
      <c r="J107" s="45" t="s">
        <v>369</v>
      </c>
      <c r="K107" s="45" t="s">
        <v>366</v>
      </c>
    </row>
    <row r="108" spans="1:11" x14ac:dyDescent="0.15">
      <c r="A108" s="43" t="s">
        <v>106</v>
      </c>
      <c r="B108" s="43">
        <v>1</v>
      </c>
      <c r="C108" s="43">
        <v>1</v>
      </c>
      <c r="D108" s="5" t="s">
        <v>103</v>
      </c>
      <c r="F108" s="2">
        <v>107</v>
      </c>
      <c r="G108" s="44">
        <v>40</v>
      </c>
      <c r="H108" s="45" t="s">
        <v>349</v>
      </c>
      <c r="I108" s="45" t="s">
        <v>379</v>
      </c>
      <c r="J108" s="45" t="s">
        <v>369</v>
      </c>
      <c r="K108" s="45" t="s">
        <v>366</v>
      </c>
    </row>
    <row r="109" spans="1:11" x14ac:dyDescent="0.15">
      <c r="A109" s="43" t="s">
        <v>107</v>
      </c>
      <c r="B109" s="43">
        <v>3</v>
      </c>
      <c r="C109" s="43">
        <v>5</v>
      </c>
      <c r="D109" s="5" t="s">
        <v>108</v>
      </c>
      <c r="F109" s="2">
        <v>108</v>
      </c>
      <c r="G109" s="42">
        <v>41</v>
      </c>
      <c r="H109" s="41" t="s">
        <v>346</v>
      </c>
      <c r="I109" s="41" t="s">
        <v>423</v>
      </c>
      <c r="J109" s="41" t="s">
        <v>369</v>
      </c>
      <c r="K109" s="41" t="s">
        <v>360</v>
      </c>
    </row>
    <row r="110" spans="1:11" x14ac:dyDescent="0.15">
      <c r="A110" s="43" t="s">
        <v>109</v>
      </c>
      <c r="B110" s="43">
        <v>3</v>
      </c>
      <c r="C110" s="43">
        <v>5</v>
      </c>
      <c r="D110" s="5" t="s">
        <v>108</v>
      </c>
      <c r="F110" s="2">
        <v>109</v>
      </c>
      <c r="G110" s="42">
        <v>41</v>
      </c>
      <c r="H110" s="41" t="s">
        <v>347</v>
      </c>
      <c r="I110" s="41" t="s">
        <v>422</v>
      </c>
      <c r="J110" s="41" t="s">
        <v>369</v>
      </c>
      <c r="K110" s="41" t="s">
        <v>360</v>
      </c>
    </row>
    <row r="111" spans="1:11" x14ac:dyDescent="0.15">
      <c r="A111" s="43" t="s">
        <v>110</v>
      </c>
      <c r="B111" s="43">
        <v>3</v>
      </c>
      <c r="C111" s="43">
        <v>5</v>
      </c>
      <c r="D111" s="5" t="s">
        <v>108</v>
      </c>
      <c r="F111" s="2">
        <v>110</v>
      </c>
      <c r="G111" s="42">
        <v>41</v>
      </c>
      <c r="H111" s="41" t="s">
        <v>348</v>
      </c>
      <c r="I111" s="41" t="s">
        <v>422</v>
      </c>
      <c r="J111" s="41" t="s">
        <v>369</v>
      </c>
      <c r="K111" s="41" t="s">
        <v>360</v>
      </c>
    </row>
    <row r="112" spans="1:11" x14ac:dyDescent="0.15">
      <c r="A112" s="43" t="s">
        <v>111</v>
      </c>
      <c r="B112" s="43">
        <v>3</v>
      </c>
      <c r="C112" s="43">
        <v>5</v>
      </c>
      <c r="D112" s="5" t="s">
        <v>108</v>
      </c>
      <c r="F112" s="2">
        <v>111</v>
      </c>
      <c r="G112" s="44">
        <v>42</v>
      </c>
      <c r="H112" s="45" t="s">
        <v>346</v>
      </c>
      <c r="I112" s="45" t="s">
        <v>425</v>
      </c>
      <c r="J112" s="45" t="s">
        <v>369</v>
      </c>
      <c r="K112" s="45" t="s">
        <v>360</v>
      </c>
    </row>
    <row r="113" spans="1:11" x14ac:dyDescent="0.15">
      <c r="A113" s="43" t="s">
        <v>112</v>
      </c>
      <c r="B113" s="43">
        <v>1</v>
      </c>
      <c r="C113" s="43">
        <v>1</v>
      </c>
      <c r="D113" s="5" t="s">
        <v>113</v>
      </c>
      <c r="F113" s="2">
        <v>112</v>
      </c>
      <c r="G113" s="44">
        <v>42</v>
      </c>
      <c r="H113" s="45" t="s">
        <v>347</v>
      </c>
      <c r="I113" s="45" t="s">
        <v>424</v>
      </c>
      <c r="J113" s="45" t="s">
        <v>369</v>
      </c>
      <c r="K113" s="45" t="s">
        <v>360</v>
      </c>
    </row>
    <row r="114" spans="1:11" x14ac:dyDescent="0.15">
      <c r="A114" s="43" t="s">
        <v>114</v>
      </c>
      <c r="B114" s="43">
        <v>1</v>
      </c>
      <c r="C114" s="43">
        <v>1</v>
      </c>
      <c r="D114" s="5" t="s">
        <v>113</v>
      </c>
      <c r="F114" s="2">
        <v>113</v>
      </c>
      <c r="G114" s="44">
        <v>42</v>
      </c>
      <c r="H114" s="45" t="s">
        <v>348</v>
      </c>
      <c r="I114" s="45" t="s">
        <v>424</v>
      </c>
      <c r="J114" s="45" t="s">
        <v>369</v>
      </c>
      <c r="K114" s="45" t="s">
        <v>360</v>
      </c>
    </row>
    <row r="115" spans="1:11" x14ac:dyDescent="0.15">
      <c r="A115" s="43" t="s">
        <v>115</v>
      </c>
      <c r="B115" s="43">
        <v>1</v>
      </c>
      <c r="C115" s="43">
        <v>1</v>
      </c>
      <c r="D115" s="5" t="s">
        <v>113</v>
      </c>
      <c r="F115" s="2">
        <v>114</v>
      </c>
      <c r="G115" s="42">
        <v>43</v>
      </c>
      <c r="H115" s="41" t="s">
        <v>346</v>
      </c>
      <c r="I115" s="41" t="s">
        <v>427</v>
      </c>
      <c r="J115" s="41" t="s">
        <v>375</v>
      </c>
      <c r="K115" s="41" t="s">
        <v>360</v>
      </c>
    </row>
    <row r="116" spans="1:11" x14ac:dyDescent="0.15">
      <c r="A116" s="43" t="s">
        <v>116</v>
      </c>
      <c r="B116" s="43">
        <v>1</v>
      </c>
      <c r="C116" s="43">
        <v>1</v>
      </c>
      <c r="D116" s="5" t="s">
        <v>113</v>
      </c>
      <c r="F116" s="2">
        <v>115</v>
      </c>
      <c r="G116" s="42">
        <v>43</v>
      </c>
      <c r="H116" s="41" t="s">
        <v>347</v>
      </c>
      <c r="I116" s="41" t="s">
        <v>426</v>
      </c>
      <c r="J116" s="41" t="s">
        <v>375</v>
      </c>
      <c r="K116" s="41" t="s">
        <v>360</v>
      </c>
    </row>
    <row r="117" spans="1:11" x14ac:dyDescent="0.15">
      <c r="A117" s="43" t="s">
        <v>117</v>
      </c>
      <c r="B117" s="43">
        <v>4</v>
      </c>
      <c r="C117" s="43">
        <v>5</v>
      </c>
      <c r="D117" s="5" t="s">
        <v>118</v>
      </c>
      <c r="F117" s="2">
        <v>116</v>
      </c>
      <c r="G117" s="42">
        <v>43</v>
      </c>
      <c r="H117" s="41" t="s">
        <v>348</v>
      </c>
      <c r="I117" s="41" t="s">
        <v>426</v>
      </c>
      <c r="J117" s="41" t="s">
        <v>375</v>
      </c>
      <c r="K117" s="41" t="s">
        <v>360</v>
      </c>
    </row>
    <row r="118" spans="1:11" x14ac:dyDescent="0.15">
      <c r="A118" s="43" t="s">
        <v>56</v>
      </c>
      <c r="B118" s="43">
        <v>4</v>
      </c>
      <c r="C118" s="43">
        <v>5</v>
      </c>
      <c r="D118" s="5" t="s">
        <v>118</v>
      </c>
      <c r="F118" s="2">
        <v>117</v>
      </c>
      <c r="G118" s="42">
        <v>43</v>
      </c>
      <c r="H118" s="41" t="s">
        <v>349</v>
      </c>
      <c r="I118" s="41" t="s">
        <v>426</v>
      </c>
      <c r="J118" s="41" t="s">
        <v>375</v>
      </c>
      <c r="K118" s="41" t="s">
        <v>360</v>
      </c>
    </row>
    <row r="119" spans="1:11" x14ac:dyDescent="0.15">
      <c r="A119" s="43" t="s">
        <v>58</v>
      </c>
      <c r="B119" s="43">
        <v>4</v>
      </c>
      <c r="C119" s="43">
        <v>5</v>
      </c>
      <c r="D119" s="5" t="s">
        <v>118</v>
      </c>
      <c r="F119" s="2">
        <v>118</v>
      </c>
      <c r="G119" s="44">
        <v>44</v>
      </c>
      <c r="H119" s="45" t="s">
        <v>346</v>
      </c>
      <c r="I119" s="45" t="s">
        <v>426</v>
      </c>
      <c r="J119" s="45" t="s">
        <v>375</v>
      </c>
      <c r="K119" s="45" t="s">
        <v>360</v>
      </c>
    </row>
    <row r="120" spans="1:11" x14ac:dyDescent="0.15">
      <c r="A120" s="43" t="s">
        <v>60</v>
      </c>
      <c r="B120" s="43">
        <v>4</v>
      </c>
      <c r="C120" s="43">
        <v>5</v>
      </c>
      <c r="D120" s="5" t="s">
        <v>118</v>
      </c>
      <c r="F120" s="2">
        <v>119</v>
      </c>
      <c r="G120" s="44">
        <v>44</v>
      </c>
      <c r="H120" s="45" t="s">
        <v>347</v>
      </c>
      <c r="I120" s="45" t="s">
        <v>426</v>
      </c>
      <c r="J120" s="45" t="s">
        <v>375</v>
      </c>
      <c r="K120" s="45" t="s">
        <v>360</v>
      </c>
    </row>
    <row r="121" spans="1:11" x14ac:dyDescent="0.15">
      <c r="A121" s="43" t="s">
        <v>119</v>
      </c>
      <c r="B121" s="43">
        <v>3</v>
      </c>
      <c r="C121" s="43">
        <v>10</v>
      </c>
      <c r="D121" s="5" t="s">
        <v>120</v>
      </c>
      <c r="F121" s="2">
        <v>120</v>
      </c>
      <c r="G121" s="44">
        <v>44</v>
      </c>
      <c r="H121" s="45" t="s">
        <v>348</v>
      </c>
      <c r="I121" s="45" t="s">
        <v>426</v>
      </c>
      <c r="J121" s="45" t="s">
        <v>375</v>
      </c>
      <c r="K121" s="45" t="s">
        <v>360</v>
      </c>
    </row>
    <row r="122" spans="1:11" x14ac:dyDescent="0.15">
      <c r="A122" s="43" t="s">
        <v>121</v>
      </c>
      <c r="B122" s="43">
        <v>3</v>
      </c>
      <c r="C122" s="43">
        <v>10</v>
      </c>
      <c r="D122" s="5" t="s">
        <v>120</v>
      </c>
      <c r="F122" s="2">
        <v>121</v>
      </c>
      <c r="G122" s="44">
        <v>44</v>
      </c>
      <c r="H122" s="45" t="s">
        <v>349</v>
      </c>
      <c r="I122" s="45" t="s">
        <v>426</v>
      </c>
      <c r="J122" s="45" t="s">
        <v>375</v>
      </c>
      <c r="K122" s="45" t="s">
        <v>360</v>
      </c>
    </row>
    <row r="123" spans="1:11" x14ac:dyDescent="0.15">
      <c r="A123" s="43" t="s">
        <v>122</v>
      </c>
      <c r="B123" s="43">
        <v>3</v>
      </c>
      <c r="C123" s="43">
        <v>10</v>
      </c>
      <c r="D123" s="5" t="s">
        <v>120</v>
      </c>
      <c r="F123" s="2">
        <v>122</v>
      </c>
      <c r="G123" s="42">
        <v>45</v>
      </c>
      <c r="H123" s="41" t="s">
        <v>346</v>
      </c>
      <c r="I123" s="41" t="s">
        <v>429</v>
      </c>
      <c r="J123" s="41" t="s">
        <v>369</v>
      </c>
      <c r="K123" s="41" t="s">
        <v>360</v>
      </c>
    </row>
    <row r="124" spans="1:11" x14ac:dyDescent="0.15">
      <c r="A124" s="43" t="s">
        <v>123</v>
      </c>
      <c r="B124" s="43">
        <v>3</v>
      </c>
      <c r="C124" s="43">
        <v>10</v>
      </c>
      <c r="D124" s="5" t="s">
        <v>120</v>
      </c>
      <c r="F124" s="2">
        <v>123</v>
      </c>
      <c r="G124" s="42">
        <v>45</v>
      </c>
      <c r="H124" s="41" t="s">
        <v>347</v>
      </c>
      <c r="I124" s="41" t="s">
        <v>428</v>
      </c>
      <c r="J124" s="41" t="s">
        <v>369</v>
      </c>
      <c r="K124" s="41" t="s">
        <v>360</v>
      </c>
    </row>
    <row r="125" spans="1:11" x14ac:dyDescent="0.15">
      <c r="A125" s="43" t="s">
        <v>124</v>
      </c>
      <c r="B125" s="43">
        <v>1</v>
      </c>
      <c r="C125" s="43">
        <v>1</v>
      </c>
      <c r="D125" s="5" t="s">
        <v>125</v>
      </c>
      <c r="F125" s="2">
        <v>124</v>
      </c>
      <c r="G125" s="42">
        <v>45</v>
      </c>
      <c r="H125" s="41" t="s">
        <v>348</v>
      </c>
      <c r="I125" s="41" t="s">
        <v>58</v>
      </c>
      <c r="J125" s="41">
        <v>1</v>
      </c>
      <c r="K125" s="41" t="s">
        <v>360</v>
      </c>
    </row>
    <row r="126" spans="1:11" x14ac:dyDescent="0.15">
      <c r="A126" s="43" t="s">
        <v>126</v>
      </c>
      <c r="B126" s="43">
        <v>1</v>
      </c>
      <c r="C126" s="43">
        <v>1</v>
      </c>
      <c r="D126" s="5" t="s">
        <v>125</v>
      </c>
      <c r="F126" s="2">
        <v>125</v>
      </c>
      <c r="G126" s="44">
        <v>46</v>
      </c>
      <c r="H126" s="45" t="s">
        <v>346</v>
      </c>
      <c r="I126" s="45" t="s">
        <v>428</v>
      </c>
      <c r="J126" s="45" t="s">
        <v>369</v>
      </c>
      <c r="K126" s="45" t="s">
        <v>362</v>
      </c>
    </row>
    <row r="127" spans="1:11" x14ac:dyDescent="0.15">
      <c r="A127" s="43" t="s">
        <v>127</v>
      </c>
      <c r="B127" s="43">
        <v>1</v>
      </c>
      <c r="C127" s="43">
        <v>1</v>
      </c>
      <c r="D127" s="5" t="s">
        <v>125</v>
      </c>
      <c r="F127" s="2">
        <v>126</v>
      </c>
      <c r="G127" s="44">
        <v>46</v>
      </c>
      <c r="H127" s="45" t="s">
        <v>347</v>
      </c>
      <c r="I127" s="45" t="s">
        <v>428</v>
      </c>
      <c r="J127" s="45" t="s">
        <v>369</v>
      </c>
      <c r="K127" s="45" t="s">
        <v>362</v>
      </c>
    </row>
    <row r="128" spans="1:11" x14ac:dyDescent="0.15">
      <c r="A128" s="43" t="s">
        <v>128</v>
      </c>
      <c r="B128" s="43">
        <v>1</v>
      </c>
      <c r="C128" s="43">
        <v>1</v>
      </c>
      <c r="D128" s="5" t="s">
        <v>125</v>
      </c>
      <c r="F128" s="2">
        <v>127</v>
      </c>
      <c r="G128" s="44">
        <v>46</v>
      </c>
      <c r="H128" s="45" t="s">
        <v>348</v>
      </c>
      <c r="I128" s="45" t="s">
        <v>428</v>
      </c>
      <c r="J128" s="45" t="s">
        <v>369</v>
      </c>
      <c r="K128" s="45" t="s">
        <v>362</v>
      </c>
    </row>
    <row r="129" spans="1:11" x14ac:dyDescent="0.15">
      <c r="A129" s="43" t="s">
        <v>129</v>
      </c>
      <c r="B129" s="43">
        <v>2</v>
      </c>
      <c r="C129" s="43">
        <v>1</v>
      </c>
      <c r="D129" s="5" t="s">
        <v>130</v>
      </c>
      <c r="F129" s="2">
        <v>128</v>
      </c>
      <c r="G129" s="44">
        <v>46</v>
      </c>
      <c r="H129" s="45" t="s">
        <v>349</v>
      </c>
      <c r="I129" s="45" t="s">
        <v>428</v>
      </c>
      <c r="J129" s="45" t="s">
        <v>369</v>
      </c>
      <c r="K129" s="45" t="s">
        <v>362</v>
      </c>
    </row>
    <row r="130" spans="1:11" x14ac:dyDescent="0.15">
      <c r="A130" s="43" t="s">
        <v>131</v>
      </c>
      <c r="B130" s="43">
        <v>2</v>
      </c>
      <c r="C130" s="43">
        <v>1</v>
      </c>
      <c r="D130" s="5" t="s">
        <v>130</v>
      </c>
      <c r="F130" s="2">
        <v>129</v>
      </c>
      <c r="G130" s="42">
        <v>47</v>
      </c>
      <c r="H130" s="41" t="s">
        <v>346</v>
      </c>
      <c r="I130" s="41" t="s">
        <v>437</v>
      </c>
      <c r="J130" s="41" t="s">
        <v>375</v>
      </c>
      <c r="K130" s="41" t="s">
        <v>362</v>
      </c>
    </row>
    <row r="131" spans="1:11" x14ac:dyDescent="0.15">
      <c r="A131" s="43" t="s">
        <v>132</v>
      </c>
      <c r="B131" s="43">
        <v>2</v>
      </c>
      <c r="C131" s="43">
        <v>1</v>
      </c>
      <c r="D131" s="5" t="s">
        <v>130</v>
      </c>
      <c r="F131" s="2">
        <v>130</v>
      </c>
      <c r="G131" s="42">
        <v>47</v>
      </c>
      <c r="H131" s="41" t="s">
        <v>347</v>
      </c>
      <c r="I131" s="41" t="s">
        <v>436</v>
      </c>
      <c r="J131" s="41" t="s">
        <v>375</v>
      </c>
      <c r="K131" s="41" t="s">
        <v>362</v>
      </c>
    </row>
    <row r="132" spans="1:11" x14ac:dyDescent="0.15">
      <c r="A132" s="43" t="s">
        <v>133</v>
      </c>
      <c r="B132" s="43">
        <v>2</v>
      </c>
      <c r="C132" s="43">
        <v>1</v>
      </c>
      <c r="D132" s="5" t="s">
        <v>130</v>
      </c>
      <c r="F132" s="2">
        <v>131</v>
      </c>
      <c r="G132" s="42">
        <v>47</v>
      </c>
      <c r="H132" s="41" t="s">
        <v>348</v>
      </c>
      <c r="I132" s="41" t="s">
        <v>436</v>
      </c>
      <c r="J132" s="41" t="s">
        <v>375</v>
      </c>
      <c r="K132" s="41" t="s">
        <v>362</v>
      </c>
    </row>
    <row r="133" spans="1:11" x14ac:dyDescent="0.15">
      <c r="A133" s="43" t="s">
        <v>134</v>
      </c>
      <c r="B133" s="43">
        <v>2</v>
      </c>
      <c r="C133" s="43">
        <v>10</v>
      </c>
      <c r="D133" s="5" t="s">
        <v>135</v>
      </c>
      <c r="F133" s="2">
        <v>132</v>
      </c>
      <c r="G133" s="42">
        <v>47</v>
      </c>
      <c r="H133" s="41" t="s">
        <v>349</v>
      </c>
      <c r="I133" s="41" t="s">
        <v>436</v>
      </c>
      <c r="J133" s="41" t="s">
        <v>375</v>
      </c>
      <c r="K133" s="41" t="s">
        <v>362</v>
      </c>
    </row>
    <row r="134" spans="1:11" x14ac:dyDescent="0.15">
      <c r="A134" s="43" t="s">
        <v>136</v>
      </c>
      <c r="B134" s="43">
        <v>2</v>
      </c>
      <c r="C134" s="43">
        <v>10</v>
      </c>
      <c r="D134" s="5" t="s">
        <v>135</v>
      </c>
      <c r="F134" s="2">
        <v>133</v>
      </c>
      <c r="G134" s="44">
        <v>48</v>
      </c>
      <c r="H134" s="45" t="s">
        <v>346</v>
      </c>
      <c r="I134" s="45" t="s">
        <v>439</v>
      </c>
      <c r="J134" s="45" t="s">
        <v>440</v>
      </c>
      <c r="K134" s="45" t="s">
        <v>362</v>
      </c>
    </row>
    <row r="135" spans="1:11" x14ac:dyDescent="0.15">
      <c r="A135" s="43" t="s">
        <v>137</v>
      </c>
      <c r="B135" s="43">
        <v>2</v>
      </c>
      <c r="C135" s="43">
        <v>10</v>
      </c>
      <c r="D135" s="5" t="s">
        <v>135</v>
      </c>
      <c r="F135" s="2">
        <v>134</v>
      </c>
      <c r="G135" s="44">
        <v>48</v>
      </c>
      <c r="H135" s="45" t="s">
        <v>347</v>
      </c>
      <c r="I135" s="45" t="s">
        <v>438</v>
      </c>
      <c r="J135" s="45" t="s">
        <v>440</v>
      </c>
      <c r="K135" s="45" t="s">
        <v>362</v>
      </c>
    </row>
    <row r="136" spans="1:11" x14ac:dyDescent="0.15">
      <c r="A136" s="43" t="s">
        <v>138</v>
      </c>
      <c r="B136" s="43">
        <v>2</v>
      </c>
      <c r="C136" s="43">
        <v>10</v>
      </c>
      <c r="D136" s="5" t="s">
        <v>135</v>
      </c>
      <c r="F136" s="2">
        <v>135</v>
      </c>
      <c r="G136" s="44">
        <v>48</v>
      </c>
      <c r="H136" s="45" t="s">
        <v>348</v>
      </c>
      <c r="I136" s="45" t="s">
        <v>438</v>
      </c>
      <c r="J136" s="45" t="s">
        <v>440</v>
      </c>
      <c r="K136" s="45" t="s">
        <v>362</v>
      </c>
    </row>
    <row r="137" spans="1:11" x14ac:dyDescent="0.15">
      <c r="A137" s="43" t="s">
        <v>139</v>
      </c>
      <c r="B137" s="43">
        <v>1</v>
      </c>
      <c r="C137" s="43">
        <v>10</v>
      </c>
      <c r="D137" s="5" t="s">
        <v>140</v>
      </c>
      <c r="F137" s="2">
        <v>136</v>
      </c>
      <c r="G137" s="44">
        <v>48</v>
      </c>
      <c r="H137" s="45" t="s">
        <v>349</v>
      </c>
      <c r="I137" s="45" t="s">
        <v>438</v>
      </c>
      <c r="J137" s="45" t="s">
        <v>440</v>
      </c>
      <c r="K137" s="45" t="s">
        <v>362</v>
      </c>
    </row>
    <row r="138" spans="1:11" x14ac:dyDescent="0.15">
      <c r="A138" s="43" t="s">
        <v>141</v>
      </c>
      <c r="B138" s="43">
        <v>1</v>
      </c>
      <c r="C138" s="43">
        <v>10</v>
      </c>
      <c r="D138" s="5" t="s">
        <v>140</v>
      </c>
      <c r="F138" s="2">
        <v>137</v>
      </c>
      <c r="G138" s="44">
        <v>48</v>
      </c>
      <c r="H138" s="45" t="s">
        <v>350</v>
      </c>
      <c r="I138" s="45" t="s">
        <v>438</v>
      </c>
      <c r="J138" s="45" t="s">
        <v>440</v>
      </c>
      <c r="K138" s="45" t="s">
        <v>362</v>
      </c>
    </row>
    <row r="139" spans="1:11" x14ac:dyDescent="0.15">
      <c r="A139" s="43" t="s">
        <v>142</v>
      </c>
      <c r="B139" s="43">
        <v>3</v>
      </c>
      <c r="C139" s="43">
        <v>10</v>
      </c>
      <c r="D139" s="5" t="s">
        <v>143</v>
      </c>
      <c r="F139" s="2">
        <v>138</v>
      </c>
      <c r="G139" s="42">
        <v>49</v>
      </c>
      <c r="H139" s="41" t="s">
        <v>346</v>
      </c>
      <c r="I139" s="41" t="s">
        <v>443</v>
      </c>
      <c r="J139" s="41" t="s">
        <v>375</v>
      </c>
      <c r="K139" s="41" t="s">
        <v>362</v>
      </c>
    </row>
    <row r="140" spans="1:11" x14ac:dyDescent="0.15">
      <c r="A140" s="43" t="s">
        <v>144</v>
      </c>
      <c r="B140" s="43">
        <v>3</v>
      </c>
      <c r="C140" s="43">
        <v>10</v>
      </c>
      <c r="D140" s="5" t="s">
        <v>145</v>
      </c>
      <c r="F140" s="2">
        <v>139</v>
      </c>
      <c r="G140" s="42">
        <v>49</v>
      </c>
      <c r="H140" s="41" t="s">
        <v>347</v>
      </c>
      <c r="I140" s="41" t="s">
        <v>443</v>
      </c>
      <c r="J140" s="41" t="s">
        <v>375</v>
      </c>
      <c r="K140" s="41" t="s">
        <v>362</v>
      </c>
    </row>
    <row r="141" spans="1:11" x14ac:dyDescent="0.15">
      <c r="A141" s="43" t="s">
        <v>146</v>
      </c>
      <c r="B141" s="43">
        <v>4</v>
      </c>
      <c r="C141" s="43">
        <v>1</v>
      </c>
      <c r="D141" s="5" t="s">
        <v>147</v>
      </c>
      <c r="F141" s="2">
        <v>140</v>
      </c>
      <c r="G141" s="42">
        <v>49</v>
      </c>
      <c r="H141" s="41" t="s">
        <v>348</v>
      </c>
      <c r="I141" s="41" t="s">
        <v>443</v>
      </c>
      <c r="J141" s="41" t="s">
        <v>375</v>
      </c>
      <c r="K141" s="41" t="s">
        <v>362</v>
      </c>
    </row>
    <row r="142" spans="1:11" x14ac:dyDescent="0.15">
      <c r="A142" s="43" t="s">
        <v>148</v>
      </c>
      <c r="B142" s="43">
        <v>0</v>
      </c>
      <c r="C142" s="43">
        <v>5</v>
      </c>
      <c r="D142" s="5" t="s">
        <v>149</v>
      </c>
      <c r="F142" s="2">
        <v>141</v>
      </c>
      <c r="G142" s="42">
        <v>49</v>
      </c>
      <c r="H142" s="41" t="s">
        <v>349</v>
      </c>
      <c r="I142" s="41" t="s">
        <v>443</v>
      </c>
      <c r="J142" s="41" t="s">
        <v>375</v>
      </c>
      <c r="K142" s="41" t="s">
        <v>362</v>
      </c>
    </row>
    <row r="143" spans="1:11" x14ac:dyDescent="0.15">
      <c r="F143" s="2">
        <v>142</v>
      </c>
      <c r="G143" s="44">
        <v>50</v>
      </c>
      <c r="H143" s="45" t="s">
        <v>346</v>
      </c>
      <c r="I143" s="45" t="s">
        <v>441</v>
      </c>
      <c r="J143" s="45" t="s">
        <v>442</v>
      </c>
      <c r="K143" s="45" t="s">
        <v>366</v>
      </c>
    </row>
    <row r="144" spans="1:11" x14ac:dyDescent="0.15">
      <c r="F144" s="2">
        <v>143</v>
      </c>
      <c r="G144" s="44">
        <v>50</v>
      </c>
      <c r="H144" s="45" t="s">
        <v>347</v>
      </c>
      <c r="I144" s="45" t="s">
        <v>441</v>
      </c>
      <c r="J144" s="45" t="s">
        <v>442</v>
      </c>
      <c r="K144" s="45" t="s">
        <v>366</v>
      </c>
    </row>
    <row r="145" spans="6:11" x14ac:dyDescent="0.15">
      <c r="F145" s="2">
        <v>144</v>
      </c>
      <c r="G145" s="44">
        <v>50</v>
      </c>
      <c r="H145" s="45" t="s">
        <v>348</v>
      </c>
      <c r="I145" s="45" t="s">
        <v>441</v>
      </c>
      <c r="J145" s="45" t="s">
        <v>442</v>
      </c>
      <c r="K145" s="45" t="s">
        <v>366</v>
      </c>
    </row>
    <row r="146" spans="6:11" x14ac:dyDescent="0.15">
      <c r="F146" s="2">
        <v>145</v>
      </c>
      <c r="G146" s="44">
        <v>50</v>
      </c>
      <c r="H146" s="45" t="s">
        <v>349</v>
      </c>
      <c r="I146" s="45" t="s">
        <v>441</v>
      </c>
      <c r="J146" s="45" t="s">
        <v>442</v>
      </c>
      <c r="K146" s="45" t="s">
        <v>366</v>
      </c>
    </row>
    <row r="147" spans="6:11" x14ac:dyDescent="0.15">
      <c r="F147" s="2">
        <v>146</v>
      </c>
      <c r="G147" s="44">
        <v>50</v>
      </c>
      <c r="H147" s="45" t="s">
        <v>350</v>
      </c>
      <c r="I147" s="45" t="s">
        <v>441</v>
      </c>
      <c r="J147" s="45" t="s">
        <v>442</v>
      </c>
      <c r="K147" s="45" t="s">
        <v>366</v>
      </c>
    </row>
  </sheetData>
  <phoneticPr fontId="3" type="noConversion"/>
  <conditionalFormatting sqref="G2:K12 G13:H17 K13:K17 G26:H30 K26:K30 G18:K25 G31:K93">
    <cfRule type="expression" dxfId="5" priority="10">
      <formula>MOD($D2,2)=1</formula>
    </cfRule>
  </conditionalFormatting>
  <conditionalFormatting sqref="C2:C4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{E0B78ACF-AC08-48CE-B071-36FAC6CE9F6E}</x14:id>
        </ext>
      </extLst>
    </cfRule>
  </conditionalFormatting>
  <conditionalFormatting sqref="B2:B4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{07B47367-DD8E-491C-B6CE-EFF9AA43B372}</x14:id>
        </ext>
      </extLst>
    </cfRule>
  </conditionalFormatting>
  <conditionalFormatting sqref="I26:J30">
    <cfRule type="expression" dxfId="4" priority="20">
      <formula>MOD($D13,2)=1</formula>
    </cfRule>
  </conditionalFormatting>
  <conditionalFormatting sqref="C51:C9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{7279B2E5-C1AC-4CD2-996A-8C0A248024D8}</x14:id>
        </ext>
      </extLst>
    </cfRule>
  </conditionalFormatting>
  <conditionalFormatting sqref="B51:B9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{FB10C83D-D365-4E5D-8434-746682602A87}</x14:id>
        </ext>
      </extLst>
    </cfRule>
  </conditionalFormatting>
  <conditionalFormatting sqref="C101:C14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{A6985FA7-F90B-435E-BBAB-0B9873CD842E}</x14:id>
        </ext>
      </extLst>
    </cfRule>
  </conditionalFormatting>
  <conditionalFormatting sqref="B101:B14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{62A0CC64-74CF-431D-A599-EA99AB2A7B8E}</x14:id>
        </ext>
      </extLst>
    </cfRule>
  </conditionalFormatting>
  <conditionalFormatting sqref="G94:K104 G105:H106 J105:K106 G107:K118 G119:H122 J119:K122 G123:K147">
    <cfRule type="expression" dxfId="3" priority="22">
      <formula>MOD($D99,2)=1</formula>
    </cfRule>
  </conditionalFormatting>
  <conditionalFormatting sqref="I119:I122">
    <cfRule type="expression" dxfId="2" priority="23">
      <formula>MOD($D124,2)=1</formula>
    </cfRule>
  </conditionalFormatting>
  <conditionalFormatting sqref="I105">
    <cfRule type="expression" dxfId="1" priority="2">
      <formula>MOD($D105,2)=1</formula>
    </cfRule>
  </conditionalFormatting>
  <conditionalFormatting sqref="I106">
    <cfRule type="expression" dxfId="0" priority="1">
      <formula>MOD($D106,2)=1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B78ACF-AC08-48CE-B071-36FAC6CE9F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C2:C43</xm:sqref>
        </x14:conditionalFormatting>
        <x14:conditionalFormatting xmlns:xm="http://schemas.microsoft.com/office/excel/2006/main">
          <x14:cfRule type="dataBar" id="{07B47367-DD8E-491C-B6CE-EFF9AA43B3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B2:B43</xm:sqref>
        </x14:conditionalFormatting>
        <x14:conditionalFormatting xmlns:xm="http://schemas.microsoft.com/office/excel/2006/main">
          <x14:cfRule type="dataBar" id="{7279B2E5-C1AC-4CD2-996A-8C0A24802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C51:C92</xm:sqref>
        </x14:conditionalFormatting>
        <x14:conditionalFormatting xmlns:xm="http://schemas.microsoft.com/office/excel/2006/main">
          <x14:cfRule type="dataBar" id="{FB10C83D-D365-4E5D-8434-746682602A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B51:B92</xm:sqref>
        </x14:conditionalFormatting>
        <x14:conditionalFormatting xmlns:xm="http://schemas.microsoft.com/office/excel/2006/main">
          <x14:cfRule type="dataBar" id="{A6985FA7-F90B-435E-BBAB-0B9873CD84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C101:C142</xm:sqref>
        </x14:conditionalFormatting>
        <x14:conditionalFormatting xmlns:xm="http://schemas.microsoft.com/office/excel/2006/main">
          <x14:cfRule type="dataBar" id="{62A0CC64-74CF-431D-A599-EA99AB2A7B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B101:B142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E394-5B22-48E4-991E-706D974F8596}">
  <dimension ref="A1:B19"/>
  <sheetViews>
    <sheetView workbookViewId="0">
      <selection activeCell="C12" sqref="C12"/>
    </sheetView>
  </sheetViews>
  <sheetFormatPr defaultRowHeight="13.5" x14ac:dyDescent="0.15"/>
  <cols>
    <col min="2" max="2" width="17" customWidth="1"/>
  </cols>
  <sheetData>
    <row r="1" spans="1:2" x14ac:dyDescent="0.15">
      <c r="A1" s="1" t="s">
        <v>50</v>
      </c>
      <c r="B1" s="1" t="s">
        <v>51</v>
      </c>
    </row>
    <row r="2" spans="1:2" x14ac:dyDescent="0.15">
      <c r="A2" s="4" t="s">
        <v>52</v>
      </c>
      <c r="B2" s="4" t="s">
        <v>53</v>
      </c>
    </row>
    <row r="3" spans="1:2" x14ac:dyDescent="0.15">
      <c r="A3" s="4" t="s">
        <v>54</v>
      </c>
      <c r="B3" s="6" t="s">
        <v>55</v>
      </c>
    </row>
    <row r="4" spans="1:2" x14ac:dyDescent="0.15">
      <c r="A4" s="4" t="s">
        <v>56</v>
      </c>
      <c r="B4" s="6" t="s">
        <v>57</v>
      </c>
    </row>
    <row r="5" spans="1:2" x14ac:dyDescent="0.15">
      <c r="A5" s="4" t="s">
        <v>58</v>
      </c>
      <c r="B5" s="4" t="s">
        <v>59</v>
      </c>
    </row>
    <row r="6" spans="1:2" x14ac:dyDescent="0.15">
      <c r="A6" s="4" t="s">
        <v>60</v>
      </c>
      <c r="B6" s="4" t="s">
        <v>61</v>
      </c>
    </row>
    <row r="7" spans="1:2" x14ac:dyDescent="0.15">
      <c r="A7" s="4" t="s">
        <v>62</v>
      </c>
      <c r="B7" s="4" t="s">
        <v>63</v>
      </c>
    </row>
    <row r="8" spans="1:2" x14ac:dyDescent="0.15">
      <c r="A8" s="4" t="s">
        <v>64</v>
      </c>
      <c r="B8" s="4" t="s">
        <v>65</v>
      </c>
    </row>
    <row r="9" spans="1:2" x14ac:dyDescent="0.15">
      <c r="A9" s="4" t="s">
        <v>66</v>
      </c>
      <c r="B9" s="4" t="s">
        <v>67</v>
      </c>
    </row>
    <row r="10" spans="1:2" x14ac:dyDescent="0.15">
      <c r="A10" s="4" t="s">
        <v>68</v>
      </c>
      <c r="B10" s="4" t="s">
        <v>69</v>
      </c>
    </row>
    <row r="11" spans="1:2" x14ac:dyDescent="0.15">
      <c r="A11" s="4" t="s">
        <v>70</v>
      </c>
      <c r="B11" s="4" t="s">
        <v>71</v>
      </c>
    </row>
    <row r="12" spans="1:2" x14ac:dyDescent="0.15">
      <c r="A12" s="4" t="s">
        <v>72</v>
      </c>
      <c r="B12" s="4" t="s">
        <v>73</v>
      </c>
    </row>
    <row r="13" spans="1:2" x14ac:dyDescent="0.15">
      <c r="A13" s="4" t="s">
        <v>74</v>
      </c>
      <c r="B13" s="4" t="s">
        <v>75</v>
      </c>
    </row>
    <row r="14" spans="1:2" x14ac:dyDescent="0.15">
      <c r="A14" s="4" t="s">
        <v>76</v>
      </c>
      <c r="B14" s="4" t="s">
        <v>77</v>
      </c>
    </row>
    <row r="15" spans="1:2" x14ac:dyDescent="0.15">
      <c r="A15" s="4" t="s">
        <v>78</v>
      </c>
      <c r="B15" s="4" t="s">
        <v>79</v>
      </c>
    </row>
    <row r="16" spans="1:2" x14ac:dyDescent="0.15">
      <c r="A16" s="4" t="s">
        <v>80</v>
      </c>
      <c r="B16" s="4" t="s">
        <v>81</v>
      </c>
    </row>
    <row r="17" spans="1:2" x14ac:dyDescent="0.15">
      <c r="A17" s="4" t="s">
        <v>82</v>
      </c>
      <c r="B17" s="4" t="s">
        <v>83</v>
      </c>
    </row>
    <row r="18" spans="1:2" x14ac:dyDescent="0.15">
      <c r="A18" s="4" t="s">
        <v>84</v>
      </c>
      <c r="B18" s="6" t="s">
        <v>85</v>
      </c>
    </row>
    <row r="19" spans="1:2" x14ac:dyDescent="0.15">
      <c r="A19" s="4" t="s">
        <v>86</v>
      </c>
      <c r="B19" s="4" t="s">
        <v>87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B29B-0ECA-4C9A-A886-08D9734E8DC6}">
  <dimension ref="A1:B12"/>
  <sheetViews>
    <sheetView workbookViewId="0">
      <selection activeCell="D21" sqref="D21"/>
    </sheetView>
  </sheetViews>
  <sheetFormatPr defaultRowHeight="13.5" x14ac:dyDescent="0.15"/>
  <cols>
    <col min="2" max="2" width="27.25" customWidth="1"/>
  </cols>
  <sheetData>
    <row r="1" spans="1:2" x14ac:dyDescent="0.15">
      <c r="A1" s="1" t="s">
        <v>50</v>
      </c>
      <c r="B1" s="1" t="s">
        <v>51</v>
      </c>
    </row>
    <row r="2" spans="1:2" x14ac:dyDescent="0.15">
      <c r="A2" s="5" t="s">
        <v>102</v>
      </c>
      <c r="B2" s="5" t="s">
        <v>150</v>
      </c>
    </row>
    <row r="3" spans="1:2" x14ac:dyDescent="0.15">
      <c r="A3" s="5" t="s">
        <v>104</v>
      </c>
      <c r="B3" s="5" t="s">
        <v>151</v>
      </c>
    </row>
    <row r="4" spans="1:2" x14ac:dyDescent="0.15">
      <c r="A4" s="5" t="s">
        <v>105</v>
      </c>
      <c r="B4" s="5" t="s">
        <v>152</v>
      </c>
    </row>
    <row r="5" spans="1:2" x14ac:dyDescent="0.15">
      <c r="A5" s="5" t="s">
        <v>106</v>
      </c>
      <c r="B5" s="5" t="s">
        <v>153</v>
      </c>
    </row>
    <row r="6" spans="1:2" x14ac:dyDescent="0.15">
      <c r="A6" s="5" t="s">
        <v>154</v>
      </c>
      <c r="B6" s="5" t="s">
        <v>155</v>
      </c>
    </row>
    <row r="7" spans="1:2" x14ac:dyDescent="0.15">
      <c r="A7" s="5" t="s">
        <v>156</v>
      </c>
      <c r="B7" s="5" t="s">
        <v>157</v>
      </c>
    </row>
    <row r="8" spans="1:2" x14ac:dyDescent="0.15">
      <c r="A8" s="5" t="s">
        <v>158</v>
      </c>
      <c r="B8" s="5" t="s">
        <v>159</v>
      </c>
    </row>
    <row r="9" spans="1:2" x14ac:dyDescent="0.15">
      <c r="A9" s="5" t="s">
        <v>160</v>
      </c>
      <c r="B9" s="5" t="s">
        <v>161</v>
      </c>
    </row>
    <row r="10" spans="1:2" x14ac:dyDescent="0.15">
      <c r="A10" s="5" t="s">
        <v>162</v>
      </c>
      <c r="B10" s="5" t="s">
        <v>163</v>
      </c>
    </row>
    <row r="11" spans="1:2" x14ac:dyDescent="0.15">
      <c r="A11" s="5" t="s">
        <v>164</v>
      </c>
      <c r="B11" s="5" t="s">
        <v>165</v>
      </c>
    </row>
    <row r="12" spans="1:2" x14ac:dyDescent="0.15">
      <c r="A12" s="5" t="s">
        <v>166</v>
      </c>
      <c r="B12" s="5" t="s">
        <v>167</v>
      </c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4649-711E-4E4E-A9BE-BB284AE78155}">
  <dimension ref="A1:F189"/>
  <sheetViews>
    <sheetView workbookViewId="0">
      <selection activeCell="L37" sqref="L37"/>
    </sheetView>
  </sheetViews>
  <sheetFormatPr defaultRowHeight="13.5" x14ac:dyDescent="0.15"/>
  <cols>
    <col min="2" max="2" width="30" customWidth="1"/>
  </cols>
  <sheetData>
    <row r="1" spans="1:5" x14ac:dyDescent="0.15">
      <c r="B1" s="30" t="s">
        <v>452</v>
      </c>
    </row>
    <row r="2" spans="1:5" x14ac:dyDescent="0.15">
      <c r="A2" s="2" t="s">
        <v>50</v>
      </c>
      <c r="B2" s="2" t="s">
        <v>51</v>
      </c>
      <c r="C2" s="2" t="s">
        <v>228</v>
      </c>
      <c r="D2" s="2" t="s">
        <v>229</v>
      </c>
      <c r="E2" s="2" t="s">
        <v>230</v>
      </c>
    </row>
    <row r="3" spans="1:5" x14ac:dyDescent="0.15">
      <c r="A3" s="5" t="s">
        <v>168</v>
      </c>
      <c r="B3" s="5" t="s">
        <v>169</v>
      </c>
      <c r="C3">
        <v>0</v>
      </c>
      <c r="D3">
        <v>0</v>
      </c>
      <c r="E3">
        <v>0</v>
      </c>
    </row>
    <row r="4" spans="1:5" x14ac:dyDescent="0.15">
      <c r="A4" s="5" t="s">
        <v>170</v>
      </c>
      <c r="B4" s="5" t="s">
        <v>171</v>
      </c>
      <c r="C4">
        <v>1</v>
      </c>
      <c r="D4">
        <v>1</v>
      </c>
      <c r="E4">
        <v>1</v>
      </c>
    </row>
    <row r="5" spans="1:5" x14ac:dyDescent="0.15">
      <c r="A5" s="5" t="s">
        <v>99</v>
      </c>
      <c r="B5" s="5" t="s">
        <v>172</v>
      </c>
      <c r="C5">
        <v>1</v>
      </c>
      <c r="D5">
        <v>1</v>
      </c>
      <c r="E5">
        <v>1</v>
      </c>
    </row>
    <row r="6" spans="1:5" x14ac:dyDescent="0.15">
      <c r="A6" s="5" t="s">
        <v>100</v>
      </c>
      <c r="B6" s="5" t="s">
        <v>173</v>
      </c>
      <c r="C6">
        <v>1</v>
      </c>
      <c r="D6">
        <v>1</v>
      </c>
      <c r="E6">
        <v>1</v>
      </c>
    </row>
    <row r="7" spans="1:5" x14ac:dyDescent="0.15">
      <c r="A7" s="5" t="s">
        <v>101</v>
      </c>
      <c r="B7" s="5" t="s">
        <v>174</v>
      </c>
      <c r="C7">
        <v>1</v>
      </c>
      <c r="D7">
        <v>1</v>
      </c>
      <c r="E7">
        <v>1</v>
      </c>
    </row>
    <row r="8" spans="1:5" x14ac:dyDescent="0.15">
      <c r="A8" s="5" t="s">
        <v>175</v>
      </c>
      <c r="B8" s="5" t="s">
        <v>176</v>
      </c>
      <c r="C8">
        <v>1</v>
      </c>
      <c r="D8">
        <v>1</v>
      </c>
      <c r="E8">
        <v>1</v>
      </c>
    </row>
    <row r="9" spans="1:5" x14ac:dyDescent="0.15">
      <c r="A9" s="5" t="s">
        <v>177</v>
      </c>
      <c r="B9" s="5" t="s">
        <v>178</v>
      </c>
      <c r="C9">
        <v>1</v>
      </c>
      <c r="D9">
        <v>1</v>
      </c>
      <c r="E9">
        <v>1</v>
      </c>
    </row>
    <row r="10" spans="1:5" x14ac:dyDescent="0.15">
      <c r="A10" s="5" t="s">
        <v>179</v>
      </c>
      <c r="B10" s="5" t="s">
        <v>180</v>
      </c>
      <c r="C10">
        <v>1</v>
      </c>
      <c r="D10">
        <v>1</v>
      </c>
      <c r="E10">
        <v>1</v>
      </c>
    </row>
    <row r="11" spans="1:5" x14ac:dyDescent="0.15">
      <c r="A11" s="5" t="s">
        <v>181</v>
      </c>
      <c r="B11" s="5" t="s">
        <v>182</v>
      </c>
      <c r="C11">
        <v>1</v>
      </c>
      <c r="D11">
        <v>1</v>
      </c>
      <c r="E11">
        <v>1</v>
      </c>
    </row>
    <row r="12" spans="1:5" x14ac:dyDescent="0.15">
      <c r="A12" s="5" t="s">
        <v>183</v>
      </c>
      <c r="B12" s="5" t="s">
        <v>184</v>
      </c>
      <c r="C12">
        <v>1</v>
      </c>
      <c r="D12">
        <v>0</v>
      </c>
      <c r="E12">
        <v>0</v>
      </c>
    </row>
    <row r="13" spans="1:5" x14ac:dyDescent="0.15">
      <c r="A13" s="5" t="s">
        <v>185</v>
      </c>
      <c r="B13" s="5" t="s">
        <v>186</v>
      </c>
      <c r="C13">
        <v>1</v>
      </c>
      <c r="D13">
        <v>1</v>
      </c>
      <c r="E13">
        <v>1</v>
      </c>
    </row>
    <row r="14" spans="1:5" x14ac:dyDescent="0.15">
      <c r="A14" s="5" t="s">
        <v>187</v>
      </c>
      <c r="B14" s="5" t="s">
        <v>188</v>
      </c>
      <c r="C14">
        <v>1</v>
      </c>
      <c r="D14">
        <v>1</v>
      </c>
      <c r="E14">
        <v>1</v>
      </c>
    </row>
    <row r="15" spans="1:5" x14ac:dyDescent="0.15">
      <c r="A15" s="5" t="s">
        <v>189</v>
      </c>
      <c r="B15" s="5" t="s">
        <v>190</v>
      </c>
      <c r="C15">
        <v>1</v>
      </c>
      <c r="D15">
        <v>1</v>
      </c>
      <c r="E15">
        <v>1</v>
      </c>
    </row>
    <row r="16" spans="1:5" x14ac:dyDescent="0.15">
      <c r="A16" s="5" t="s">
        <v>191</v>
      </c>
      <c r="B16" s="5" t="s">
        <v>192</v>
      </c>
      <c r="C16">
        <v>1</v>
      </c>
      <c r="D16">
        <v>1</v>
      </c>
      <c r="E16">
        <v>1</v>
      </c>
    </row>
    <row r="17" spans="1:5" x14ac:dyDescent="0.15">
      <c r="A17" s="5" t="s">
        <v>193</v>
      </c>
      <c r="B17" s="5" t="s">
        <v>194</v>
      </c>
      <c r="C17">
        <v>1</v>
      </c>
      <c r="D17">
        <v>1</v>
      </c>
      <c r="E17">
        <v>1</v>
      </c>
    </row>
    <row r="18" spans="1:5" x14ac:dyDescent="0.15">
      <c r="A18" s="5" t="s">
        <v>195</v>
      </c>
      <c r="B18" s="5" t="s">
        <v>196</v>
      </c>
      <c r="C18">
        <v>1</v>
      </c>
      <c r="D18">
        <v>1</v>
      </c>
      <c r="E18">
        <v>1</v>
      </c>
    </row>
    <row r="19" spans="1:5" x14ac:dyDescent="0.15">
      <c r="A19" s="5" t="s">
        <v>197</v>
      </c>
      <c r="B19" s="5" t="s">
        <v>198</v>
      </c>
      <c r="C19">
        <v>1</v>
      </c>
      <c r="D19">
        <v>1</v>
      </c>
      <c r="E19">
        <v>1</v>
      </c>
    </row>
    <row r="20" spans="1:5" x14ac:dyDescent="0.15">
      <c r="A20" s="5" t="s">
        <v>199</v>
      </c>
      <c r="B20" s="5" t="s">
        <v>200</v>
      </c>
      <c r="C20">
        <v>1</v>
      </c>
      <c r="D20">
        <v>1</v>
      </c>
      <c r="E20">
        <v>1</v>
      </c>
    </row>
    <row r="21" spans="1:5" x14ac:dyDescent="0.15">
      <c r="A21" s="5" t="s">
        <v>201</v>
      </c>
      <c r="B21" s="5" t="s">
        <v>202</v>
      </c>
      <c r="C21">
        <v>1</v>
      </c>
      <c r="D21">
        <v>1</v>
      </c>
      <c r="E21">
        <v>1</v>
      </c>
    </row>
    <row r="22" spans="1:5" x14ac:dyDescent="0.15">
      <c r="A22" s="5" t="s">
        <v>203</v>
      </c>
      <c r="B22" s="5" t="s">
        <v>204</v>
      </c>
      <c r="C22">
        <v>1</v>
      </c>
      <c r="D22">
        <v>1</v>
      </c>
      <c r="E22">
        <v>1</v>
      </c>
    </row>
    <row r="23" spans="1:5" x14ac:dyDescent="0.15">
      <c r="A23" s="5" t="s">
        <v>205</v>
      </c>
      <c r="B23" s="5" t="s">
        <v>206</v>
      </c>
      <c r="C23">
        <v>1</v>
      </c>
      <c r="D23">
        <v>0</v>
      </c>
      <c r="E23">
        <v>0</v>
      </c>
    </row>
    <row r="24" spans="1:5" x14ac:dyDescent="0.15">
      <c r="A24" s="5" t="s">
        <v>207</v>
      </c>
      <c r="B24" s="5" t="s">
        <v>208</v>
      </c>
      <c r="C24">
        <v>1</v>
      </c>
      <c r="D24">
        <v>1</v>
      </c>
      <c r="E24">
        <v>1</v>
      </c>
    </row>
    <row r="25" spans="1:5" x14ac:dyDescent="0.15">
      <c r="A25" s="5" t="s">
        <v>209</v>
      </c>
      <c r="B25" s="5" t="s">
        <v>210</v>
      </c>
      <c r="C25">
        <v>1</v>
      </c>
      <c r="D25">
        <v>1</v>
      </c>
      <c r="E25">
        <v>1</v>
      </c>
    </row>
    <row r="26" spans="1:5" x14ac:dyDescent="0.15">
      <c r="A26" s="5" t="s">
        <v>211</v>
      </c>
      <c r="B26" s="5" t="s">
        <v>212</v>
      </c>
      <c r="C26">
        <v>1</v>
      </c>
      <c r="D26">
        <v>0</v>
      </c>
      <c r="E26">
        <v>0</v>
      </c>
    </row>
    <row r="27" spans="1:5" x14ac:dyDescent="0.15">
      <c r="A27" s="5" t="s">
        <v>213</v>
      </c>
      <c r="B27" s="5" t="s">
        <v>214</v>
      </c>
      <c r="C27">
        <v>1</v>
      </c>
      <c r="D27">
        <v>0</v>
      </c>
      <c r="E27">
        <v>0</v>
      </c>
    </row>
    <row r="28" spans="1:5" x14ac:dyDescent="0.15">
      <c r="A28" s="5" t="s">
        <v>215</v>
      </c>
      <c r="B28" s="5" t="s">
        <v>216</v>
      </c>
      <c r="C28">
        <v>1</v>
      </c>
      <c r="D28">
        <v>0</v>
      </c>
      <c r="E28">
        <v>0</v>
      </c>
    </row>
    <row r="29" spans="1:5" x14ac:dyDescent="0.15">
      <c r="A29" s="5" t="s">
        <v>217</v>
      </c>
      <c r="B29" s="5" t="s">
        <v>218</v>
      </c>
      <c r="C29">
        <v>1</v>
      </c>
      <c r="D29">
        <v>0</v>
      </c>
      <c r="E29">
        <v>0</v>
      </c>
    </row>
    <row r="30" spans="1:5" x14ac:dyDescent="0.15">
      <c r="A30" s="5" t="s">
        <v>220</v>
      </c>
      <c r="B30" s="3" t="s">
        <v>224</v>
      </c>
      <c r="C30">
        <v>1</v>
      </c>
      <c r="D30">
        <v>0</v>
      </c>
      <c r="E30">
        <v>0</v>
      </c>
    </row>
    <row r="31" spans="1:5" x14ac:dyDescent="0.15">
      <c r="A31" s="5" t="s">
        <v>221</v>
      </c>
      <c r="B31" s="3" t="s">
        <v>225</v>
      </c>
      <c r="C31">
        <v>1</v>
      </c>
      <c r="D31">
        <v>1</v>
      </c>
      <c r="E31">
        <v>1</v>
      </c>
    </row>
    <row r="32" spans="1:5" x14ac:dyDescent="0.15">
      <c r="A32" s="5" t="s">
        <v>222</v>
      </c>
      <c r="B32" s="3" t="s">
        <v>226</v>
      </c>
      <c r="C32">
        <v>1</v>
      </c>
      <c r="D32">
        <v>1</v>
      </c>
      <c r="E32">
        <v>1</v>
      </c>
    </row>
    <row r="33" spans="1:6" x14ac:dyDescent="0.15">
      <c r="A33" s="5" t="s">
        <v>223</v>
      </c>
      <c r="B33" s="3" t="s">
        <v>227</v>
      </c>
      <c r="C33">
        <v>1</v>
      </c>
      <c r="D33">
        <v>0</v>
      </c>
      <c r="E33">
        <v>0</v>
      </c>
    </row>
    <row r="34" spans="1:6" x14ac:dyDescent="0.15">
      <c r="A34" s="9" t="s">
        <v>445</v>
      </c>
      <c r="B34" s="50" t="s">
        <v>446</v>
      </c>
      <c r="C34">
        <v>1</v>
      </c>
      <c r="D34">
        <v>0</v>
      </c>
      <c r="E34">
        <v>0</v>
      </c>
    </row>
    <row r="35" spans="1:6" x14ac:dyDescent="0.15">
      <c r="C35" s="1">
        <f>SUM(C3:C34)</f>
        <v>31</v>
      </c>
      <c r="D35" s="1">
        <f>SUM(D3:D34)</f>
        <v>22</v>
      </c>
      <c r="E35" s="1">
        <f>SUM(E3:E34)</f>
        <v>22</v>
      </c>
    </row>
    <row r="39" spans="1:6" x14ac:dyDescent="0.15">
      <c r="B39" s="30" t="s">
        <v>444</v>
      </c>
    </row>
    <row r="40" spans="1:6" x14ac:dyDescent="0.15">
      <c r="A40" s="2" t="s">
        <v>50</v>
      </c>
      <c r="B40" s="2" t="s">
        <v>51</v>
      </c>
      <c r="C40" s="2" t="s">
        <v>228</v>
      </c>
      <c r="D40" s="2" t="s">
        <v>229</v>
      </c>
      <c r="E40" s="2" t="s">
        <v>230</v>
      </c>
      <c r="F40" s="11" t="s">
        <v>450</v>
      </c>
    </row>
    <row r="41" spans="1:6" x14ac:dyDescent="0.15">
      <c r="A41" s="5" t="s">
        <v>168</v>
      </c>
      <c r="B41" s="5" t="s">
        <v>169</v>
      </c>
      <c r="C41">
        <v>0</v>
      </c>
      <c r="D41">
        <v>0</v>
      </c>
      <c r="E41">
        <v>0</v>
      </c>
      <c r="F41" s="1"/>
    </row>
    <row r="42" spans="1:6" x14ac:dyDescent="0.15">
      <c r="A42" s="5" t="s">
        <v>170</v>
      </c>
      <c r="B42" s="5" t="s">
        <v>171</v>
      </c>
      <c r="C42">
        <v>1</v>
      </c>
      <c r="D42">
        <v>1</v>
      </c>
      <c r="E42">
        <v>1</v>
      </c>
      <c r="F42" s="1"/>
    </row>
    <row r="43" spans="1:6" x14ac:dyDescent="0.15">
      <c r="A43" s="3" t="s">
        <v>99</v>
      </c>
      <c r="B43" s="3" t="s">
        <v>172</v>
      </c>
      <c r="C43">
        <v>1</v>
      </c>
      <c r="D43">
        <v>1</v>
      </c>
      <c r="E43">
        <v>1</v>
      </c>
      <c r="F43" s="1"/>
    </row>
    <row r="44" spans="1:6" x14ac:dyDescent="0.15">
      <c r="A44" s="5" t="s">
        <v>100</v>
      </c>
      <c r="B44" s="5" t="s">
        <v>173</v>
      </c>
      <c r="C44">
        <v>1</v>
      </c>
      <c r="D44">
        <v>1</v>
      </c>
      <c r="E44">
        <v>1</v>
      </c>
      <c r="F44" s="1"/>
    </row>
    <row r="45" spans="1:6" x14ac:dyDescent="0.15">
      <c r="A45" s="5" t="s">
        <v>101</v>
      </c>
      <c r="B45" s="5" t="s">
        <v>174</v>
      </c>
      <c r="C45">
        <v>1</v>
      </c>
      <c r="D45">
        <v>1</v>
      </c>
      <c r="E45">
        <v>1</v>
      </c>
      <c r="F45" s="1"/>
    </row>
    <row r="46" spans="1:6" x14ac:dyDescent="0.15">
      <c r="A46" s="7" t="s">
        <v>175</v>
      </c>
      <c r="B46" s="7" t="s">
        <v>176</v>
      </c>
      <c r="C46" s="49">
        <v>0</v>
      </c>
      <c r="D46" s="49">
        <v>0</v>
      </c>
      <c r="E46" s="49">
        <v>0</v>
      </c>
      <c r="F46" s="1">
        <v>3</v>
      </c>
    </row>
    <row r="47" spans="1:6" x14ac:dyDescent="0.15">
      <c r="A47" s="5" t="s">
        <v>177</v>
      </c>
      <c r="B47" s="5" t="s">
        <v>178</v>
      </c>
      <c r="C47">
        <v>1</v>
      </c>
      <c r="D47">
        <v>1</v>
      </c>
      <c r="E47">
        <v>1</v>
      </c>
      <c r="F47" s="1"/>
    </row>
    <row r="48" spans="1:6" x14ac:dyDescent="0.15">
      <c r="A48" s="5" t="s">
        <v>179</v>
      </c>
      <c r="B48" s="5" t="s">
        <v>180</v>
      </c>
      <c r="C48">
        <v>1</v>
      </c>
      <c r="D48">
        <v>1</v>
      </c>
      <c r="E48">
        <v>1</v>
      </c>
      <c r="F48" s="1"/>
    </row>
    <row r="49" spans="1:6" x14ac:dyDescent="0.15">
      <c r="A49" s="5" t="s">
        <v>181</v>
      </c>
      <c r="B49" s="5" t="s">
        <v>182</v>
      </c>
      <c r="C49">
        <v>1</v>
      </c>
      <c r="D49">
        <v>1</v>
      </c>
      <c r="E49">
        <v>1</v>
      </c>
      <c r="F49" s="1"/>
    </row>
    <row r="50" spans="1:6" x14ac:dyDescent="0.15">
      <c r="A50" s="7" t="s">
        <v>183</v>
      </c>
      <c r="B50" s="7" t="s">
        <v>184</v>
      </c>
      <c r="C50" s="49">
        <v>0</v>
      </c>
      <c r="D50" s="49">
        <v>0</v>
      </c>
      <c r="E50" s="49">
        <v>0</v>
      </c>
      <c r="F50" s="1">
        <v>2</v>
      </c>
    </row>
    <row r="51" spans="1:6" x14ac:dyDescent="0.15">
      <c r="A51" s="5" t="s">
        <v>185</v>
      </c>
      <c r="B51" s="5" t="s">
        <v>186</v>
      </c>
      <c r="C51">
        <v>1</v>
      </c>
      <c r="D51">
        <v>1</v>
      </c>
      <c r="E51">
        <v>1</v>
      </c>
      <c r="F51" s="1"/>
    </row>
    <row r="52" spans="1:6" x14ac:dyDescent="0.15">
      <c r="A52" s="7" t="s">
        <v>187</v>
      </c>
      <c r="B52" s="7" t="s">
        <v>188</v>
      </c>
      <c r="C52" s="49">
        <v>0</v>
      </c>
      <c r="D52" s="49">
        <v>0</v>
      </c>
      <c r="E52" s="49">
        <v>0</v>
      </c>
      <c r="F52" s="1">
        <v>3</v>
      </c>
    </row>
    <row r="53" spans="1:6" x14ac:dyDescent="0.15">
      <c r="A53" s="7" t="s">
        <v>189</v>
      </c>
      <c r="B53" s="7" t="s">
        <v>190</v>
      </c>
      <c r="C53" s="49">
        <v>0</v>
      </c>
      <c r="D53" s="49">
        <v>0</v>
      </c>
      <c r="E53" s="49">
        <v>0</v>
      </c>
      <c r="F53" s="1">
        <v>2</v>
      </c>
    </row>
    <row r="54" spans="1:6" x14ac:dyDescent="0.15">
      <c r="A54" s="9" t="s">
        <v>191</v>
      </c>
      <c r="B54" s="9" t="s">
        <v>192</v>
      </c>
      <c r="C54">
        <v>1</v>
      </c>
      <c r="D54">
        <v>1</v>
      </c>
      <c r="E54">
        <v>1</v>
      </c>
      <c r="F54" s="1"/>
    </row>
    <row r="55" spans="1:6" x14ac:dyDescent="0.15">
      <c r="A55" s="5" t="s">
        <v>193</v>
      </c>
      <c r="B55" s="5" t="s">
        <v>194</v>
      </c>
      <c r="C55">
        <v>1</v>
      </c>
      <c r="D55">
        <v>1</v>
      </c>
      <c r="E55">
        <v>1</v>
      </c>
      <c r="F55" s="1"/>
    </row>
    <row r="56" spans="1:6" x14ac:dyDescent="0.15">
      <c r="A56" s="7" t="s">
        <v>195</v>
      </c>
      <c r="B56" s="7" t="s">
        <v>196</v>
      </c>
      <c r="C56" s="49">
        <v>0</v>
      </c>
      <c r="D56" s="49">
        <v>0</v>
      </c>
      <c r="E56" s="49">
        <v>0</v>
      </c>
      <c r="F56" s="1">
        <v>2</v>
      </c>
    </row>
    <row r="57" spans="1:6" x14ac:dyDescent="0.15">
      <c r="A57" s="7" t="s">
        <v>197</v>
      </c>
      <c r="B57" s="7" t="s">
        <v>198</v>
      </c>
      <c r="C57" s="49">
        <v>0</v>
      </c>
      <c r="D57" s="49">
        <v>0</v>
      </c>
      <c r="E57" s="49">
        <v>0</v>
      </c>
      <c r="F57" s="1">
        <v>2</v>
      </c>
    </row>
    <row r="58" spans="1:6" x14ac:dyDescent="0.15">
      <c r="A58" s="5" t="s">
        <v>199</v>
      </c>
      <c r="B58" s="5" t="s">
        <v>200</v>
      </c>
      <c r="C58">
        <v>1</v>
      </c>
      <c r="D58">
        <v>1</v>
      </c>
      <c r="E58">
        <v>1</v>
      </c>
      <c r="F58" s="1"/>
    </row>
    <row r="59" spans="1:6" x14ac:dyDescent="0.15">
      <c r="A59" s="5" t="s">
        <v>201</v>
      </c>
      <c r="B59" s="5" t="s">
        <v>202</v>
      </c>
      <c r="C59">
        <v>1</v>
      </c>
      <c r="D59">
        <v>1</v>
      </c>
      <c r="E59">
        <v>1</v>
      </c>
      <c r="F59" s="1"/>
    </row>
    <row r="60" spans="1:6" x14ac:dyDescent="0.15">
      <c r="A60" s="7" t="s">
        <v>203</v>
      </c>
      <c r="B60" s="7" t="s">
        <v>204</v>
      </c>
      <c r="C60" s="49">
        <v>0</v>
      </c>
      <c r="D60" s="49">
        <v>0</v>
      </c>
      <c r="E60" s="49">
        <v>0</v>
      </c>
      <c r="F60" s="1">
        <v>1</v>
      </c>
    </row>
    <row r="61" spans="1:6" x14ac:dyDescent="0.15">
      <c r="A61" s="5" t="s">
        <v>205</v>
      </c>
      <c r="B61" s="5" t="s">
        <v>206</v>
      </c>
      <c r="C61">
        <v>1</v>
      </c>
      <c r="D61">
        <v>0</v>
      </c>
      <c r="E61">
        <v>0</v>
      </c>
      <c r="F61" s="1"/>
    </row>
    <row r="62" spans="1:6" x14ac:dyDescent="0.15">
      <c r="A62" s="5" t="s">
        <v>207</v>
      </c>
      <c r="B62" s="5" t="s">
        <v>208</v>
      </c>
      <c r="C62">
        <v>1</v>
      </c>
      <c r="D62">
        <v>1</v>
      </c>
      <c r="E62">
        <v>1</v>
      </c>
      <c r="F62" s="1"/>
    </row>
    <row r="63" spans="1:6" x14ac:dyDescent="0.15">
      <c r="A63" s="5" t="s">
        <v>209</v>
      </c>
      <c r="B63" s="5" t="s">
        <v>210</v>
      </c>
      <c r="C63">
        <v>1</v>
      </c>
      <c r="D63">
        <v>1</v>
      </c>
      <c r="E63">
        <v>1</v>
      </c>
      <c r="F63" s="1"/>
    </row>
    <row r="64" spans="1:6" x14ac:dyDescent="0.15">
      <c r="A64" s="7" t="s">
        <v>211</v>
      </c>
      <c r="B64" s="7" t="s">
        <v>212</v>
      </c>
      <c r="C64" s="49">
        <v>0</v>
      </c>
      <c r="D64" s="49">
        <v>0</v>
      </c>
      <c r="E64" s="49">
        <v>0</v>
      </c>
      <c r="F64" s="1">
        <v>3</v>
      </c>
    </row>
    <row r="65" spans="1:6" x14ac:dyDescent="0.15">
      <c r="A65" s="7" t="s">
        <v>213</v>
      </c>
      <c r="B65" s="7" t="s">
        <v>214</v>
      </c>
      <c r="C65" s="49">
        <v>0</v>
      </c>
      <c r="D65" s="49">
        <v>0</v>
      </c>
      <c r="E65" s="49">
        <v>0</v>
      </c>
      <c r="F65" s="1">
        <v>1</v>
      </c>
    </row>
    <row r="66" spans="1:6" x14ac:dyDescent="0.15">
      <c r="A66" s="5" t="s">
        <v>215</v>
      </c>
      <c r="B66" s="5" t="s">
        <v>216</v>
      </c>
      <c r="C66">
        <v>1</v>
      </c>
      <c r="D66">
        <v>0</v>
      </c>
      <c r="E66">
        <v>0</v>
      </c>
      <c r="F66" s="1"/>
    </row>
    <row r="67" spans="1:6" x14ac:dyDescent="0.15">
      <c r="A67" s="5" t="s">
        <v>217</v>
      </c>
      <c r="B67" s="5" t="s">
        <v>218</v>
      </c>
      <c r="C67">
        <v>1</v>
      </c>
      <c r="D67">
        <v>0</v>
      </c>
      <c r="E67">
        <v>0</v>
      </c>
      <c r="F67" s="1"/>
    </row>
    <row r="68" spans="1:6" x14ac:dyDescent="0.15">
      <c r="A68" s="7" t="s">
        <v>220</v>
      </c>
      <c r="B68" s="8" t="s">
        <v>224</v>
      </c>
      <c r="C68" s="49">
        <v>0</v>
      </c>
      <c r="D68" s="49">
        <v>0</v>
      </c>
      <c r="E68" s="49">
        <v>0</v>
      </c>
      <c r="F68" s="1">
        <v>1</v>
      </c>
    </row>
    <row r="69" spans="1:6" x14ac:dyDescent="0.15">
      <c r="A69" s="7" t="s">
        <v>221</v>
      </c>
      <c r="B69" s="8" t="s">
        <v>225</v>
      </c>
      <c r="C69" s="49">
        <v>0</v>
      </c>
      <c r="D69" s="49">
        <v>0</v>
      </c>
      <c r="E69" s="49">
        <v>0</v>
      </c>
      <c r="F69" s="1">
        <v>2</v>
      </c>
    </row>
    <row r="70" spans="1:6" x14ac:dyDescent="0.15">
      <c r="A70" s="7" t="s">
        <v>222</v>
      </c>
      <c r="B70" s="8" t="s">
        <v>226</v>
      </c>
      <c r="C70" s="49">
        <v>0</v>
      </c>
      <c r="D70" s="49">
        <v>0</v>
      </c>
      <c r="E70" s="49">
        <v>0</v>
      </c>
      <c r="F70" s="1">
        <v>1</v>
      </c>
    </row>
    <row r="71" spans="1:6" x14ac:dyDescent="0.15">
      <c r="A71" s="7" t="s">
        <v>223</v>
      </c>
      <c r="B71" s="8" t="s">
        <v>227</v>
      </c>
      <c r="C71" s="49">
        <v>0</v>
      </c>
      <c r="D71" s="49">
        <v>0</v>
      </c>
      <c r="E71" s="49">
        <v>0</v>
      </c>
      <c r="F71" s="1">
        <v>1</v>
      </c>
    </row>
    <row r="72" spans="1:6" x14ac:dyDescent="0.15">
      <c r="A72" s="7" t="s">
        <v>445</v>
      </c>
      <c r="B72" s="8" t="s">
        <v>446</v>
      </c>
      <c r="C72" s="49">
        <v>0</v>
      </c>
      <c r="D72" s="49">
        <v>0</v>
      </c>
      <c r="E72" s="49">
        <v>0</v>
      </c>
      <c r="F72" s="1">
        <v>3</v>
      </c>
    </row>
    <row r="73" spans="1:6" x14ac:dyDescent="0.15">
      <c r="C73" s="1">
        <f>SUM(C41:C72)</f>
        <v>17</v>
      </c>
      <c r="D73" s="1">
        <f>SUM(D41:D72)</f>
        <v>14</v>
      </c>
      <c r="E73" s="1">
        <f>SUM(E41:E72)</f>
        <v>14</v>
      </c>
    </row>
    <row r="77" spans="1:6" x14ac:dyDescent="0.15">
      <c r="B77" s="30" t="s">
        <v>447</v>
      </c>
    </row>
    <row r="78" spans="1:6" x14ac:dyDescent="0.15">
      <c r="A78" s="1" t="s">
        <v>50</v>
      </c>
      <c r="B78" s="1" t="s">
        <v>51</v>
      </c>
      <c r="C78" s="1" t="s">
        <v>228</v>
      </c>
      <c r="D78" s="1" t="s">
        <v>229</v>
      </c>
      <c r="E78" s="1" t="s">
        <v>230</v>
      </c>
      <c r="F78" s="11" t="s">
        <v>450</v>
      </c>
    </row>
    <row r="79" spans="1:6" x14ac:dyDescent="0.15">
      <c r="A79" s="5" t="s">
        <v>168</v>
      </c>
      <c r="B79" s="5" t="s">
        <v>169</v>
      </c>
      <c r="C79">
        <v>0</v>
      </c>
      <c r="D79">
        <v>0</v>
      </c>
      <c r="E79">
        <v>0</v>
      </c>
      <c r="F79" s="1"/>
    </row>
    <row r="80" spans="1:6" x14ac:dyDescent="0.15">
      <c r="A80" s="5" t="s">
        <v>170</v>
      </c>
      <c r="B80" s="5" t="s">
        <v>171</v>
      </c>
      <c r="C80">
        <v>1</v>
      </c>
      <c r="D80">
        <v>1</v>
      </c>
      <c r="E80">
        <v>1</v>
      </c>
      <c r="F80" s="1"/>
    </row>
    <row r="81" spans="1:6" x14ac:dyDescent="0.15">
      <c r="A81" s="5" t="s">
        <v>99</v>
      </c>
      <c r="B81" s="5" t="s">
        <v>172</v>
      </c>
      <c r="C81">
        <v>1</v>
      </c>
      <c r="D81">
        <v>1</v>
      </c>
      <c r="E81">
        <v>1</v>
      </c>
      <c r="F81" s="1"/>
    </row>
    <row r="82" spans="1:6" x14ac:dyDescent="0.15">
      <c r="A82" s="5" t="s">
        <v>100</v>
      </c>
      <c r="B82" s="5" t="s">
        <v>173</v>
      </c>
      <c r="C82">
        <v>1</v>
      </c>
      <c r="D82">
        <v>1</v>
      </c>
      <c r="E82">
        <v>1</v>
      </c>
      <c r="F82" s="1"/>
    </row>
    <row r="83" spans="1:6" x14ac:dyDescent="0.15">
      <c r="A83" s="5" t="s">
        <v>101</v>
      </c>
      <c r="B83" s="5" t="s">
        <v>174</v>
      </c>
      <c r="C83">
        <v>1</v>
      </c>
      <c r="D83">
        <v>1</v>
      </c>
      <c r="E83">
        <v>1</v>
      </c>
      <c r="F83" s="1"/>
    </row>
    <row r="84" spans="1:6" x14ac:dyDescent="0.15">
      <c r="A84" s="5" t="s">
        <v>175</v>
      </c>
      <c r="B84" s="5" t="s">
        <v>176</v>
      </c>
      <c r="C84">
        <v>1</v>
      </c>
      <c r="D84">
        <v>1</v>
      </c>
      <c r="E84">
        <v>1</v>
      </c>
      <c r="F84" s="1"/>
    </row>
    <row r="85" spans="1:6" x14ac:dyDescent="0.15">
      <c r="A85" s="7" t="s">
        <v>177</v>
      </c>
      <c r="B85" s="7" t="s">
        <v>178</v>
      </c>
      <c r="C85" s="49">
        <v>0</v>
      </c>
      <c r="D85" s="49">
        <v>0</v>
      </c>
      <c r="E85" s="49">
        <v>0</v>
      </c>
      <c r="F85" s="1">
        <v>3</v>
      </c>
    </row>
    <row r="86" spans="1:6" x14ac:dyDescent="0.15">
      <c r="A86" s="5" t="s">
        <v>179</v>
      </c>
      <c r="B86" s="5" t="s">
        <v>180</v>
      </c>
      <c r="C86">
        <v>1</v>
      </c>
      <c r="D86">
        <v>1</v>
      </c>
      <c r="E86">
        <v>1</v>
      </c>
      <c r="F86" s="1"/>
    </row>
    <row r="87" spans="1:6" x14ac:dyDescent="0.15">
      <c r="A87" s="5" t="s">
        <v>181</v>
      </c>
      <c r="B87" s="5" t="s">
        <v>182</v>
      </c>
      <c r="C87">
        <v>1</v>
      </c>
      <c r="D87">
        <v>1</v>
      </c>
      <c r="E87">
        <v>1</v>
      </c>
      <c r="F87" s="1"/>
    </row>
    <row r="88" spans="1:6" x14ac:dyDescent="0.15">
      <c r="A88" s="7" t="s">
        <v>183</v>
      </c>
      <c r="B88" s="7" t="s">
        <v>184</v>
      </c>
      <c r="C88" s="49">
        <v>0</v>
      </c>
      <c r="D88" s="49">
        <v>0</v>
      </c>
      <c r="E88" s="49">
        <v>0</v>
      </c>
      <c r="F88" s="1">
        <v>3</v>
      </c>
    </row>
    <row r="89" spans="1:6" x14ac:dyDescent="0.15">
      <c r="A89" s="7" t="s">
        <v>185</v>
      </c>
      <c r="B89" s="7" t="s">
        <v>186</v>
      </c>
      <c r="C89" s="49">
        <v>0</v>
      </c>
      <c r="D89" s="49">
        <v>0</v>
      </c>
      <c r="E89" s="49">
        <v>0</v>
      </c>
      <c r="F89" s="1">
        <v>3</v>
      </c>
    </row>
    <row r="90" spans="1:6" x14ac:dyDescent="0.15">
      <c r="A90" s="7" t="s">
        <v>187</v>
      </c>
      <c r="B90" s="7" t="s">
        <v>188</v>
      </c>
      <c r="C90" s="49">
        <v>0</v>
      </c>
      <c r="D90" s="49">
        <v>0</v>
      </c>
      <c r="E90" s="49">
        <v>0</v>
      </c>
      <c r="F90" s="1">
        <v>2</v>
      </c>
    </row>
    <row r="91" spans="1:6" x14ac:dyDescent="0.15">
      <c r="A91" s="7" t="s">
        <v>189</v>
      </c>
      <c r="B91" s="7" t="s">
        <v>190</v>
      </c>
      <c r="C91" s="49">
        <v>0</v>
      </c>
      <c r="D91" s="49">
        <v>0</v>
      </c>
      <c r="E91" s="49">
        <v>0</v>
      </c>
      <c r="F91" s="1">
        <v>2</v>
      </c>
    </row>
    <row r="92" spans="1:6" x14ac:dyDescent="0.15">
      <c r="A92" s="7" t="s">
        <v>191</v>
      </c>
      <c r="B92" s="7" t="s">
        <v>192</v>
      </c>
      <c r="C92" s="49">
        <v>0</v>
      </c>
      <c r="D92" s="49">
        <v>0</v>
      </c>
      <c r="E92" s="49">
        <v>0</v>
      </c>
      <c r="F92" s="1">
        <v>1</v>
      </c>
    </row>
    <row r="93" spans="1:6" x14ac:dyDescent="0.15">
      <c r="A93" s="7" t="s">
        <v>193</v>
      </c>
      <c r="B93" s="7" t="s">
        <v>194</v>
      </c>
      <c r="C93" s="49">
        <v>0</v>
      </c>
      <c r="D93" s="49">
        <v>0</v>
      </c>
      <c r="E93" s="49">
        <v>0</v>
      </c>
      <c r="F93" s="1">
        <v>2</v>
      </c>
    </row>
    <row r="94" spans="1:6" x14ac:dyDescent="0.15">
      <c r="A94" s="7" t="s">
        <v>195</v>
      </c>
      <c r="B94" s="7" t="s">
        <v>196</v>
      </c>
      <c r="C94" s="49">
        <v>0</v>
      </c>
      <c r="D94" s="49">
        <v>0</v>
      </c>
      <c r="E94" s="49">
        <v>0</v>
      </c>
      <c r="F94" s="1">
        <v>1</v>
      </c>
    </row>
    <row r="95" spans="1:6" x14ac:dyDescent="0.15">
      <c r="A95" s="9" t="s">
        <v>197</v>
      </c>
      <c r="B95" s="9" t="s">
        <v>198</v>
      </c>
      <c r="C95">
        <v>1</v>
      </c>
      <c r="D95">
        <v>1</v>
      </c>
      <c r="E95">
        <v>1</v>
      </c>
      <c r="F95" s="1"/>
    </row>
    <row r="96" spans="1:6" x14ac:dyDescent="0.15">
      <c r="A96" s="5" t="s">
        <v>199</v>
      </c>
      <c r="B96" s="5" t="s">
        <v>200</v>
      </c>
      <c r="C96">
        <v>1</v>
      </c>
      <c r="D96">
        <v>1</v>
      </c>
      <c r="E96">
        <v>1</v>
      </c>
      <c r="F96" s="1"/>
    </row>
    <row r="97" spans="1:6" x14ac:dyDescent="0.15">
      <c r="A97" s="5" t="s">
        <v>201</v>
      </c>
      <c r="B97" s="5" t="s">
        <v>202</v>
      </c>
      <c r="C97">
        <v>1</v>
      </c>
      <c r="D97">
        <v>1</v>
      </c>
      <c r="E97">
        <v>1</v>
      </c>
      <c r="F97" s="1"/>
    </row>
    <row r="98" spans="1:6" x14ac:dyDescent="0.15">
      <c r="A98" s="7" t="s">
        <v>203</v>
      </c>
      <c r="B98" s="7" t="s">
        <v>204</v>
      </c>
      <c r="C98" s="49">
        <v>0</v>
      </c>
      <c r="D98" s="49">
        <v>0</v>
      </c>
      <c r="E98" s="49">
        <v>0</v>
      </c>
      <c r="F98" s="1">
        <v>2</v>
      </c>
    </row>
    <row r="99" spans="1:6" x14ac:dyDescent="0.15">
      <c r="A99" s="5" t="s">
        <v>205</v>
      </c>
      <c r="B99" s="5" t="s">
        <v>206</v>
      </c>
      <c r="C99">
        <v>1</v>
      </c>
      <c r="D99">
        <v>0</v>
      </c>
      <c r="E99">
        <v>0</v>
      </c>
      <c r="F99" s="1"/>
    </row>
    <row r="100" spans="1:6" x14ac:dyDescent="0.15">
      <c r="A100" s="7" t="s">
        <v>207</v>
      </c>
      <c r="B100" s="7" t="s">
        <v>208</v>
      </c>
      <c r="C100" s="49">
        <v>0</v>
      </c>
      <c r="D100" s="49">
        <v>0</v>
      </c>
      <c r="E100" s="49">
        <v>0</v>
      </c>
      <c r="F100" s="1">
        <v>1</v>
      </c>
    </row>
    <row r="101" spans="1:6" x14ac:dyDescent="0.15">
      <c r="A101" s="7" t="s">
        <v>209</v>
      </c>
      <c r="B101" s="7" t="s">
        <v>210</v>
      </c>
      <c r="C101" s="49">
        <v>0</v>
      </c>
      <c r="D101" s="49">
        <v>0</v>
      </c>
      <c r="E101" s="49">
        <v>0</v>
      </c>
      <c r="F101" s="1">
        <v>1</v>
      </c>
    </row>
    <row r="102" spans="1:6" x14ac:dyDescent="0.15">
      <c r="A102" s="5" t="s">
        <v>211</v>
      </c>
      <c r="B102" s="5" t="s">
        <v>212</v>
      </c>
      <c r="C102">
        <v>1</v>
      </c>
      <c r="D102">
        <v>0</v>
      </c>
      <c r="E102">
        <v>0</v>
      </c>
      <c r="F102" s="1"/>
    </row>
    <row r="103" spans="1:6" x14ac:dyDescent="0.15">
      <c r="A103" s="7" t="s">
        <v>213</v>
      </c>
      <c r="B103" s="7" t="s">
        <v>214</v>
      </c>
      <c r="C103" s="49">
        <v>0</v>
      </c>
      <c r="D103" s="49">
        <v>0</v>
      </c>
      <c r="E103" s="49">
        <v>0</v>
      </c>
      <c r="F103" s="1">
        <v>1</v>
      </c>
    </row>
    <row r="104" spans="1:6" x14ac:dyDescent="0.15">
      <c r="A104" s="5" t="s">
        <v>215</v>
      </c>
      <c r="B104" s="5" t="s">
        <v>216</v>
      </c>
      <c r="C104">
        <v>1</v>
      </c>
      <c r="D104">
        <v>0</v>
      </c>
      <c r="E104">
        <v>0</v>
      </c>
      <c r="F104" s="1"/>
    </row>
    <row r="105" spans="1:6" x14ac:dyDescent="0.15">
      <c r="A105" s="5" t="s">
        <v>217</v>
      </c>
      <c r="B105" s="5" t="s">
        <v>218</v>
      </c>
      <c r="C105">
        <v>1</v>
      </c>
      <c r="D105">
        <v>0</v>
      </c>
      <c r="E105">
        <v>0</v>
      </c>
      <c r="F105" s="1"/>
    </row>
    <row r="106" spans="1:6" x14ac:dyDescent="0.15">
      <c r="A106" s="5" t="s">
        <v>220</v>
      </c>
      <c r="B106" s="3" t="s">
        <v>224</v>
      </c>
      <c r="C106">
        <v>1</v>
      </c>
      <c r="D106">
        <v>0</v>
      </c>
      <c r="E106">
        <v>0</v>
      </c>
      <c r="F106" s="1"/>
    </row>
    <row r="107" spans="1:6" x14ac:dyDescent="0.15">
      <c r="A107" s="5" t="s">
        <v>221</v>
      </c>
      <c r="B107" s="3" t="s">
        <v>225</v>
      </c>
      <c r="C107">
        <v>1</v>
      </c>
      <c r="D107">
        <v>1</v>
      </c>
      <c r="E107">
        <v>1</v>
      </c>
      <c r="F107" s="1"/>
    </row>
    <row r="108" spans="1:6" x14ac:dyDescent="0.15">
      <c r="A108" s="5" t="s">
        <v>222</v>
      </c>
      <c r="B108" s="3" t="s">
        <v>226</v>
      </c>
      <c r="C108">
        <v>1</v>
      </c>
      <c r="D108">
        <v>1</v>
      </c>
      <c r="E108">
        <v>1</v>
      </c>
      <c r="F108" s="1"/>
    </row>
    <row r="109" spans="1:6" x14ac:dyDescent="0.15">
      <c r="A109" s="5" t="s">
        <v>223</v>
      </c>
      <c r="B109" s="3" t="s">
        <v>227</v>
      </c>
      <c r="C109">
        <v>1</v>
      </c>
      <c r="D109">
        <v>0</v>
      </c>
      <c r="E109">
        <v>0</v>
      </c>
      <c r="F109" s="1"/>
    </row>
    <row r="110" spans="1:6" x14ac:dyDescent="0.15">
      <c r="A110" s="7" t="s">
        <v>445</v>
      </c>
      <c r="B110" s="8" t="s">
        <v>446</v>
      </c>
      <c r="C110" s="8">
        <v>0</v>
      </c>
      <c r="D110" s="8">
        <v>0</v>
      </c>
      <c r="E110" s="8">
        <v>0</v>
      </c>
      <c r="F110" s="1">
        <v>2</v>
      </c>
    </row>
    <row r="111" spans="1:6" x14ac:dyDescent="0.15">
      <c r="C111" s="1">
        <f>SUM(C79:C110)</f>
        <v>18</v>
      </c>
      <c r="D111" s="1">
        <f>SUM(D79:D110)</f>
        <v>12</v>
      </c>
      <c r="E111" s="1">
        <f>SUM(E79:E110)</f>
        <v>12</v>
      </c>
    </row>
    <row r="117" spans="1:6" x14ac:dyDescent="0.15">
      <c r="B117" s="30" t="s">
        <v>448</v>
      </c>
    </row>
    <row r="118" spans="1:6" x14ac:dyDescent="0.15">
      <c r="A118" s="1" t="s">
        <v>50</v>
      </c>
      <c r="B118" s="1" t="s">
        <v>51</v>
      </c>
      <c r="C118" s="1" t="s">
        <v>228</v>
      </c>
      <c r="D118" s="1" t="s">
        <v>229</v>
      </c>
      <c r="E118" s="1" t="s">
        <v>230</v>
      </c>
      <c r="F118" s="11" t="s">
        <v>450</v>
      </c>
    </row>
    <row r="119" spans="1:6" x14ac:dyDescent="0.15">
      <c r="A119" s="5" t="s">
        <v>168</v>
      </c>
      <c r="B119" s="5" t="s">
        <v>169</v>
      </c>
      <c r="C119">
        <v>0</v>
      </c>
      <c r="D119">
        <v>0</v>
      </c>
      <c r="E119">
        <v>0</v>
      </c>
      <c r="F119" s="30"/>
    </row>
    <row r="120" spans="1:6" x14ac:dyDescent="0.15">
      <c r="A120" s="7" t="s">
        <v>170</v>
      </c>
      <c r="B120" s="7" t="s">
        <v>171</v>
      </c>
      <c r="C120" s="49">
        <v>0</v>
      </c>
      <c r="D120" s="49">
        <v>0</v>
      </c>
      <c r="E120" s="49">
        <v>0</v>
      </c>
      <c r="F120" s="30">
        <v>1</v>
      </c>
    </row>
    <row r="121" spans="1:6" x14ac:dyDescent="0.15">
      <c r="A121" s="7" t="s">
        <v>99</v>
      </c>
      <c r="B121" s="7" t="s">
        <v>172</v>
      </c>
      <c r="C121" s="49">
        <v>0</v>
      </c>
      <c r="D121" s="49">
        <v>0</v>
      </c>
      <c r="E121" s="49">
        <v>0</v>
      </c>
      <c r="F121" s="30">
        <v>1</v>
      </c>
    </row>
    <row r="122" spans="1:6" x14ac:dyDescent="0.15">
      <c r="A122" s="7" t="s">
        <v>100</v>
      </c>
      <c r="B122" s="7" t="s">
        <v>173</v>
      </c>
      <c r="C122" s="49">
        <v>0</v>
      </c>
      <c r="D122" s="49">
        <v>0</v>
      </c>
      <c r="E122" s="49">
        <v>0</v>
      </c>
      <c r="F122" s="30">
        <v>1</v>
      </c>
    </row>
    <row r="123" spans="1:6" x14ac:dyDescent="0.15">
      <c r="A123" s="7" t="s">
        <v>101</v>
      </c>
      <c r="B123" s="7" t="s">
        <v>174</v>
      </c>
      <c r="C123" s="49">
        <v>0</v>
      </c>
      <c r="D123" s="49">
        <v>0</v>
      </c>
      <c r="E123" s="49">
        <v>0</v>
      </c>
      <c r="F123" s="30">
        <v>1</v>
      </c>
    </row>
    <row r="124" spans="1:6" x14ac:dyDescent="0.15">
      <c r="A124" s="7" t="s">
        <v>175</v>
      </c>
      <c r="B124" s="7" t="s">
        <v>176</v>
      </c>
      <c r="C124" s="49">
        <v>0</v>
      </c>
      <c r="D124" s="49">
        <v>0</v>
      </c>
      <c r="E124" s="49">
        <v>0</v>
      </c>
      <c r="F124" s="30">
        <v>3</v>
      </c>
    </row>
    <row r="125" spans="1:6" x14ac:dyDescent="0.15">
      <c r="A125" s="7" t="s">
        <v>177</v>
      </c>
      <c r="B125" s="7" t="s">
        <v>178</v>
      </c>
      <c r="C125" s="49">
        <v>0</v>
      </c>
      <c r="D125" s="49">
        <v>0</v>
      </c>
      <c r="E125" s="49">
        <v>0</v>
      </c>
      <c r="F125" s="30">
        <v>3</v>
      </c>
    </row>
    <row r="126" spans="1:6" x14ac:dyDescent="0.15">
      <c r="A126" s="5" t="s">
        <v>179</v>
      </c>
      <c r="B126" s="5" t="s">
        <v>180</v>
      </c>
      <c r="C126">
        <v>1</v>
      </c>
      <c r="D126">
        <v>1</v>
      </c>
      <c r="E126">
        <v>1</v>
      </c>
      <c r="F126" s="30"/>
    </row>
    <row r="127" spans="1:6" x14ac:dyDescent="0.15">
      <c r="A127" s="5" t="s">
        <v>181</v>
      </c>
      <c r="B127" s="5" t="s">
        <v>182</v>
      </c>
      <c r="C127">
        <v>1</v>
      </c>
      <c r="D127">
        <v>1</v>
      </c>
      <c r="E127">
        <v>1</v>
      </c>
      <c r="F127" s="30"/>
    </row>
    <row r="128" spans="1:6" x14ac:dyDescent="0.15">
      <c r="A128" s="5" t="s">
        <v>183</v>
      </c>
      <c r="B128" s="5" t="s">
        <v>184</v>
      </c>
      <c r="C128">
        <v>1</v>
      </c>
      <c r="D128">
        <v>0</v>
      </c>
      <c r="E128">
        <v>0</v>
      </c>
      <c r="F128" s="30"/>
    </row>
    <row r="129" spans="1:6" x14ac:dyDescent="0.15">
      <c r="A129" s="5" t="s">
        <v>185</v>
      </c>
      <c r="B129" s="5" t="s">
        <v>186</v>
      </c>
      <c r="C129">
        <v>1</v>
      </c>
      <c r="D129">
        <v>1</v>
      </c>
      <c r="E129">
        <v>1</v>
      </c>
      <c r="F129" s="30"/>
    </row>
    <row r="130" spans="1:6" x14ac:dyDescent="0.15">
      <c r="A130" s="7" t="s">
        <v>187</v>
      </c>
      <c r="B130" s="7" t="s">
        <v>188</v>
      </c>
      <c r="C130" s="49">
        <v>0</v>
      </c>
      <c r="D130" s="49">
        <v>0</v>
      </c>
      <c r="E130" s="49">
        <v>0</v>
      </c>
      <c r="F130" s="30">
        <v>2</v>
      </c>
    </row>
    <row r="131" spans="1:6" x14ac:dyDescent="0.15">
      <c r="A131" s="5" t="s">
        <v>189</v>
      </c>
      <c r="B131" s="5" t="s">
        <v>190</v>
      </c>
      <c r="C131">
        <v>1</v>
      </c>
      <c r="D131">
        <v>1</v>
      </c>
      <c r="E131">
        <v>1</v>
      </c>
      <c r="F131" s="30"/>
    </row>
    <row r="132" spans="1:6" x14ac:dyDescent="0.15">
      <c r="A132" s="5" t="s">
        <v>191</v>
      </c>
      <c r="B132" s="5" t="s">
        <v>192</v>
      </c>
      <c r="C132">
        <v>1</v>
      </c>
      <c r="D132">
        <v>1</v>
      </c>
      <c r="E132">
        <v>1</v>
      </c>
      <c r="F132" s="30"/>
    </row>
    <row r="133" spans="1:6" x14ac:dyDescent="0.15">
      <c r="A133" s="5" t="s">
        <v>193</v>
      </c>
      <c r="B133" s="5" t="s">
        <v>194</v>
      </c>
      <c r="C133">
        <v>1</v>
      </c>
      <c r="D133">
        <v>1</v>
      </c>
      <c r="E133">
        <v>1</v>
      </c>
      <c r="F133" s="30"/>
    </row>
    <row r="134" spans="1:6" x14ac:dyDescent="0.15">
      <c r="A134" s="5" t="s">
        <v>195</v>
      </c>
      <c r="B134" s="5" t="s">
        <v>196</v>
      </c>
      <c r="C134">
        <v>1</v>
      </c>
      <c r="D134">
        <v>1</v>
      </c>
      <c r="E134">
        <v>1</v>
      </c>
      <c r="F134" s="30"/>
    </row>
    <row r="135" spans="1:6" x14ac:dyDescent="0.15">
      <c r="A135" s="5" t="s">
        <v>197</v>
      </c>
      <c r="B135" s="5" t="s">
        <v>198</v>
      </c>
      <c r="C135">
        <v>1</v>
      </c>
      <c r="D135">
        <v>1</v>
      </c>
      <c r="E135">
        <v>1</v>
      </c>
      <c r="F135" s="30"/>
    </row>
    <row r="136" spans="1:6" x14ac:dyDescent="0.15">
      <c r="A136" s="5" t="s">
        <v>199</v>
      </c>
      <c r="B136" s="5" t="s">
        <v>200</v>
      </c>
      <c r="C136">
        <v>1</v>
      </c>
      <c r="D136">
        <v>1</v>
      </c>
      <c r="E136">
        <v>1</v>
      </c>
      <c r="F136" s="30"/>
    </row>
    <row r="137" spans="1:6" x14ac:dyDescent="0.15">
      <c r="A137" s="5" t="s">
        <v>201</v>
      </c>
      <c r="B137" s="5" t="s">
        <v>202</v>
      </c>
      <c r="C137">
        <v>1</v>
      </c>
      <c r="D137">
        <v>1</v>
      </c>
      <c r="E137">
        <v>1</v>
      </c>
      <c r="F137" s="30"/>
    </row>
    <row r="138" spans="1:6" x14ac:dyDescent="0.15">
      <c r="A138" s="5" t="s">
        <v>203</v>
      </c>
      <c r="B138" s="5" t="s">
        <v>204</v>
      </c>
      <c r="C138">
        <v>1</v>
      </c>
      <c r="D138">
        <v>1</v>
      </c>
      <c r="E138">
        <v>1</v>
      </c>
      <c r="F138" s="30"/>
    </row>
    <row r="139" spans="1:6" x14ac:dyDescent="0.15">
      <c r="A139" s="5" t="s">
        <v>205</v>
      </c>
      <c r="B139" s="5" t="s">
        <v>206</v>
      </c>
      <c r="C139">
        <v>1</v>
      </c>
      <c r="D139">
        <v>0</v>
      </c>
      <c r="E139">
        <v>0</v>
      </c>
      <c r="F139" s="30"/>
    </row>
    <row r="140" spans="1:6" x14ac:dyDescent="0.15">
      <c r="A140" s="7" t="s">
        <v>207</v>
      </c>
      <c r="B140" s="7" t="s">
        <v>208</v>
      </c>
      <c r="C140" s="49">
        <v>0</v>
      </c>
      <c r="D140" s="49">
        <v>0</v>
      </c>
      <c r="E140" s="49">
        <v>0</v>
      </c>
      <c r="F140" s="30">
        <v>1</v>
      </c>
    </row>
    <row r="141" spans="1:6" x14ac:dyDescent="0.15">
      <c r="A141" s="9" t="s">
        <v>209</v>
      </c>
      <c r="B141" s="9" t="s">
        <v>210</v>
      </c>
      <c r="C141">
        <v>1</v>
      </c>
      <c r="D141">
        <v>1</v>
      </c>
      <c r="E141">
        <v>1</v>
      </c>
      <c r="F141" s="30"/>
    </row>
    <row r="142" spans="1:6" x14ac:dyDescent="0.15">
      <c r="A142" s="7" t="s">
        <v>211</v>
      </c>
      <c r="B142" s="7" t="s">
        <v>212</v>
      </c>
      <c r="C142" s="49">
        <v>0</v>
      </c>
      <c r="D142" s="49">
        <v>0</v>
      </c>
      <c r="E142" s="49">
        <v>0</v>
      </c>
      <c r="F142" s="30">
        <v>2</v>
      </c>
    </row>
    <row r="143" spans="1:6" x14ac:dyDescent="0.15">
      <c r="A143" s="7" t="s">
        <v>213</v>
      </c>
      <c r="B143" s="7" t="s">
        <v>214</v>
      </c>
      <c r="C143" s="49">
        <v>0</v>
      </c>
      <c r="D143" s="49">
        <v>0</v>
      </c>
      <c r="E143" s="49">
        <v>0</v>
      </c>
      <c r="F143" s="30">
        <v>3</v>
      </c>
    </row>
    <row r="144" spans="1:6" x14ac:dyDescent="0.15">
      <c r="A144" s="7" t="s">
        <v>215</v>
      </c>
      <c r="B144" s="7" t="s">
        <v>216</v>
      </c>
      <c r="C144" s="49">
        <v>0</v>
      </c>
      <c r="D144" s="49">
        <v>0</v>
      </c>
      <c r="E144" s="49">
        <v>0</v>
      </c>
      <c r="F144" s="30">
        <v>2</v>
      </c>
    </row>
    <row r="145" spans="1:6" x14ac:dyDescent="0.15">
      <c r="A145" s="7" t="s">
        <v>217</v>
      </c>
      <c r="B145" s="7" t="s">
        <v>218</v>
      </c>
      <c r="C145" s="49">
        <v>0</v>
      </c>
      <c r="D145" s="49">
        <v>0</v>
      </c>
      <c r="E145" s="49">
        <v>0</v>
      </c>
      <c r="F145" s="30">
        <v>2</v>
      </c>
    </row>
    <row r="146" spans="1:6" x14ac:dyDescent="0.15">
      <c r="A146" s="5" t="s">
        <v>220</v>
      </c>
      <c r="B146" s="3" t="s">
        <v>224</v>
      </c>
      <c r="C146">
        <v>1</v>
      </c>
      <c r="D146">
        <v>0</v>
      </c>
      <c r="E146">
        <v>0</v>
      </c>
      <c r="F146" s="30"/>
    </row>
    <row r="147" spans="1:6" x14ac:dyDescent="0.15">
      <c r="A147" s="7" t="s">
        <v>221</v>
      </c>
      <c r="B147" s="8" t="s">
        <v>225</v>
      </c>
      <c r="C147" s="49">
        <v>0</v>
      </c>
      <c r="D147" s="49">
        <v>0</v>
      </c>
      <c r="E147" s="49">
        <v>0</v>
      </c>
      <c r="F147" s="30">
        <v>2</v>
      </c>
    </row>
    <row r="148" spans="1:6" x14ac:dyDescent="0.15">
      <c r="A148" s="5" t="s">
        <v>222</v>
      </c>
      <c r="B148" s="3" t="s">
        <v>226</v>
      </c>
      <c r="C148">
        <v>1</v>
      </c>
      <c r="D148">
        <v>1</v>
      </c>
      <c r="E148">
        <v>1</v>
      </c>
      <c r="F148" s="30"/>
    </row>
    <row r="149" spans="1:6" x14ac:dyDescent="0.15">
      <c r="A149" s="5" t="s">
        <v>223</v>
      </c>
      <c r="B149" s="3" t="s">
        <v>227</v>
      </c>
      <c r="C149">
        <v>1</v>
      </c>
      <c r="D149">
        <v>0</v>
      </c>
      <c r="E149">
        <v>0</v>
      </c>
      <c r="F149" s="30"/>
    </row>
    <row r="150" spans="1:6" x14ac:dyDescent="0.15">
      <c r="A150" s="9" t="s">
        <v>445</v>
      </c>
      <c r="B150" s="50" t="s">
        <v>446</v>
      </c>
      <c r="C150">
        <v>1</v>
      </c>
      <c r="D150">
        <v>0</v>
      </c>
      <c r="E150">
        <v>0</v>
      </c>
      <c r="F150" s="30"/>
    </row>
    <row r="151" spans="1:6" x14ac:dyDescent="0.15">
      <c r="C151" s="1">
        <f>SUM(C119:C150)</f>
        <v>18</v>
      </c>
      <c r="D151" s="1">
        <f>SUM(D119:D150)</f>
        <v>13</v>
      </c>
      <c r="E151" s="1">
        <f>SUM(E119:E150)</f>
        <v>13</v>
      </c>
    </row>
    <row r="155" spans="1:6" x14ac:dyDescent="0.15">
      <c r="B155" s="30" t="s">
        <v>449</v>
      </c>
    </row>
    <row r="156" spans="1:6" x14ac:dyDescent="0.15">
      <c r="A156" s="1" t="s">
        <v>50</v>
      </c>
      <c r="B156" s="1" t="s">
        <v>51</v>
      </c>
      <c r="C156" s="1" t="s">
        <v>228</v>
      </c>
      <c r="D156" s="1" t="s">
        <v>229</v>
      </c>
      <c r="E156" s="1" t="s">
        <v>230</v>
      </c>
      <c r="F156" s="11" t="s">
        <v>450</v>
      </c>
    </row>
    <row r="157" spans="1:6" x14ac:dyDescent="0.15">
      <c r="A157" s="5" t="s">
        <v>168</v>
      </c>
      <c r="B157" s="5" t="s">
        <v>169</v>
      </c>
      <c r="C157">
        <v>0</v>
      </c>
      <c r="D157">
        <v>0</v>
      </c>
      <c r="E157">
        <v>0</v>
      </c>
      <c r="F157" s="1"/>
    </row>
    <row r="158" spans="1:6" x14ac:dyDescent="0.15">
      <c r="A158" s="5" t="s">
        <v>170</v>
      </c>
      <c r="B158" s="5" t="s">
        <v>171</v>
      </c>
      <c r="C158">
        <v>1</v>
      </c>
      <c r="D158">
        <v>1</v>
      </c>
      <c r="E158">
        <v>1</v>
      </c>
      <c r="F158" s="1"/>
    </row>
    <row r="159" spans="1:6" x14ac:dyDescent="0.15">
      <c r="A159" s="5" t="s">
        <v>99</v>
      </c>
      <c r="B159" s="5" t="s">
        <v>172</v>
      </c>
      <c r="C159">
        <v>1</v>
      </c>
      <c r="D159">
        <v>1</v>
      </c>
      <c r="E159">
        <v>1</v>
      </c>
      <c r="F159" s="1"/>
    </row>
    <row r="160" spans="1:6" x14ac:dyDescent="0.15">
      <c r="A160" s="5" t="s">
        <v>100</v>
      </c>
      <c r="B160" s="5" t="s">
        <v>173</v>
      </c>
      <c r="C160">
        <v>1</v>
      </c>
      <c r="D160">
        <v>1</v>
      </c>
      <c r="E160">
        <v>1</v>
      </c>
      <c r="F160" s="1"/>
    </row>
    <row r="161" spans="1:6" x14ac:dyDescent="0.15">
      <c r="A161" s="5" t="s">
        <v>101</v>
      </c>
      <c r="B161" s="5" t="s">
        <v>174</v>
      </c>
      <c r="C161">
        <v>1</v>
      </c>
      <c r="D161">
        <v>1</v>
      </c>
      <c r="E161">
        <v>1</v>
      </c>
      <c r="F161" s="1"/>
    </row>
    <row r="162" spans="1:6" x14ac:dyDescent="0.15">
      <c r="A162" s="5" t="s">
        <v>175</v>
      </c>
      <c r="B162" s="5" t="s">
        <v>176</v>
      </c>
      <c r="C162">
        <v>1</v>
      </c>
      <c r="D162">
        <v>1</v>
      </c>
      <c r="E162">
        <v>1</v>
      </c>
      <c r="F162" s="1"/>
    </row>
    <row r="163" spans="1:6" x14ac:dyDescent="0.15">
      <c r="A163" s="5" t="s">
        <v>177</v>
      </c>
      <c r="B163" s="5" t="s">
        <v>178</v>
      </c>
      <c r="C163">
        <v>1</v>
      </c>
      <c r="D163">
        <v>1</v>
      </c>
      <c r="E163">
        <v>1</v>
      </c>
      <c r="F163" s="1"/>
    </row>
    <row r="164" spans="1:6" x14ac:dyDescent="0.15">
      <c r="A164" s="7" t="s">
        <v>179</v>
      </c>
      <c r="B164" s="7" t="s">
        <v>180</v>
      </c>
      <c r="C164" s="49">
        <v>0</v>
      </c>
      <c r="D164" s="49">
        <v>0</v>
      </c>
      <c r="E164" s="49">
        <v>0</v>
      </c>
      <c r="F164" s="1">
        <v>2</v>
      </c>
    </row>
    <row r="165" spans="1:6" x14ac:dyDescent="0.15">
      <c r="A165" s="7" t="s">
        <v>181</v>
      </c>
      <c r="B165" s="7" t="s">
        <v>182</v>
      </c>
      <c r="C165" s="49">
        <v>0</v>
      </c>
      <c r="D165" s="49">
        <v>0</v>
      </c>
      <c r="E165" s="49">
        <v>0</v>
      </c>
      <c r="F165" s="1">
        <v>2</v>
      </c>
    </row>
    <row r="166" spans="1:6" x14ac:dyDescent="0.15">
      <c r="A166" s="5" t="s">
        <v>183</v>
      </c>
      <c r="B166" s="5" t="s">
        <v>184</v>
      </c>
      <c r="C166">
        <v>1</v>
      </c>
      <c r="D166">
        <v>0</v>
      </c>
      <c r="E166">
        <v>0</v>
      </c>
      <c r="F166" s="1"/>
    </row>
    <row r="167" spans="1:6" x14ac:dyDescent="0.15">
      <c r="A167" s="5" t="s">
        <v>185</v>
      </c>
      <c r="B167" s="5" t="s">
        <v>186</v>
      </c>
      <c r="C167">
        <v>1</v>
      </c>
      <c r="D167">
        <v>1</v>
      </c>
      <c r="E167">
        <v>1</v>
      </c>
      <c r="F167" s="1"/>
    </row>
    <row r="168" spans="1:6" x14ac:dyDescent="0.15">
      <c r="A168" s="5" t="s">
        <v>187</v>
      </c>
      <c r="B168" s="5" t="s">
        <v>188</v>
      </c>
      <c r="C168">
        <v>1</v>
      </c>
      <c r="D168">
        <v>1</v>
      </c>
      <c r="E168">
        <v>1</v>
      </c>
      <c r="F168" s="1"/>
    </row>
    <row r="169" spans="1:6" x14ac:dyDescent="0.15">
      <c r="A169" s="5" t="s">
        <v>189</v>
      </c>
      <c r="B169" s="5" t="s">
        <v>190</v>
      </c>
      <c r="C169">
        <v>1</v>
      </c>
      <c r="D169">
        <v>1</v>
      </c>
      <c r="E169">
        <v>1</v>
      </c>
      <c r="F169" s="1"/>
    </row>
    <row r="170" spans="1:6" x14ac:dyDescent="0.15">
      <c r="A170" s="5" t="s">
        <v>191</v>
      </c>
      <c r="B170" s="5" t="s">
        <v>192</v>
      </c>
      <c r="C170">
        <v>1</v>
      </c>
      <c r="D170">
        <v>1</v>
      </c>
      <c r="E170">
        <v>1</v>
      </c>
      <c r="F170" s="1"/>
    </row>
    <row r="171" spans="1:6" x14ac:dyDescent="0.15">
      <c r="A171" s="7" t="s">
        <v>193</v>
      </c>
      <c r="B171" s="7" t="s">
        <v>194</v>
      </c>
      <c r="C171" s="49">
        <v>0</v>
      </c>
      <c r="D171" s="49">
        <v>0</v>
      </c>
      <c r="E171" s="49">
        <v>0</v>
      </c>
      <c r="F171" s="1">
        <v>1</v>
      </c>
    </row>
    <row r="172" spans="1:6" x14ac:dyDescent="0.15">
      <c r="A172" s="7" t="s">
        <v>195</v>
      </c>
      <c r="B172" s="7" t="s">
        <v>196</v>
      </c>
      <c r="C172" s="49">
        <v>0</v>
      </c>
      <c r="D172" s="49">
        <v>0</v>
      </c>
      <c r="E172" s="49">
        <v>0</v>
      </c>
      <c r="F172" s="1">
        <v>3</v>
      </c>
    </row>
    <row r="173" spans="1:6" x14ac:dyDescent="0.15">
      <c r="A173" s="7" t="s">
        <v>197</v>
      </c>
      <c r="B173" s="7" t="s">
        <v>198</v>
      </c>
      <c r="C173" s="49">
        <v>0</v>
      </c>
      <c r="D173" s="49">
        <v>0</v>
      </c>
      <c r="E173" s="49">
        <v>0</v>
      </c>
      <c r="F173" s="1">
        <v>1</v>
      </c>
    </row>
    <row r="174" spans="1:6" x14ac:dyDescent="0.15">
      <c r="A174" s="7" t="s">
        <v>199</v>
      </c>
      <c r="B174" s="7" t="s">
        <v>200</v>
      </c>
      <c r="C174" s="49">
        <v>0</v>
      </c>
      <c r="D174" s="49">
        <v>0</v>
      </c>
      <c r="E174" s="49">
        <v>0</v>
      </c>
      <c r="F174" s="1">
        <v>3</v>
      </c>
    </row>
    <row r="175" spans="1:6" x14ac:dyDescent="0.15">
      <c r="A175" s="7" t="s">
        <v>201</v>
      </c>
      <c r="B175" s="7" t="s">
        <v>202</v>
      </c>
      <c r="C175" s="49">
        <v>0</v>
      </c>
      <c r="D175" s="49">
        <v>0</v>
      </c>
      <c r="E175" s="49">
        <v>0</v>
      </c>
      <c r="F175" s="1">
        <v>1</v>
      </c>
    </row>
    <row r="176" spans="1:6" x14ac:dyDescent="0.15">
      <c r="A176" s="5" t="s">
        <v>203</v>
      </c>
      <c r="B176" s="5" t="s">
        <v>204</v>
      </c>
      <c r="C176">
        <v>1</v>
      </c>
      <c r="D176">
        <v>1</v>
      </c>
      <c r="E176">
        <v>1</v>
      </c>
      <c r="F176" s="1"/>
    </row>
    <row r="177" spans="1:6" x14ac:dyDescent="0.15">
      <c r="A177" s="7" t="s">
        <v>205</v>
      </c>
      <c r="B177" s="7" t="s">
        <v>206</v>
      </c>
      <c r="C177" s="49">
        <v>0</v>
      </c>
      <c r="D177" s="49">
        <v>0</v>
      </c>
      <c r="E177" s="49">
        <v>0</v>
      </c>
      <c r="F177" s="1">
        <v>3</v>
      </c>
    </row>
    <row r="178" spans="1:6" x14ac:dyDescent="0.15">
      <c r="A178" s="5" t="s">
        <v>207</v>
      </c>
      <c r="B178" s="5" t="s">
        <v>208</v>
      </c>
      <c r="C178">
        <v>1</v>
      </c>
      <c r="D178">
        <v>1</v>
      </c>
      <c r="E178">
        <v>1</v>
      </c>
      <c r="F178" s="1"/>
    </row>
    <row r="179" spans="1:6" x14ac:dyDescent="0.15">
      <c r="A179" s="5" t="s">
        <v>209</v>
      </c>
      <c r="B179" s="5" t="s">
        <v>210</v>
      </c>
      <c r="C179">
        <v>1</v>
      </c>
      <c r="D179">
        <v>1</v>
      </c>
      <c r="E179">
        <v>1</v>
      </c>
      <c r="F179" s="1"/>
    </row>
    <row r="180" spans="1:6" x14ac:dyDescent="0.15">
      <c r="A180" s="5" t="s">
        <v>211</v>
      </c>
      <c r="B180" s="5" t="s">
        <v>212</v>
      </c>
      <c r="C180">
        <v>1</v>
      </c>
      <c r="D180">
        <v>0</v>
      </c>
      <c r="E180">
        <v>0</v>
      </c>
      <c r="F180" s="1"/>
    </row>
    <row r="181" spans="1:6" x14ac:dyDescent="0.15">
      <c r="A181" s="5" t="s">
        <v>213</v>
      </c>
      <c r="B181" s="5" t="s">
        <v>214</v>
      </c>
      <c r="C181">
        <v>1</v>
      </c>
      <c r="D181">
        <v>0</v>
      </c>
      <c r="E181">
        <v>0</v>
      </c>
      <c r="F181" s="1"/>
    </row>
    <row r="182" spans="1:6" x14ac:dyDescent="0.15">
      <c r="A182" s="5" t="s">
        <v>215</v>
      </c>
      <c r="B182" s="5" t="s">
        <v>216</v>
      </c>
      <c r="C182">
        <v>1</v>
      </c>
      <c r="D182">
        <v>0</v>
      </c>
      <c r="E182">
        <v>0</v>
      </c>
      <c r="F182" s="1"/>
    </row>
    <row r="183" spans="1:6" x14ac:dyDescent="0.15">
      <c r="A183" s="5" t="s">
        <v>217</v>
      </c>
      <c r="B183" s="5" t="s">
        <v>218</v>
      </c>
      <c r="C183">
        <v>1</v>
      </c>
      <c r="D183">
        <v>0</v>
      </c>
      <c r="E183">
        <v>0</v>
      </c>
      <c r="F183" s="1"/>
    </row>
    <row r="184" spans="1:6" x14ac:dyDescent="0.15">
      <c r="A184" s="7" t="s">
        <v>220</v>
      </c>
      <c r="B184" s="8" t="s">
        <v>224</v>
      </c>
      <c r="C184" s="49">
        <v>0</v>
      </c>
      <c r="D184" s="49">
        <v>0</v>
      </c>
      <c r="E184" s="49">
        <v>0</v>
      </c>
      <c r="F184" s="1">
        <v>3</v>
      </c>
    </row>
    <row r="185" spans="1:6" x14ac:dyDescent="0.15">
      <c r="A185" s="7" t="s">
        <v>221</v>
      </c>
      <c r="B185" s="8" t="s">
        <v>225</v>
      </c>
      <c r="C185" s="49">
        <v>0</v>
      </c>
      <c r="D185" s="49">
        <v>0</v>
      </c>
      <c r="E185" s="49">
        <v>0</v>
      </c>
      <c r="F185" s="1">
        <v>2</v>
      </c>
    </row>
    <row r="186" spans="1:6" x14ac:dyDescent="0.15">
      <c r="A186" s="7" t="s">
        <v>222</v>
      </c>
      <c r="B186" s="8" t="s">
        <v>226</v>
      </c>
      <c r="C186" s="49">
        <v>0</v>
      </c>
      <c r="D186" s="49">
        <v>0</v>
      </c>
      <c r="E186" s="49">
        <v>0</v>
      </c>
      <c r="F186" s="1">
        <v>2</v>
      </c>
    </row>
    <row r="187" spans="1:6" x14ac:dyDescent="0.15">
      <c r="A187" s="5" t="s">
        <v>223</v>
      </c>
      <c r="B187" s="3" t="s">
        <v>227</v>
      </c>
      <c r="C187">
        <v>1</v>
      </c>
      <c r="D187">
        <v>0</v>
      </c>
      <c r="E187">
        <v>0</v>
      </c>
      <c r="F187" s="1"/>
    </row>
    <row r="188" spans="1:6" x14ac:dyDescent="0.15">
      <c r="A188" s="7" t="s">
        <v>445</v>
      </c>
      <c r="B188" s="8" t="s">
        <v>446</v>
      </c>
      <c r="C188" s="8">
        <v>0</v>
      </c>
      <c r="D188" s="8">
        <v>0</v>
      </c>
      <c r="E188" s="8">
        <v>0</v>
      </c>
      <c r="F188" s="1">
        <v>1</v>
      </c>
    </row>
    <row r="189" spans="1:6" x14ac:dyDescent="0.15">
      <c r="C189" s="1">
        <f>SUM(C157:C188)</f>
        <v>19</v>
      </c>
      <c r="D189" s="1">
        <f>SUM(D157:D188)</f>
        <v>13</v>
      </c>
      <c r="E189" s="1">
        <f>SUM(E157:E188)</f>
        <v>13</v>
      </c>
    </row>
  </sheetData>
  <phoneticPr fontId="3" type="noConversion"/>
  <conditionalFormatting sqref="C3:E33">
    <cfRule type="iconSet" priority="20">
      <iconSet>
        <cfvo type="percent" val="0"/>
        <cfvo type="percent" val="33"/>
        <cfvo type="percent" val="67"/>
      </iconSet>
    </cfRule>
  </conditionalFormatting>
  <conditionalFormatting sqref="C34:E34">
    <cfRule type="iconSet" priority="18">
      <iconSet>
        <cfvo type="percent" val="0"/>
        <cfvo type="percent" val="33"/>
        <cfvo type="percent" val="67"/>
      </iconSet>
    </cfRule>
  </conditionalFormatting>
  <conditionalFormatting sqref="C3:E34">
    <cfRule type="iconSet" priority="17">
      <iconSet>
        <cfvo type="percent" val="0"/>
        <cfvo type="percent" val="33"/>
        <cfvo type="percent" val="67"/>
      </iconSet>
    </cfRule>
  </conditionalFormatting>
  <conditionalFormatting sqref="F41:F7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{978A6BAF-3485-4CAB-8B37-4C52687638F3}</x14:id>
        </ext>
      </extLst>
    </cfRule>
  </conditionalFormatting>
  <conditionalFormatting sqref="C79:E109">
    <cfRule type="iconSet" priority="14">
      <iconSet>
        <cfvo type="percent" val="0"/>
        <cfvo type="percent" val="33"/>
        <cfvo type="percent" val="67"/>
      </iconSet>
    </cfRule>
  </conditionalFormatting>
  <conditionalFormatting sqref="C110:E110">
    <cfRule type="iconSet" priority="12">
      <iconSet>
        <cfvo type="percent" val="0"/>
        <cfvo type="percent" val="33"/>
        <cfvo type="percent" val="67"/>
      </iconSet>
    </cfRule>
  </conditionalFormatting>
  <conditionalFormatting sqref="F79:F11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{5C4D197A-22A6-4B64-BAFD-70B532B5F757}</x14:id>
        </ext>
      </extLst>
    </cfRule>
  </conditionalFormatting>
  <conditionalFormatting sqref="C79:E110">
    <cfRule type="iconSet" priority="11">
      <iconSet>
        <cfvo type="percent" val="0"/>
        <cfvo type="percent" val="33"/>
        <cfvo type="percent" val="67"/>
      </iconSet>
    </cfRule>
  </conditionalFormatting>
  <conditionalFormatting sqref="C119:E149">
    <cfRule type="iconSet" priority="10">
      <iconSet>
        <cfvo type="percent" val="0"/>
        <cfvo type="percent" val="33"/>
        <cfvo type="percent" val="67"/>
      </iconSet>
    </cfRule>
  </conditionalFormatting>
  <conditionalFormatting sqref="C150:E150">
    <cfRule type="iconSet" priority="9">
      <iconSet>
        <cfvo type="percent" val="0"/>
        <cfvo type="percent" val="33"/>
        <cfvo type="percent" val="67"/>
      </iconSet>
    </cfRule>
  </conditionalFormatting>
  <conditionalFormatting sqref="F119:F15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{B86D5D96-89CD-4BD4-B21A-3A5E643FAD36}</x14:id>
        </ext>
      </extLst>
    </cfRule>
  </conditionalFormatting>
  <conditionalFormatting sqref="C157:E187">
    <cfRule type="iconSet" priority="7">
      <iconSet>
        <cfvo type="percent" val="0"/>
        <cfvo type="percent" val="33"/>
        <cfvo type="percent" val="67"/>
      </iconSet>
    </cfRule>
  </conditionalFormatting>
  <conditionalFormatting sqref="C188:E188">
    <cfRule type="iconSet" priority="6">
      <iconSet>
        <cfvo type="percent" val="0"/>
        <cfvo type="percent" val="33"/>
        <cfvo type="percent" val="67"/>
      </iconSet>
    </cfRule>
  </conditionalFormatting>
  <conditionalFormatting sqref="F157:F18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{ED44C2E9-AED7-433C-B1CA-AC606DF593F9}</x14:id>
        </ext>
      </extLst>
    </cfRule>
  </conditionalFormatting>
  <conditionalFormatting sqref="C157:E188">
    <cfRule type="iconSet" priority="4">
      <iconSet>
        <cfvo type="percent" val="0"/>
        <cfvo type="percent" val="33"/>
        <cfvo type="percent" val="67"/>
      </iconSet>
    </cfRule>
  </conditionalFormatting>
  <conditionalFormatting sqref="C41:E71">
    <cfRule type="iconSet" priority="3">
      <iconSet>
        <cfvo type="percent" val="0"/>
        <cfvo type="percent" val="33"/>
        <cfvo type="percent" val="67"/>
      </iconSet>
    </cfRule>
  </conditionalFormatting>
  <conditionalFormatting sqref="C72:E72">
    <cfRule type="iconSet" priority="2">
      <iconSet>
        <cfvo type="percent" val="0"/>
        <cfvo type="percent" val="33"/>
        <cfvo type="percent" val="67"/>
      </iconSet>
    </cfRule>
  </conditionalFormatting>
  <conditionalFormatting sqref="C41:E72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8A6BAF-3485-4CAB-8B37-4C52687638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F41:F72</xm:sqref>
        </x14:conditionalFormatting>
        <x14:conditionalFormatting xmlns:xm="http://schemas.microsoft.com/office/excel/2006/main">
          <x14:cfRule type="dataBar" id="{5C4D197A-22A6-4B64-BAFD-70B532B5F7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F79:F110</xm:sqref>
        </x14:conditionalFormatting>
        <x14:conditionalFormatting xmlns:xm="http://schemas.microsoft.com/office/excel/2006/main">
          <x14:cfRule type="dataBar" id="{B86D5D96-89CD-4BD4-B21A-3A5E643FAD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F119:F150</xm:sqref>
        </x14:conditionalFormatting>
        <x14:conditionalFormatting xmlns:xm="http://schemas.microsoft.com/office/excel/2006/main">
          <x14:cfRule type="dataBar" id="{ED44C2E9-AED7-433C-B1CA-AC606DF593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F157:F188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AFF8-CE9E-4A4D-BE82-53631C05CF6C}">
  <dimension ref="A1:O39"/>
  <sheetViews>
    <sheetView workbookViewId="0">
      <selection activeCell="H23" sqref="H23"/>
    </sheetView>
  </sheetViews>
  <sheetFormatPr defaultRowHeight="13.5" x14ac:dyDescent="0.15"/>
  <cols>
    <col min="1" max="1" width="15.375" customWidth="1"/>
    <col min="2" max="7" width="11.125" customWidth="1"/>
    <col min="8" max="8" width="14.5" customWidth="1"/>
    <col min="9" max="9" width="14.625" customWidth="1"/>
    <col min="10" max="14" width="11.125" customWidth="1"/>
  </cols>
  <sheetData>
    <row r="1" spans="1:15" x14ac:dyDescent="0.15">
      <c r="A1" s="2" t="s">
        <v>243</v>
      </c>
      <c r="B1" s="2"/>
      <c r="C1" s="2" t="s">
        <v>274</v>
      </c>
      <c r="D1" s="2"/>
      <c r="E1" s="2"/>
      <c r="F1" s="2"/>
      <c r="G1" s="2"/>
      <c r="I1" s="2"/>
      <c r="J1" s="2"/>
      <c r="K1" s="2"/>
      <c r="L1" s="2"/>
      <c r="M1" s="2"/>
      <c r="N1" s="2"/>
      <c r="O1" s="2"/>
    </row>
    <row r="2" spans="1:15" x14ac:dyDescent="0.15">
      <c r="A2" s="3">
        <v>3</v>
      </c>
      <c r="B2" s="3"/>
      <c r="C2" s="3">
        <v>100</v>
      </c>
      <c r="D2" s="3"/>
      <c r="E2" s="3"/>
      <c r="F2" s="3"/>
      <c r="G2" s="3"/>
      <c r="I2" s="3"/>
      <c r="J2" s="3"/>
      <c r="K2" s="3"/>
      <c r="L2" s="3"/>
      <c r="M2" s="3"/>
      <c r="N2" s="3"/>
      <c r="O2" s="3"/>
    </row>
    <row r="6" spans="1:15" x14ac:dyDescent="0.15">
      <c r="A6" s="2" t="s">
        <v>271</v>
      </c>
      <c r="B6" s="2">
        <v>10</v>
      </c>
      <c r="C6" s="2">
        <v>20</v>
      </c>
      <c r="D6" s="2">
        <v>30</v>
      </c>
      <c r="E6" s="2">
        <v>40</v>
      </c>
      <c r="F6" s="2">
        <v>50</v>
      </c>
      <c r="G6" s="2" t="s">
        <v>241</v>
      </c>
      <c r="I6" s="2" t="s">
        <v>272</v>
      </c>
      <c r="J6" s="2">
        <v>10</v>
      </c>
      <c r="K6" s="2">
        <v>20</v>
      </c>
      <c r="L6" s="2">
        <v>30</v>
      </c>
      <c r="M6" s="2">
        <v>40</v>
      </c>
      <c r="N6" s="2">
        <v>50</v>
      </c>
      <c r="O6" s="2" t="s">
        <v>241</v>
      </c>
    </row>
    <row r="7" spans="1:15" x14ac:dyDescent="0.15">
      <c r="A7" s="1">
        <v>1</v>
      </c>
      <c r="B7" s="3">
        <v>6</v>
      </c>
      <c r="C7" s="3">
        <v>12</v>
      </c>
      <c r="D7" s="3">
        <v>18</v>
      </c>
      <c r="E7" s="3">
        <v>24</v>
      </c>
      <c r="F7" s="3">
        <v>30</v>
      </c>
      <c r="G7" s="1"/>
      <c r="I7" s="1">
        <v>1</v>
      </c>
      <c r="J7" s="3">
        <v>10</v>
      </c>
      <c r="K7" s="3">
        <v>20</v>
      </c>
      <c r="L7" s="3">
        <v>30</v>
      </c>
      <c r="M7" s="3">
        <v>40</v>
      </c>
      <c r="N7" s="3">
        <v>50</v>
      </c>
      <c r="O7" s="1"/>
    </row>
    <row r="8" spans="1:15" x14ac:dyDescent="0.15">
      <c r="A8" s="1">
        <v>2</v>
      </c>
      <c r="B8" s="3">
        <v>12</v>
      </c>
      <c r="C8" s="3">
        <v>18</v>
      </c>
      <c r="D8" s="3">
        <v>24</v>
      </c>
      <c r="E8" s="3">
        <v>30</v>
      </c>
      <c r="F8" s="3">
        <v>36</v>
      </c>
      <c r="G8" s="1"/>
      <c r="I8" s="1">
        <v>2</v>
      </c>
      <c r="J8" s="3">
        <v>20</v>
      </c>
      <c r="K8" s="3">
        <v>30</v>
      </c>
      <c r="L8" s="3">
        <v>40</v>
      </c>
      <c r="M8" s="3">
        <v>50</v>
      </c>
      <c r="N8" s="3">
        <v>60</v>
      </c>
      <c r="O8" s="1"/>
    </row>
    <row r="9" spans="1:15" x14ac:dyDescent="0.15">
      <c r="A9" s="1">
        <v>3</v>
      </c>
      <c r="B9" s="3">
        <v>18</v>
      </c>
      <c r="C9" s="3">
        <v>24</v>
      </c>
      <c r="D9" s="3">
        <v>30</v>
      </c>
      <c r="E9" s="3">
        <v>36</v>
      </c>
      <c r="F9" s="3">
        <v>42</v>
      </c>
      <c r="G9" s="1"/>
      <c r="I9" s="1">
        <v>3</v>
      </c>
      <c r="J9" s="3">
        <v>30</v>
      </c>
      <c r="K9" s="3">
        <v>40</v>
      </c>
      <c r="L9" s="3">
        <v>50</v>
      </c>
      <c r="M9" s="3">
        <v>60</v>
      </c>
      <c r="N9" s="3">
        <v>70</v>
      </c>
      <c r="O9" s="1"/>
    </row>
    <row r="10" spans="1:15" x14ac:dyDescent="0.15">
      <c r="A10" s="1">
        <v>4</v>
      </c>
      <c r="B10" s="3">
        <v>24</v>
      </c>
      <c r="C10" s="3">
        <v>30</v>
      </c>
      <c r="D10" s="3">
        <v>36</v>
      </c>
      <c r="E10" s="3">
        <v>42</v>
      </c>
      <c r="F10" s="3">
        <v>48</v>
      </c>
      <c r="G10" s="1"/>
      <c r="I10" s="1">
        <v>4</v>
      </c>
      <c r="J10" s="3">
        <v>40</v>
      </c>
      <c r="K10" s="3">
        <v>50</v>
      </c>
      <c r="L10" s="3">
        <v>60</v>
      </c>
      <c r="M10" s="3">
        <v>70</v>
      </c>
      <c r="N10" s="3">
        <v>80</v>
      </c>
      <c r="O10" s="1"/>
    </row>
    <row r="11" spans="1:15" x14ac:dyDescent="0.15">
      <c r="A11" s="1">
        <v>5</v>
      </c>
      <c r="B11" s="3">
        <v>12</v>
      </c>
      <c r="C11" s="3">
        <v>18</v>
      </c>
      <c r="D11" s="3">
        <v>24</v>
      </c>
      <c r="E11" s="3">
        <v>30</v>
      </c>
      <c r="F11" s="3">
        <v>36</v>
      </c>
      <c r="G11" s="1"/>
      <c r="I11" s="1">
        <v>5</v>
      </c>
      <c r="J11" s="3">
        <v>20</v>
      </c>
      <c r="K11" s="3">
        <v>30</v>
      </c>
      <c r="L11" s="3">
        <v>40</v>
      </c>
      <c r="M11" s="3">
        <v>50</v>
      </c>
      <c r="N11" s="3">
        <v>60</v>
      </c>
      <c r="O11" s="1"/>
    </row>
    <row r="12" spans="1:15" x14ac:dyDescent="0.15">
      <c r="A12" s="1">
        <v>6</v>
      </c>
      <c r="B12" s="3">
        <v>18</v>
      </c>
      <c r="C12" s="3">
        <v>24</v>
      </c>
      <c r="D12" s="3">
        <v>30</v>
      </c>
      <c r="E12" s="3">
        <v>36</v>
      </c>
      <c r="F12" s="3">
        <v>42</v>
      </c>
      <c r="G12" s="1"/>
      <c r="I12" s="1">
        <v>6</v>
      </c>
      <c r="J12" s="3">
        <v>30</v>
      </c>
      <c r="K12" s="3">
        <v>40</v>
      </c>
      <c r="L12" s="3">
        <v>50</v>
      </c>
      <c r="M12" s="3">
        <v>60</v>
      </c>
      <c r="N12" s="3">
        <v>70</v>
      </c>
      <c r="O12" s="1"/>
    </row>
    <row r="13" spans="1:15" x14ac:dyDescent="0.15">
      <c r="A13" s="1">
        <v>7</v>
      </c>
      <c r="B13" s="3">
        <v>24</v>
      </c>
      <c r="C13" s="3">
        <v>30</v>
      </c>
      <c r="D13" s="3">
        <v>36</v>
      </c>
      <c r="E13" s="3">
        <v>42</v>
      </c>
      <c r="F13" s="3">
        <v>48</v>
      </c>
      <c r="G13" s="1"/>
      <c r="I13" s="1">
        <v>7</v>
      </c>
      <c r="J13" s="3">
        <v>40</v>
      </c>
      <c r="K13" s="3">
        <v>50</v>
      </c>
      <c r="L13" s="3">
        <v>60</v>
      </c>
      <c r="M13" s="3">
        <v>70</v>
      </c>
      <c r="N13" s="3">
        <v>80</v>
      </c>
      <c r="O13" s="1"/>
    </row>
    <row r="14" spans="1:15" x14ac:dyDescent="0.15">
      <c r="A14" s="1">
        <v>8</v>
      </c>
      <c r="B14" s="3">
        <v>30</v>
      </c>
      <c r="C14" s="3">
        <v>36</v>
      </c>
      <c r="D14" s="3">
        <v>42</v>
      </c>
      <c r="E14" s="3">
        <v>48</v>
      </c>
      <c r="F14" s="3">
        <v>54</v>
      </c>
      <c r="G14" s="1"/>
      <c r="I14" s="1">
        <v>8</v>
      </c>
      <c r="J14" s="3">
        <v>50</v>
      </c>
      <c r="K14" s="3">
        <v>60</v>
      </c>
      <c r="L14" s="3">
        <v>70</v>
      </c>
      <c r="M14" s="3">
        <v>80</v>
      </c>
      <c r="N14" s="3">
        <v>90</v>
      </c>
      <c r="O14" s="1"/>
    </row>
    <row r="15" spans="1:15" x14ac:dyDescent="0.15">
      <c r="A15" s="1">
        <v>9</v>
      </c>
      <c r="B15" s="3">
        <v>24</v>
      </c>
      <c r="C15" s="3">
        <v>30</v>
      </c>
      <c r="D15" s="3">
        <v>36</v>
      </c>
      <c r="E15" s="3">
        <v>42</v>
      </c>
      <c r="F15" s="3">
        <v>48</v>
      </c>
      <c r="G15" s="1"/>
      <c r="I15" s="1">
        <v>9</v>
      </c>
      <c r="J15" s="3">
        <v>40</v>
      </c>
      <c r="K15" s="3">
        <v>50</v>
      </c>
      <c r="L15" s="3">
        <v>60</v>
      </c>
      <c r="M15" s="3">
        <v>70</v>
      </c>
      <c r="N15" s="3">
        <v>80</v>
      </c>
      <c r="O15" s="1"/>
    </row>
    <row r="16" spans="1:15" x14ac:dyDescent="0.15">
      <c r="A16" s="1">
        <v>10</v>
      </c>
      <c r="B16" s="3">
        <v>30</v>
      </c>
      <c r="C16" s="3">
        <v>36</v>
      </c>
      <c r="D16" s="3">
        <v>42</v>
      </c>
      <c r="E16" s="3">
        <v>48</v>
      </c>
      <c r="F16" s="3">
        <v>54</v>
      </c>
      <c r="G16" s="1"/>
      <c r="I16" s="1">
        <v>10</v>
      </c>
      <c r="J16" s="3">
        <v>50</v>
      </c>
      <c r="K16" s="3">
        <v>60</v>
      </c>
      <c r="L16" s="3">
        <v>70</v>
      </c>
      <c r="M16" s="3">
        <v>80</v>
      </c>
      <c r="N16" s="3">
        <v>90</v>
      </c>
      <c r="O16" s="1"/>
    </row>
    <row r="17" spans="1:15" x14ac:dyDescent="0.15">
      <c r="A17" s="2" t="s">
        <v>236</v>
      </c>
      <c r="B17" s="2">
        <f>SUM(B7:B16)</f>
        <v>198</v>
      </c>
      <c r="C17" s="2">
        <f>SUM(C7:C16)</f>
        <v>258</v>
      </c>
      <c r="D17" s="2">
        <f>SUM(D7:D16)</f>
        <v>318</v>
      </c>
      <c r="E17" s="2">
        <f>SUM(E7:E16)</f>
        <v>378</v>
      </c>
      <c r="F17" s="2">
        <f>SUM(F7:F16)</f>
        <v>438</v>
      </c>
      <c r="G17" s="2">
        <f t="shared" ref="G17:G18" si="0">B17+C17+D17+E17+F17</f>
        <v>1590</v>
      </c>
      <c r="I17" s="2" t="s">
        <v>236</v>
      </c>
      <c r="J17" s="2">
        <f>SUM(J7:J16)</f>
        <v>330</v>
      </c>
      <c r="K17" s="2">
        <f>SUM(K7:K16)</f>
        <v>430</v>
      </c>
      <c r="L17" s="2">
        <f>SUM(L7:L16)</f>
        <v>530</v>
      </c>
      <c r="M17" s="2">
        <f>SUM(M7:M16)</f>
        <v>630</v>
      </c>
      <c r="N17" s="2">
        <f>SUM(N7:N16)</f>
        <v>730</v>
      </c>
      <c r="O17" s="2">
        <f t="shared" ref="O17:O18" si="1">J17+K17+L17+M17+N17</f>
        <v>2650</v>
      </c>
    </row>
    <row r="18" spans="1:15" x14ac:dyDescent="0.15">
      <c r="A18" s="2" t="s">
        <v>239</v>
      </c>
      <c r="B18" s="2">
        <f>2.62*B6</f>
        <v>26.200000000000003</v>
      </c>
      <c r="C18" s="2">
        <f t="shared" ref="C18:F18" si="2">2.62*C6</f>
        <v>52.400000000000006</v>
      </c>
      <c r="D18" s="2">
        <f t="shared" si="2"/>
        <v>78.600000000000009</v>
      </c>
      <c r="E18" s="2">
        <f t="shared" si="2"/>
        <v>104.80000000000001</v>
      </c>
      <c r="F18" s="2">
        <f t="shared" si="2"/>
        <v>131</v>
      </c>
      <c r="G18" s="2">
        <f t="shared" si="0"/>
        <v>393</v>
      </c>
      <c r="I18" s="2" t="s">
        <v>239</v>
      </c>
      <c r="J18" s="2">
        <f>4.39*J6</f>
        <v>43.9</v>
      </c>
      <c r="K18" s="2">
        <f t="shared" ref="K18:N18" si="3">4.39*K6</f>
        <v>87.8</v>
      </c>
      <c r="L18" s="2">
        <f t="shared" si="3"/>
        <v>131.69999999999999</v>
      </c>
      <c r="M18" s="2">
        <f t="shared" si="3"/>
        <v>175.6</v>
      </c>
      <c r="N18" s="2">
        <f t="shared" si="3"/>
        <v>219.49999999999997</v>
      </c>
      <c r="O18" s="2">
        <f t="shared" si="1"/>
        <v>658.5</v>
      </c>
    </row>
    <row r="19" spans="1:15" x14ac:dyDescent="0.15">
      <c r="A19" s="2" t="s">
        <v>242</v>
      </c>
      <c r="B19" s="2">
        <f>SUM(B17:B18)</f>
        <v>224.2</v>
      </c>
      <c r="C19" s="2">
        <f>SUM(C17:C18)</f>
        <v>310.39999999999998</v>
      </c>
      <c r="D19" s="2">
        <f>SUM(D17:D18)</f>
        <v>396.6</v>
      </c>
      <c r="E19" s="2">
        <f>SUM(E17:E18)</f>
        <v>482.8</v>
      </c>
      <c r="F19" s="2">
        <f>SUM(F17:F18)</f>
        <v>569</v>
      </c>
      <c r="G19" s="2">
        <f>B19+C19+D19+E19+F19</f>
        <v>1983</v>
      </c>
      <c r="I19" s="2" t="s">
        <v>242</v>
      </c>
      <c r="J19" s="2">
        <f>SUM(J17:J18)</f>
        <v>373.9</v>
      </c>
      <c r="K19" s="2">
        <f>SUM(K17:K18)</f>
        <v>517.79999999999995</v>
      </c>
      <c r="L19" s="2">
        <f>SUM(L17:L18)</f>
        <v>661.7</v>
      </c>
      <c r="M19" s="2">
        <f>SUM(M17:M18)</f>
        <v>805.6</v>
      </c>
      <c r="N19" s="2">
        <f>SUM(N17:N18)</f>
        <v>949.5</v>
      </c>
      <c r="O19" s="2">
        <f>J19+K19+L19+M19+N19</f>
        <v>3308.5</v>
      </c>
    </row>
    <row r="20" spans="1:15" x14ac:dyDescent="0.15">
      <c r="A20" s="2" t="s">
        <v>244</v>
      </c>
      <c r="B20" s="13">
        <f>B19/$G19</f>
        <v>0.11306101865859808</v>
      </c>
      <c r="C20" s="13">
        <f>C19/$G19</f>
        <v>0.15653050932929902</v>
      </c>
      <c r="D20" s="13">
        <f>D19/$G19</f>
        <v>0.2</v>
      </c>
      <c r="E20" s="13">
        <f>E19/$G19</f>
        <v>0.24346949067070098</v>
      </c>
      <c r="F20" s="13">
        <f>F19/$G19</f>
        <v>0.28693898134140189</v>
      </c>
      <c r="G20" s="13">
        <f>B20+C20+D20+E20+F20</f>
        <v>1</v>
      </c>
      <c r="I20" s="2" t="s">
        <v>244</v>
      </c>
      <c r="J20" s="13">
        <f>J19/$O19</f>
        <v>0.11301193894514129</v>
      </c>
      <c r="K20" s="13">
        <f>K19/$O19</f>
        <v>0.15650596947257064</v>
      </c>
      <c r="L20" s="13">
        <f>L19/$O19</f>
        <v>0.2</v>
      </c>
      <c r="M20" s="13">
        <f>M19/$O19</f>
        <v>0.24349403052742935</v>
      </c>
      <c r="N20" s="13">
        <f>N19/$O19</f>
        <v>0.28698806105485869</v>
      </c>
      <c r="O20" s="29">
        <f>J20+K20+L20+M20+N20</f>
        <v>1</v>
      </c>
    </row>
    <row r="21" spans="1:15" x14ac:dyDescent="0.15">
      <c r="A21" s="2" t="s">
        <v>246</v>
      </c>
      <c r="B21" s="13">
        <f>B19/$G21</f>
        <v>3.7687006219532693E-2</v>
      </c>
      <c r="C21" s="13">
        <f t="shared" ref="C21:F21" si="4">C19/$G21</f>
        <v>5.2176836443099679E-2</v>
      </c>
      <c r="D21" s="13">
        <f t="shared" si="4"/>
        <v>6.6666666666666666E-2</v>
      </c>
      <c r="E21" s="13">
        <f t="shared" si="4"/>
        <v>8.1156496890233659E-2</v>
      </c>
      <c r="F21" s="13">
        <f t="shared" si="4"/>
        <v>9.5646327113800639E-2</v>
      </c>
      <c r="G21" s="12">
        <f>G19*A2</f>
        <v>5949</v>
      </c>
      <c r="I21" s="2" t="s">
        <v>240</v>
      </c>
      <c r="J21" s="1"/>
      <c r="K21" s="1"/>
      <c r="L21" s="1"/>
      <c r="M21" s="1"/>
      <c r="N21" s="1"/>
      <c r="O21" s="12">
        <f>O19*A2</f>
        <v>9925.5</v>
      </c>
    </row>
    <row r="25" spans="1:15" x14ac:dyDescent="0.15">
      <c r="A25" s="2" t="s">
        <v>271</v>
      </c>
      <c r="B25" s="2" t="s">
        <v>231</v>
      </c>
      <c r="C25" s="2" t="s">
        <v>232</v>
      </c>
      <c r="D25" s="2" t="s">
        <v>233</v>
      </c>
      <c r="E25" s="2" t="s">
        <v>234</v>
      </c>
      <c r="F25" s="2" t="s">
        <v>235</v>
      </c>
      <c r="G25" s="2" t="s">
        <v>241</v>
      </c>
      <c r="I25" s="2" t="s">
        <v>272</v>
      </c>
      <c r="J25" s="2" t="s">
        <v>231</v>
      </c>
      <c r="K25" s="2" t="s">
        <v>232</v>
      </c>
      <c r="L25" s="2" t="s">
        <v>233</v>
      </c>
      <c r="M25" s="2" t="s">
        <v>234</v>
      </c>
      <c r="N25" s="2" t="s">
        <v>235</v>
      </c>
      <c r="O25" s="2" t="s">
        <v>241</v>
      </c>
    </row>
    <row r="26" spans="1:15" x14ac:dyDescent="0.15">
      <c r="A26" s="1">
        <v>1</v>
      </c>
      <c r="B26" s="2">
        <f>6+C2</f>
        <v>106</v>
      </c>
      <c r="C26" s="3">
        <v>12</v>
      </c>
      <c r="D26" s="3">
        <v>18</v>
      </c>
      <c r="E26" s="3">
        <v>24</v>
      </c>
      <c r="F26" s="3">
        <v>30</v>
      </c>
      <c r="G26" s="1"/>
      <c r="I26" s="1">
        <v>1</v>
      </c>
      <c r="J26" s="2">
        <v>10</v>
      </c>
      <c r="K26" s="3">
        <v>20</v>
      </c>
      <c r="L26" s="3">
        <v>30</v>
      </c>
      <c r="M26" s="3">
        <v>40</v>
      </c>
      <c r="N26" s="3">
        <v>50</v>
      </c>
      <c r="O26" s="1"/>
    </row>
    <row r="27" spans="1:15" x14ac:dyDescent="0.15">
      <c r="A27" s="1">
        <v>2</v>
      </c>
      <c r="B27" s="3">
        <v>12</v>
      </c>
      <c r="C27" s="3">
        <v>18</v>
      </c>
      <c r="D27" s="3">
        <v>24</v>
      </c>
      <c r="E27" s="3">
        <v>30</v>
      </c>
      <c r="F27" s="3">
        <v>36</v>
      </c>
      <c r="G27" s="1"/>
      <c r="I27" s="1">
        <v>2</v>
      </c>
      <c r="J27" s="3">
        <v>20</v>
      </c>
      <c r="K27" s="3">
        <v>30</v>
      </c>
      <c r="L27" s="3">
        <v>40</v>
      </c>
      <c r="M27" s="3">
        <v>50</v>
      </c>
      <c r="N27" s="3">
        <v>60</v>
      </c>
      <c r="O27" s="1"/>
    </row>
    <row r="28" spans="1:15" x14ac:dyDescent="0.15">
      <c r="A28" s="1">
        <v>3</v>
      </c>
      <c r="B28" s="3">
        <v>18</v>
      </c>
      <c r="C28" s="3">
        <v>24</v>
      </c>
      <c r="D28" s="3">
        <v>30</v>
      </c>
      <c r="E28" s="3">
        <v>36</v>
      </c>
      <c r="F28" s="3">
        <v>42</v>
      </c>
      <c r="G28" s="1"/>
      <c r="I28" s="1">
        <v>3</v>
      </c>
      <c r="J28" s="3">
        <v>30</v>
      </c>
      <c r="K28" s="3">
        <v>40</v>
      </c>
      <c r="L28" s="3">
        <v>50</v>
      </c>
      <c r="M28" s="3">
        <v>60</v>
      </c>
      <c r="N28" s="3">
        <v>70</v>
      </c>
      <c r="O28" s="1"/>
    </row>
    <row r="29" spans="1:15" x14ac:dyDescent="0.15">
      <c r="A29" s="1">
        <v>4</v>
      </c>
      <c r="B29" s="3">
        <v>24</v>
      </c>
      <c r="C29" s="3">
        <v>30</v>
      </c>
      <c r="D29" s="3">
        <v>36</v>
      </c>
      <c r="E29" s="3">
        <v>42</v>
      </c>
      <c r="F29" s="3">
        <v>48</v>
      </c>
      <c r="G29" s="1"/>
      <c r="I29" s="1">
        <v>4</v>
      </c>
      <c r="J29" s="3">
        <v>40</v>
      </c>
      <c r="K29" s="3">
        <v>50</v>
      </c>
      <c r="L29" s="3">
        <v>60</v>
      </c>
      <c r="M29" s="3">
        <v>70</v>
      </c>
      <c r="N29" s="3">
        <v>80</v>
      </c>
      <c r="O29" s="1"/>
    </row>
    <row r="30" spans="1:15" x14ac:dyDescent="0.15">
      <c r="A30" s="1">
        <v>5</v>
      </c>
      <c r="B30" s="3">
        <v>12</v>
      </c>
      <c r="C30" s="3">
        <v>18</v>
      </c>
      <c r="D30" s="3">
        <v>24</v>
      </c>
      <c r="E30" s="3">
        <v>30</v>
      </c>
      <c r="F30" s="3">
        <v>36</v>
      </c>
      <c r="G30" s="1"/>
      <c r="I30" s="1">
        <v>5</v>
      </c>
      <c r="J30" s="3">
        <v>20</v>
      </c>
      <c r="K30" s="3">
        <v>30</v>
      </c>
      <c r="L30" s="3">
        <v>40</v>
      </c>
      <c r="M30" s="3">
        <v>50</v>
      </c>
      <c r="N30" s="3">
        <v>60</v>
      </c>
      <c r="O30" s="1"/>
    </row>
    <row r="31" spans="1:15" x14ac:dyDescent="0.15">
      <c r="A31" s="2" t="s">
        <v>237</v>
      </c>
      <c r="B31" s="2">
        <f>SUM(B26:B30)</f>
        <v>172</v>
      </c>
      <c r="C31" s="2">
        <f>SUM(C26:C30)</f>
        <v>102</v>
      </c>
      <c r="D31" s="2">
        <f>SUM(D26:D30)</f>
        <v>132</v>
      </c>
      <c r="E31" s="2">
        <f>SUM(E26:E30)</f>
        <v>162</v>
      </c>
      <c r="F31" s="2">
        <f>SUM(F26:F30)</f>
        <v>192</v>
      </c>
      <c r="G31" s="1"/>
      <c r="I31" s="2" t="s">
        <v>237</v>
      </c>
      <c r="J31" s="2">
        <f>SUM(J26:J30)</f>
        <v>120</v>
      </c>
      <c r="K31" s="2">
        <f>SUM(K27:K30)</f>
        <v>150</v>
      </c>
      <c r="L31" s="2">
        <f>SUM(L27:L30)</f>
        <v>190</v>
      </c>
      <c r="M31" s="2">
        <f>SUM(M27:M30)</f>
        <v>230</v>
      </c>
      <c r="N31" s="2">
        <f>SUM(N27:N30)</f>
        <v>270</v>
      </c>
      <c r="O31" s="2">
        <f>J31+K31+L31+M31+N31</f>
        <v>960</v>
      </c>
    </row>
    <row r="32" spans="1:15" x14ac:dyDescent="0.15">
      <c r="A32" s="1">
        <v>6</v>
      </c>
      <c r="B32" s="3">
        <v>18</v>
      </c>
      <c r="C32" s="3">
        <v>24</v>
      </c>
      <c r="D32" s="3">
        <v>30</v>
      </c>
      <c r="E32" s="3">
        <v>36</v>
      </c>
      <c r="F32" s="3">
        <v>42</v>
      </c>
      <c r="G32" s="1"/>
      <c r="I32" s="1">
        <v>6</v>
      </c>
      <c r="J32" s="3">
        <v>30</v>
      </c>
      <c r="K32" s="3">
        <v>40</v>
      </c>
      <c r="L32" s="3">
        <v>50</v>
      </c>
      <c r="M32" s="3">
        <v>60</v>
      </c>
      <c r="N32" s="3">
        <v>70</v>
      </c>
      <c r="O32" s="1"/>
    </row>
    <row r="33" spans="1:15" x14ac:dyDescent="0.15">
      <c r="A33" s="1">
        <v>7</v>
      </c>
      <c r="B33" s="3">
        <v>24</v>
      </c>
      <c r="C33" s="3">
        <v>30</v>
      </c>
      <c r="D33" s="3">
        <v>36</v>
      </c>
      <c r="E33" s="3">
        <v>42</v>
      </c>
      <c r="F33" s="3">
        <v>48</v>
      </c>
      <c r="G33" s="1"/>
      <c r="I33" s="1">
        <v>7</v>
      </c>
      <c r="J33" s="3">
        <v>40</v>
      </c>
      <c r="K33" s="3">
        <v>50</v>
      </c>
      <c r="L33" s="3">
        <v>60</v>
      </c>
      <c r="M33" s="3">
        <v>70</v>
      </c>
      <c r="N33" s="3">
        <v>80</v>
      </c>
      <c r="O33" s="1"/>
    </row>
    <row r="34" spans="1:15" x14ac:dyDescent="0.15">
      <c r="A34" s="1">
        <v>8</v>
      </c>
      <c r="B34" s="3">
        <v>30</v>
      </c>
      <c r="C34" s="3">
        <v>36</v>
      </c>
      <c r="D34" s="3">
        <v>42</v>
      </c>
      <c r="E34" s="3">
        <v>48</v>
      </c>
      <c r="F34" s="3">
        <v>54</v>
      </c>
      <c r="G34" s="1"/>
      <c r="I34" s="1">
        <v>8</v>
      </c>
      <c r="J34" s="3">
        <v>50</v>
      </c>
      <c r="K34" s="3">
        <v>60</v>
      </c>
      <c r="L34" s="3">
        <v>70</v>
      </c>
      <c r="M34" s="3">
        <v>80</v>
      </c>
      <c r="N34" s="3">
        <v>90</v>
      </c>
      <c r="O34" s="1"/>
    </row>
    <row r="35" spans="1:15" x14ac:dyDescent="0.15">
      <c r="A35" s="1">
        <v>9</v>
      </c>
      <c r="B35" s="3">
        <v>24</v>
      </c>
      <c r="C35" s="3">
        <v>30</v>
      </c>
      <c r="D35" s="3">
        <v>36</v>
      </c>
      <c r="E35" s="3">
        <v>42</v>
      </c>
      <c r="F35" s="3">
        <v>48</v>
      </c>
      <c r="G35" s="1"/>
      <c r="I35" s="1">
        <v>9</v>
      </c>
      <c r="J35" s="3">
        <v>40</v>
      </c>
      <c r="K35" s="3">
        <v>50</v>
      </c>
      <c r="L35" s="3">
        <v>60</v>
      </c>
      <c r="M35" s="3">
        <v>70</v>
      </c>
      <c r="N35" s="3">
        <v>80</v>
      </c>
      <c r="O35" s="1"/>
    </row>
    <row r="36" spans="1:15" x14ac:dyDescent="0.15">
      <c r="A36" s="2" t="s">
        <v>297</v>
      </c>
      <c r="B36" s="2">
        <f>SUM(B32:B35)</f>
        <v>96</v>
      </c>
      <c r="C36" s="2">
        <f>SUM(C32:C35)</f>
        <v>120</v>
      </c>
      <c r="D36" s="2">
        <f>SUM(D32:D35)</f>
        <v>144</v>
      </c>
      <c r="E36" s="2">
        <f>SUM(E32:E35)</f>
        <v>168</v>
      </c>
      <c r="F36" s="2">
        <f>SUM(F32:F35)</f>
        <v>192</v>
      </c>
      <c r="G36" s="1"/>
      <c r="I36" s="2" t="s">
        <v>297</v>
      </c>
      <c r="J36" s="2">
        <f>SUM(J32:J35)</f>
        <v>160</v>
      </c>
      <c r="K36" s="2">
        <f>SUM(K32:K35)</f>
        <v>200</v>
      </c>
      <c r="L36" s="2">
        <f>SUM(L32:L35)</f>
        <v>240</v>
      </c>
      <c r="M36" s="2">
        <f>SUM(M32:M35)</f>
        <v>280</v>
      </c>
      <c r="N36" s="2">
        <f>SUM(N32:N35)</f>
        <v>320</v>
      </c>
      <c r="O36" s="2">
        <f>J36+K36+L36+M36+N36</f>
        <v>1200</v>
      </c>
    </row>
    <row r="37" spans="1:15" x14ac:dyDescent="0.15">
      <c r="A37" s="1">
        <v>10</v>
      </c>
      <c r="B37" s="3">
        <v>30</v>
      </c>
      <c r="C37" s="3">
        <v>36</v>
      </c>
      <c r="D37" s="3">
        <v>42</v>
      </c>
      <c r="E37" s="3">
        <v>48</v>
      </c>
      <c r="F37" s="3">
        <v>54</v>
      </c>
      <c r="G37" s="1"/>
      <c r="I37" s="1">
        <v>10</v>
      </c>
      <c r="J37" s="3">
        <v>50</v>
      </c>
      <c r="K37" s="3">
        <v>60</v>
      </c>
      <c r="L37" s="3">
        <v>70</v>
      </c>
      <c r="M37" s="3">
        <v>80</v>
      </c>
      <c r="N37" s="3">
        <v>90</v>
      </c>
      <c r="O37" s="1"/>
    </row>
    <row r="38" spans="1:15" x14ac:dyDescent="0.15">
      <c r="A38" s="26">
        <v>11</v>
      </c>
      <c r="B38" s="3">
        <v>12</v>
      </c>
      <c r="C38" s="3">
        <v>18</v>
      </c>
      <c r="D38" s="3">
        <v>24</v>
      </c>
      <c r="E38" s="3">
        <v>30</v>
      </c>
      <c r="F38" s="28">
        <v>0</v>
      </c>
      <c r="G38" s="1"/>
      <c r="I38" s="26">
        <v>11</v>
      </c>
      <c r="J38" s="3">
        <v>20</v>
      </c>
      <c r="K38" s="3">
        <v>30</v>
      </c>
      <c r="L38" s="3">
        <v>40</v>
      </c>
      <c r="M38" s="3">
        <v>50</v>
      </c>
      <c r="N38" s="28">
        <v>0</v>
      </c>
      <c r="O38" s="2"/>
    </row>
    <row r="39" spans="1:15" x14ac:dyDescent="0.15">
      <c r="A39" s="2" t="s">
        <v>273</v>
      </c>
      <c r="B39" s="2">
        <f>ROUND(SUM(B35:B38)+B18,0)</f>
        <v>188</v>
      </c>
      <c r="C39" s="2">
        <f t="shared" ref="C39:E39" si="5">ROUND(SUM(C35:C38)+C18,0)</f>
        <v>256</v>
      </c>
      <c r="D39" s="2">
        <f t="shared" si="5"/>
        <v>325</v>
      </c>
      <c r="E39" s="2">
        <f t="shared" si="5"/>
        <v>393</v>
      </c>
      <c r="F39" s="2">
        <v>0</v>
      </c>
      <c r="G39" s="2"/>
      <c r="I39" s="2" t="s">
        <v>298</v>
      </c>
      <c r="J39" s="2">
        <f>ROUND(SUM(J37:J38)+J18,0)</f>
        <v>114</v>
      </c>
      <c r="K39" s="2">
        <f t="shared" ref="K39:M39" si="6">ROUND(SUM(K37:K38)+K18,0)</f>
        <v>178</v>
      </c>
      <c r="L39" s="2">
        <f t="shared" si="6"/>
        <v>242</v>
      </c>
      <c r="M39" s="2">
        <f t="shared" si="6"/>
        <v>306</v>
      </c>
      <c r="N39" s="2">
        <v>0</v>
      </c>
      <c r="O39" s="2">
        <f>J39+K39+L39+M39+N39+O31+O36</f>
        <v>3000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D0E7-9337-4F63-BB5C-22AB57D24211}">
  <dimension ref="A1:G23"/>
  <sheetViews>
    <sheetView workbookViewId="0">
      <selection activeCell="J43" sqref="J43"/>
    </sheetView>
  </sheetViews>
  <sheetFormatPr defaultRowHeight="13.5" x14ac:dyDescent="0.15"/>
  <cols>
    <col min="1" max="1" width="17.625" customWidth="1"/>
    <col min="3" max="7" width="11.25" customWidth="1"/>
    <col min="12" max="12" width="16" customWidth="1"/>
    <col min="14" max="14" width="8.5" customWidth="1"/>
  </cols>
  <sheetData>
    <row r="1" spans="1:7" x14ac:dyDescent="0.15">
      <c r="A1" s="2" t="s">
        <v>245</v>
      </c>
    </row>
    <row r="2" spans="1:7" x14ac:dyDescent="0.15">
      <c r="A2" s="3">
        <v>55</v>
      </c>
    </row>
    <row r="3" spans="1:7" x14ac:dyDescent="0.15">
      <c r="A3" s="3"/>
    </row>
    <row r="5" spans="1:7" ht="17.25" customHeight="1" x14ac:dyDescent="0.15">
      <c r="A5" s="2" t="s">
        <v>248</v>
      </c>
      <c r="B5" s="11" t="s">
        <v>247</v>
      </c>
      <c r="C5" s="11" t="s">
        <v>249</v>
      </c>
      <c r="D5" s="11" t="s">
        <v>250</v>
      </c>
      <c r="E5" s="11" t="s">
        <v>251</v>
      </c>
      <c r="F5" s="11" t="s">
        <v>252</v>
      </c>
      <c r="G5" s="11" t="s">
        <v>253</v>
      </c>
    </row>
    <row r="6" spans="1:7" x14ac:dyDescent="0.15">
      <c r="A6" s="14" t="s">
        <v>102</v>
      </c>
      <c r="B6" s="1">
        <v>0</v>
      </c>
      <c r="C6" s="8">
        <v>10</v>
      </c>
      <c r="D6" s="8">
        <v>30</v>
      </c>
      <c r="E6" s="8">
        <v>50</v>
      </c>
      <c r="F6" s="8">
        <v>70</v>
      </c>
      <c r="G6" s="8">
        <v>90</v>
      </c>
    </row>
    <row r="7" spans="1:7" x14ac:dyDescent="0.15">
      <c r="A7" s="14" t="s">
        <v>104</v>
      </c>
      <c r="B7" s="1">
        <v>0</v>
      </c>
      <c r="C7" s="8">
        <v>10</v>
      </c>
      <c r="D7" s="8">
        <v>30</v>
      </c>
      <c r="E7" s="8">
        <v>50</v>
      </c>
      <c r="F7" s="8">
        <v>70</v>
      </c>
      <c r="G7" s="8">
        <v>90</v>
      </c>
    </row>
    <row r="8" spans="1:7" x14ac:dyDescent="0.15">
      <c r="A8" s="15" t="s">
        <v>156</v>
      </c>
      <c r="B8" s="1">
        <v>0</v>
      </c>
      <c r="C8" s="8">
        <v>10</v>
      </c>
      <c r="D8" s="8">
        <v>30</v>
      </c>
      <c r="E8" s="8">
        <v>50</v>
      </c>
      <c r="F8" s="8">
        <v>70</v>
      </c>
      <c r="G8" s="8">
        <v>90</v>
      </c>
    </row>
    <row r="9" spans="1:7" x14ac:dyDescent="0.15">
      <c r="A9" s="14" t="s">
        <v>164</v>
      </c>
      <c r="B9" s="1">
        <v>0</v>
      </c>
      <c r="C9" s="8">
        <v>10</v>
      </c>
      <c r="D9" s="8">
        <v>30</v>
      </c>
      <c r="E9" s="8">
        <v>50</v>
      </c>
      <c r="F9" s="8">
        <v>70</v>
      </c>
      <c r="G9" s="8">
        <v>90</v>
      </c>
    </row>
    <row r="10" spans="1:7" x14ac:dyDescent="0.15">
      <c r="A10" s="14" t="s">
        <v>105</v>
      </c>
      <c r="B10" s="1">
        <v>1</v>
      </c>
      <c r="C10" s="8">
        <v>100</v>
      </c>
      <c r="D10" s="8">
        <v>120</v>
      </c>
      <c r="E10" s="10">
        <v>130</v>
      </c>
      <c r="F10" s="16">
        <v>140</v>
      </c>
      <c r="G10" s="16">
        <v>150</v>
      </c>
    </row>
    <row r="11" spans="1:7" x14ac:dyDescent="0.15">
      <c r="A11" s="15" t="s">
        <v>158</v>
      </c>
      <c r="B11" s="1">
        <v>1</v>
      </c>
      <c r="C11" s="8">
        <v>100</v>
      </c>
      <c r="D11" s="8">
        <v>120</v>
      </c>
      <c r="E11" s="10">
        <v>130</v>
      </c>
      <c r="F11" s="16">
        <v>140</v>
      </c>
      <c r="G11" s="16">
        <v>150</v>
      </c>
    </row>
    <row r="12" spans="1:7" x14ac:dyDescent="0.15">
      <c r="A12" s="15" t="s">
        <v>160</v>
      </c>
      <c r="B12" s="1">
        <v>1</v>
      </c>
      <c r="C12" s="8">
        <v>100</v>
      </c>
      <c r="D12" s="8">
        <v>120</v>
      </c>
      <c r="E12" s="10">
        <v>130</v>
      </c>
      <c r="F12" s="16">
        <v>140</v>
      </c>
      <c r="G12" s="16">
        <v>150</v>
      </c>
    </row>
    <row r="13" spans="1:7" x14ac:dyDescent="0.15">
      <c r="A13" s="15" t="s">
        <v>162</v>
      </c>
      <c r="B13" s="1">
        <v>1</v>
      </c>
      <c r="C13" s="8">
        <v>100</v>
      </c>
      <c r="D13" s="16">
        <v>130</v>
      </c>
      <c r="E13" s="16">
        <v>150</v>
      </c>
      <c r="F13" s="19">
        <v>180</v>
      </c>
      <c r="G13" s="17">
        <v>240</v>
      </c>
    </row>
    <row r="14" spans="1:7" x14ac:dyDescent="0.15">
      <c r="A14" s="14" t="s">
        <v>166</v>
      </c>
      <c r="B14" s="1">
        <v>1</v>
      </c>
      <c r="C14" s="8">
        <v>100</v>
      </c>
      <c r="D14" s="16">
        <v>130</v>
      </c>
      <c r="E14" s="16">
        <v>150</v>
      </c>
      <c r="F14" s="17">
        <v>180</v>
      </c>
      <c r="G14" s="17">
        <v>240</v>
      </c>
    </row>
    <row r="15" spans="1:7" x14ac:dyDescent="0.15">
      <c r="A15" s="14" t="s">
        <v>106</v>
      </c>
      <c r="B15" s="1">
        <v>2</v>
      </c>
      <c r="C15" s="10">
        <v>120</v>
      </c>
      <c r="D15" s="16">
        <v>140</v>
      </c>
      <c r="E15" s="17">
        <v>160</v>
      </c>
      <c r="F15" s="17">
        <v>180</v>
      </c>
      <c r="G15" s="17">
        <v>240</v>
      </c>
    </row>
    <row r="16" spans="1:7" x14ac:dyDescent="0.15">
      <c r="A16" s="15" t="s">
        <v>154</v>
      </c>
      <c r="B16" s="1">
        <v>2</v>
      </c>
      <c r="C16" s="16">
        <v>120</v>
      </c>
      <c r="D16" s="16">
        <v>140</v>
      </c>
      <c r="E16" s="17">
        <v>160</v>
      </c>
      <c r="F16" s="17">
        <v>180</v>
      </c>
      <c r="G16" s="17">
        <v>240</v>
      </c>
    </row>
    <row r="20" spans="1:7" x14ac:dyDescent="0.15">
      <c r="A20" s="2" t="s">
        <v>254</v>
      </c>
      <c r="B20" s="2">
        <v>10</v>
      </c>
      <c r="C20" s="2">
        <v>20</v>
      </c>
      <c r="D20" s="2">
        <v>30</v>
      </c>
      <c r="E20" s="2">
        <v>40</v>
      </c>
      <c r="F20" s="2">
        <v>50</v>
      </c>
      <c r="G20" s="2" t="s">
        <v>241</v>
      </c>
    </row>
    <row r="21" spans="1:7" x14ac:dyDescent="0.15">
      <c r="A21" s="18" t="s">
        <v>255</v>
      </c>
      <c r="B21" s="18">
        <v>224.2</v>
      </c>
      <c r="C21" s="18">
        <v>310.39999999999998</v>
      </c>
      <c r="D21" s="18">
        <v>396.6</v>
      </c>
      <c r="E21" s="18">
        <v>482.8</v>
      </c>
      <c r="F21" s="18">
        <v>569</v>
      </c>
      <c r="G21" s="18">
        <v>1983</v>
      </c>
    </row>
    <row r="22" spans="1:7" x14ac:dyDescent="0.15">
      <c r="A22" s="16" t="s">
        <v>256</v>
      </c>
      <c r="B22" s="16">
        <v>224.2</v>
      </c>
      <c r="C22" s="16">
        <v>310.39999999999998</v>
      </c>
      <c r="D22" s="16">
        <v>396.6</v>
      </c>
      <c r="E22" s="16">
        <v>482.8</v>
      </c>
      <c r="F22" s="16">
        <v>569</v>
      </c>
      <c r="G22" s="16">
        <v>1983</v>
      </c>
    </row>
    <row r="23" spans="1:7" x14ac:dyDescent="0.15">
      <c r="A23" s="19" t="s">
        <v>257</v>
      </c>
      <c r="B23" s="19">
        <v>224.2</v>
      </c>
      <c r="C23" s="19">
        <v>310.39999999999998</v>
      </c>
      <c r="D23" s="19">
        <v>396.6</v>
      </c>
      <c r="E23" s="19">
        <v>482.8</v>
      </c>
      <c r="F23" s="19">
        <v>569</v>
      </c>
      <c r="G23" s="19">
        <v>1983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39EB-10B9-4831-BDEB-72F066D257EE}">
  <dimension ref="A1:H46"/>
  <sheetViews>
    <sheetView zoomScaleNormal="100" workbookViewId="0">
      <selection activeCell="E51" sqref="E51"/>
    </sheetView>
  </sheetViews>
  <sheetFormatPr defaultRowHeight="13.5" x14ac:dyDescent="0.15"/>
  <cols>
    <col min="1" max="1" width="12.875" customWidth="1"/>
    <col min="2" max="2" width="13.75" customWidth="1"/>
    <col min="3" max="3" width="18" customWidth="1"/>
    <col min="4" max="7" width="17.625" customWidth="1"/>
    <col min="8" max="8" width="18.125" customWidth="1"/>
  </cols>
  <sheetData>
    <row r="1" spans="1:8" s="2" customFormat="1" ht="18" customHeight="1" x14ac:dyDescent="0.15">
      <c r="A1" s="30" t="s">
        <v>275</v>
      </c>
      <c r="B1" s="30" t="s">
        <v>276</v>
      </c>
      <c r="C1" s="30" t="s">
        <v>278</v>
      </c>
      <c r="D1" s="30" t="s">
        <v>277</v>
      </c>
      <c r="E1" s="30" t="s">
        <v>294</v>
      </c>
      <c r="F1" s="30" t="s">
        <v>295</v>
      </c>
      <c r="G1" s="30" t="s">
        <v>296</v>
      </c>
      <c r="H1" s="30" t="s">
        <v>299</v>
      </c>
    </row>
    <row r="2" spans="1:8" ht="14.25" x14ac:dyDescent="0.2">
      <c r="A2" s="2">
        <v>1</v>
      </c>
      <c r="B2" s="25">
        <v>1</v>
      </c>
      <c r="C2" s="27">
        <v>10</v>
      </c>
      <c r="D2" s="37">
        <v>1</v>
      </c>
      <c r="E2" s="32">
        <v>0</v>
      </c>
      <c r="F2" s="32">
        <v>0</v>
      </c>
      <c r="G2" s="32">
        <v>5</v>
      </c>
      <c r="H2" s="24">
        <f>G2+E2-F2</f>
        <v>5</v>
      </c>
    </row>
    <row r="3" spans="1:8" ht="12.75" customHeight="1" x14ac:dyDescent="0.15">
      <c r="A3" s="2">
        <v>1</v>
      </c>
      <c r="B3" s="25">
        <v>2</v>
      </c>
      <c r="C3" s="33"/>
      <c r="D3" s="38">
        <v>2</v>
      </c>
      <c r="E3" s="34">
        <v>0</v>
      </c>
      <c r="F3" s="34">
        <v>0</v>
      </c>
      <c r="G3" s="34">
        <v>5</v>
      </c>
      <c r="H3" s="33">
        <f t="shared" ref="H3:H46" si="0">G3+E3-F3</f>
        <v>5</v>
      </c>
    </row>
    <row r="4" spans="1:8" s="36" customFormat="1" hidden="1" x14ac:dyDescent="0.15">
      <c r="A4" s="16">
        <v>1</v>
      </c>
      <c r="B4" s="31">
        <v>3</v>
      </c>
      <c r="C4" s="10"/>
      <c r="D4" s="39"/>
      <c r="E4" s="35">
        <v>0</v>
      </c>
      <c r="F4" s="35">
        <v>0</v>
      </c>
      <c r="G4" s="35">
        <v>0</v>
      </c>
      <c r="H4" s="10">
        <f t="shared" si="0"/>
        <v>0</v>
      </c>
    </row>
    <row r="5" spans="1:8" x14ac:dyDescent="0.15">
      <c r="A5" s="2">
        <v>5</v>
      </c>
      <c r="B5" s="25">
        <v>4</v>
      </c>
      <c r="C5" s="33">
        <v>120</v>
      </c>
      <c r="D5" s="38">
        <v>3</v>
      </c>
      <c r="E5" s="34">
        <v>0</v>
      </c>
      <c r="F5" s="34">
        <v>0</v>
      </c>
      <c r="G5" s="34">
        <v>50</v>
      </c>
      <c r="H5" s="33">
        <f t="shared" si="0"/>
        <v>50</v>
      </c>
    </row>
    <row r="6" spans="1:8" ht="14.25" x14ac:dyDescent="0.2">
      <c r="A6" s="2">
        <v>5</v>
      </c>
      <c r="B6" s="25">
        <v>5</v>
      </c>
      <c r="C6" s="27"/>
      <c r="D6" s="37">
        <v>4</v>
      </c>
      <c r="E6" s="32">
        <v>0</v>
      </c>
      <c r="F6" s="32">
        <v>0</v>
      </c>
      <c r="G6" s="32">
        <v>50</v>
      </c>
      <c r="H6" s="24">
        <f t="shared" si="0"/>
        <v>50</v>
      </c>
    </row>
    <row r="7" spans="1:8" s="36" customFormat="1" hidden="1" x14ac:dyDescent="0.15">
      <c r="A7" s="16">
        <v>5</v>
      </c>
      <c r="B7" s="31">
        <v>6</v>
      </c>
      <c r="C7" s="10"/>
      <c r="D7" s="39"/>
      <c r="E7" s="35">
        <v>0</v>
      </c>
      <c r="F7" s="35">
        <v>0</v>
      </c>
      <c r="G7" s="35">
        <v>-20</v>
      </c>
      <c r="H7" s="10">
        <f t="shared" si="0"/>
        <v>-20</v>
      </c>
    </row>
    <row r="8" spans="1:8" x14ac:dyDescent="0.15">
      <c r="A8" s="2">
        <v>9</v>
      </c>
      <c r="B8" s="25">
        <v>7</v>
      </c>
      <c r="C8" s="33">
        <v>160</v>
      </c>
      <c r="D8" s="38">
        <v>5</v>
      </c>
      <c r="E8" s="34">
        <v>0</v>
      </c>
      <c r="F8" s="34">
        <v>0</v>
      </c>
      <c r="G8" s="34">
        <v>60</v>
      </c>
      <c r="H8" s="33">
        <f t="shared" si="0"/>
        <v>60</v>
      </c>
    </row>
    <row r="9" spans="1:8" ht="14.25" x14ac:dyDescent="0.2">
      <c r="A9" s="2">
        <v>9</v>
      </c>
      <c r="B9" s="25">
        <v>8</v>
      </c>
      <c r="C9" s="27"/>
      <c r="D9" s="37">
        <v>6</v>
      </c>
      <c r="E9" s="32">
        <v>0</v>
      </c>
      <c r="F9" s="32">
        <v>0</v>
      </c>
      <c r="G9" s="32">
        <v>60</v>
      </c>
      <c r="H9" s="24">
        <f t="shared" si="0"/>
        <v>60</v>
      </c>
    </row>
    <row r="10" spans="1:8" s="36" customFormat="1" hidden="1" x14ac:dyDescent="0.15">
      <c r="A10" s="16">
        <v>9</v>
      </c>
      <c r="B10" s="31">
        <v>9</v>
      </c>
      <c r="C10" s="10"/>
      <c r="D10" s="39"/>
      <c r="E10" s="35">
        <v>0</v>
      </c>
      <c r="F10" s="35">
        <v>0</v>
      </c>
      <c r="G10" s="35">
        <v>-60</v>
      </c>
      <c r="H10" s="10">
        <f t="shared" si="0"/>
        <v>-60</v>
      </c>
    </row>
    <row r="11" spans="1:8" x14ac:dyDescent="0.15">
      <c r="A11" s="2">
        <v>11</v>
      </c>
      <c r="B11" s="25">
        <v>10</v>
      </c>
      <c r="C11" s="27">
        <v>114</v>
      </c>
      <c r="D11" s="37">
        <v>7</v>
      </c>
      <c r="E11" s="32">
        <v>0</v>
      </c>
      <c r="F11" s="32">
        <v>0</v>
      </c>
      <c r="G11" s="32">
        <v>70</v>
      </c>
      <c r="H11" s="3">
        <f t="shared" si="0"/>
        <v>70</v>
      </c>
    </row>
    <row r="12" spans="1:8" x14ac:dyDescent="0.15">
      <c r="A12" s="2">
        <v>11</v>
      </c>
      <c r="B12" s="25">
        <v>11</v>
      </c>
      <c r="C12" s="27"/>
      <c r="D12" s="37">
        <v>8</v>
      </c>
      <c r="E12" s="32">
        <v>0</v>
      </c>
      <c r="F12" s="32">
        <v>0</v>
      </c>
      <c r="G12" s="32">
        <v>70</v>
      </c>
      <c r="H12" s="3">
        <f t="shared" si="0"/>
        <v>70</v>
      </c>
    </row>
    <row r="13" spans="1:8" s="36" customFormat="1" hidden="1" x14ac:dyDescent="0.15">
      <c r="A13" s="16">
        <v>11</v>
      </c>
      <c r="B13" s="31">
        <v>12</v>
      </c>
      <c r="C13" s="10"/>
      <c r="D13" s="39"/>
      <c r="E13" s="35">
        <v>0</v>
      </c>
      <c r="F13" s="35">
        <v>0</v>
      </c>
      <c r="G13" s="35">
        <v>-34</v>
      </c>
      <c r="H13" s="10">
        <f t="shared" si="0"/>
        <v>-34</v>
      </c>
    </row>
    <row r="14" spans="1:8" x14ac:dyDescent="0.15">
      <c r="A14" s="2">
        <v>15</v>
      </c>
      <c r="B14" s="25">
        <v>13</v>
      </c>
      <c r="C14" s="27">
        <v>150</v>
      </c>
      <c r="D14" s="37">
        <v>9</v>
      </c>
      <c r="E14" s="32">
        <v>0</v>
      </c>
      <c r="F14" s="32">
        <v>0</v>
      </c>
      <c r="G14" s="32">
        <v>80</v>
      </c>
      <c r="H14" s="3">
        <f t="shared" si="0"/>
        <v>80</v>
      </c>
    </row>
    <row r="15" spans="1:8" x14ac:dyDescent="0.15">
      <c r="A15" s="2">
        <v>15</v>
      </c>
      <c r="B15" s="25">
        <v>14</v>
      </c>
      <c r="C15" s="27"/>
      <c r="D15" s="37">
        <v>10</v>
      </c>
      <c r="E15" s="32">
        <v>0</v>
      </c>
      <c r="F15" s="32">
        <v>0</v>
      </c>
      <c r="G15" s="32">
        <v>80</v>
      </c>
      <c r="H15" s="3">
        <f t="shared" si="0"/>
        <v>80</v>
      </c>
    </row>
    <row r="16" spans="1:8" s="36" customFormat="1" hidden="1" x14ac:dyDescent="0.15">
      <c r="A16" s="16">
        <v>15</v>
      </c>
      <c r="B16" s="31">
        <v>15</v>
      </c>
      <c r="C16" s="10"/>
      <c r="D16" s="39"/>
      <c r="E16" s="35">
        <v>0</v>
      </c>
      <c r="F16" s="35">
        <v>0</v>
      </c>
      <c r="G16" s="35">
        <v>-24</v>
      </c>
      <c r="H16" s="10">
        <f t="shared" si="0"/>
        <v>-24</v>
      </c>
    </row>
    <row r="17" spans="1:8" x14ac:dyDescent="0.15">
      <c r="A17" s="2">
        <v>19</v>
      </c>
      <c r="B17" s="25">
        <v>16</v>
      </c>
      <c r="C17" s="27">
        <v>200</v>
      </c>
      <c r="D17" s="37">
        <v>11</v>
      </c>
      <c r="E17" s="32">
        <v>0</v>
      </c>
      <c r="F17" s="32">
        <v>0</v>
      </c>
      <c r="G17" s="32">
        <v>90</v>
      </c>
      <c r="H17" s="3">
        <f t="shared" si="0"/>
        <v>90</v>
      </c>
    </row>
    <row r="18" spans="1:8" x14ac:dyDescent="0.15">
      <c r="A18" s="2">
        <v>19</v>
      </c>
      <c r="B18" s="25">
        <v>17</v>
      </c>
      <c r="C18" s="33"/>
      <c r="D18" s="38">
        <v>12</v>
      </c>
      <c r="E18" s="34">
        <v>0</v>
      </c>
      <c r="F18" s="34">
        <v>0</v>
      </c>
      <c r="G18" s="34">
        <v>90</v>
      </c>
      <c r="H18" s="33">
        <f t="shared" si="0"/>
        <v>90</v>
      </c>
    </row>
    <row r="19" spans="1:8" s="36" customFormat="1" hidden="1" x14ac:dyDescent="0.15">
      <c r="A19" s="16">
        <v>19</v>
      </c>
      <c r="B19" s="31">
        <v>18</v>
      </c>
      <c r="C19" s="10"/>
      <c r="D19" s="39"/>
      <c r="E19" s="35">
        <v>0</v>
      </c>
      <c r="F19" s="35">
        <v>0</v>
      </c>
      <c r="G19" s="35">
        <v>-44</v>
      </c>
      <c r="H19" s="10">
        <f t="shared" si="0"/>
        <v>-44</v>
      </c>
    </row>
    <row r="20" spans="1:8" x14ac:dyDescent="0.15">
      <c r="A20" s="2">
        <v>21</v>
      </c>
      <c r="B20" s="25">
        <v>19</v>
      </c>
      <c r="C20" s="27">
        <v>178</v>
      </c>
      <c r="D20" s="37">
        <v>13</v>
      </c>
      <c r="E20" s="32">
        <v>0</v>
      </c>
      <c r="F20" s="32">
        <v>0</v>
      </c>
      <c r="G20" s="32">
        <v>100</v>
      </c>
      <c r="H20" s="3">
        <f t="shared" si="0"/>
        <v>100</v>
      </c>
    </row>
    <row r="21" spans="1:8" x14ac:dyDescent="0.15">
      <c r="A21" s="2">
        <v>21</v>
      </c>
      <c r="B21" s="25">
        <v>20</v>
      </c>
      <c r="C21" s="33"/>
      <c r="D21" s="38">
        <v>14</v>
      </c>
      <c r="E21" s="34">
        <v>0</v>
      </c>
      <c r="F21" s="34">
        <v>0</v>
      </c>
      <c r="G21" s="34">
        <v>100</v>
      </c>
      <c r="H21" s="33">
        <f t="shared" si="0"/>
        <v>100</v>
      </c>
    </row>
    <row r="22" spans="1:8" s="36" customFormat="1" hidden="1" x14ac:dyDescent="0.15">
      <c r="A22" s="16">
        <v>21</v>
      </c>
      <c r="B22" s="31">
        <v>21</v>
      </c>
      <c r="C22" s="10"/>
      <c r="D22" s="39"/>
      <c r="E22" s="35">
        <v>0</v>
      </c>
      <c r="F22" s="35">
        <v>0</v>
      </c>
      <c r="G22" s="35">
        <v>-22</v>
      </c>
      <c r="H22" s="10">
        <f t="shared" si="0"/>
        <v>-22</v>
      </c>
    </row>
    <row r="23" spans="1:8" x14ac:dyDescent="0.15">
      <c r="A23" s="2">
        <v>25</v>
      </c>
      <c r="B23" s="25">
        <v>22</v>
      </c>
      <c r="C23" s="27">
        <v>190</v>
      </c>
      <c r="D23" s="37">
        <v>15</v>
      </c>
      <c r="E23" s="32">
        <v>0</v>
      </c>
      <c r="F23" s="32">
        <v>0</v>
      </c>
      <c r="G23" s="32">
        <v>100</v>
      </c>
      <c r="H23" s="3">
        <f t="shared" si="0"/>
        <v>100</v>
      </c>
    </row>
    <row r="24" spans="1:8" x14ac:dyDescent="0.15">
      <c r="A24" s="2">
        <v>25</v>
      </c>
      <c r="B24" s="25">
        <v>23</v>
      </c>
      <c r="C24" s="27"/>
      <c r="D24" s="37">
        <v>16</v>
      </c>
      <c r="E24" s="32">
        <v>0</v>
      </c>
      <c r="F24" s="32">
        <v>0</v>
      </c>
      <c r="G24" s="32">
        <v>100</v>
      </c>
      <c r="H24" s="3">
        <f t="shared" si="0"/>
        <v>100</v>
      </c>
    </row>
    <row r="25" spans="1:8" s="36" customFormat="1" hidden="1" x14ac:dyDescent="0.15">
      <c r="A25" s="16">
        <v>25</v>
      </c>
      <c r="B25" s="31">
        <v>24</v>
      </c>
      <c r="C25" s="10"/>
      <c r="D25" s="39"/>
      <c r="E25" s="35">
        <v>0</v>
      </c>
      <c r="F25" s="35">
        <v>0</v>
      </c>
      <c r="G25" s="35">
        <v>-12</v>
      </c>
      <c r="H25" s="10">
        <f t="shared" si="0"/>
        <v>-12</v>
      </c>
    </row>
    <row r="26" spans="1:8" x14ac:dyDescent="0.15">
      <c r="A26" s="2">
        <v>29</v>
      </c>
      <c r="B26" s="25">
        <v>25</v>
      </c>
      <c r="C26" s="27">
        <v>240</v>
      </c>
      <c r="D26" s="37">
        <v>17</v>
      </c>
      <c r="E26" s="32">
        <v>0</v>
      </c>
      <c r="F26" s="32">
        <v>0</v>
      </c>
      <c r="G26" s="32">
        <v>110</v>
      </c>
      <c r="H26" s="3">
        <f t="shared" si="0"/>
        <v>110</v>
      </c>
    </row>
    <row r="27" spans="1:8" x14ac:dyDescent="0.15">
      <c r="A27" s="2">
        <v>29</v>
      </c>
      <c r="B27" s="25">
        <v>26</v>
      </c>
      <c r="C27" s="33"/>
      <c r="D27" s="38">
        <v>18</v>
      </c>
      <c r="E27" s="34">
        <v>0</v>
      </c>
      <c r="F27" s="34">
        <v>0</v>
      </c>
      <c r="G27" s="34">
        <v>110</v>
      </c>
      <c r="H27" s="33">
        <f t="shared" si="0"/>
        <v>110</v>
      </c>
    </row>
    <row r="28" spans="1:8" s="36" customFormat="1" hidden="1" x14ac:dyDescent="0.15">
      <c r="A28" s="16">
        <v>29</v>
      </c>
      <c r="B28" s="31">
        <v>27</v>
      </c>
      <c r="C28" s="10"/>
      <c r="D28" s="39"/>
      <c r="E28" s="35">
        <v>0</v>
      </c>
      <c r="F28" s="35">
        <v>0</v>
      </c>
      <c r="G28" s="35">
        <v>-32</v>
      </c>
      <c r="H28" s="10">
        <f t="shared" si="0"/>
        <v>-32</v>
      </c>
    </row>
    <row r="29" spans="1:8" x14ac:dyDescent="0.15">
      <c r="A29" s="2">
        <v>31</v>
      </c>
      <c r="B29" s="25">
        <v>28</v>
      </c>
      <c r="C29" s="27">
        <v>242</v>
      </c>
      <c r="D29" s="37">
        <v>19</v>
      </c>
      <c r="E29" s="32">
        <v>0</v>
      </c>
      <c r="F29" s="32">
        <v>0</v>
      </c>
      <c r="G29" s="32">
        <v>120</v>
      </c>
      <c r="H29" s="3">
        <f t="shared" si="0"/>
        <v>120</v>
      </c>
    </row>
    <row r="30" spans="1:8" x14ac:dyDescent="0.15">
      <c r="A30" s="2">
        <v>31</v>
      </c>
      <c r="B30" s="25">
        <v>29</v>
      </c>
      <c r="C30" s="33"/>
      <c r="D30" s="38">
        <v>20</v>
      </c>
      <c r="E30" s="34">
        <v>0</v>
      </c>
      <c r="F30" s="34">
        <v>0</v>
      </c>
      <c r="G30" s="34">
        <v>120</v>
      </c>
      <c r="H30" s="33">
        <f t="shared" si="0"/>
        <v>120</v>
      </c>
    </row>
    <row r="31" spans="1:8" s="36" customFormat="1" hidden="1" x14ac:dyDescent="0.15">
      <c r="A31" s="16">
        <v>31</v>
      </c>
      <c r="B31" s="31">
        <v>30</v>
      </c>
      <c r="C31" s="10"/>
      <c r="D31" s="39"/>
      <c r="E31" s="35">
        <v>0</v>
      </c>
      <c r="F31" s="35">
        <v>0</v>
      </c>
      <c r="G31" s="35">
        <v>-34</v>
      </c>
      <c r="H31" s="10">
        <f t="shared" si="0"/>
        <v>-34</v>
      </c>
    </row>
    <row r="32" spans="1:8" x14ac:dyDescent="0.15">
      <c r="A32" s="2">
        <v>35</v>
      </c>
      <c r="B32" s="25" t="s">
        <v>279</v>
      </c>
      <c r="C32" s="27">
        <v>230</v>
      </c>
      <c r="D32" s="37">
        <v>21</v>
      </c>
      <c r="E32" s="32">
        <v>0</v>
      </c>
      <c r="F32" s="32">
        <v>0</v>
      </c>
      <c r="G32" s="32">
        <v>130</v>
      </c>
      <c r="H32" s="3">
        <f t="shared" si="0"/>
        <v>130</v>
      </c>
    </row>
    <row r="33" spans="1:8" x14ac:dyDescent="0.15">
      <c r="A33" s="2">
        <v>35</v>
      </c>
      <c r="B33" s="25" t="s">
        <v>280</v>
      </c>
      <c r="C33" s="27"/>
      <c r="D33" s="37">
        <v>22</v>
      </c>
      <c r="E33" s="32">
        <v>0</v>
      </c>
      <c r="F33" s="32">
        <v>0</v>
      </c>
      <c r="G33" s="32">
        <v>130</v>
      </c>
      <c r="H33" s="3">
        <f t="shared" si="0"/>
        <v>130</v>
      </c>
    </row>
    <row r="34" spans="1:8" s="36" customFormat="1" hidden="1" x14ac:dyDescent="0.15">
      <c r="A34" s="16">
        <v>35</v>
      </c>
      <c r="B34" s="31" t="s">
        <v>281</v>
      </c>
      <c r="C34" s="10"/>
      <c r="D34" s="39"/>
      <c r="E34" s="35">
        <v>0</v>
      </c>
      <c r="F34" s="35">
        <v>0</v>
      </c>
      <c r="G34" s="35">
        <v>-4</v>
      </c>
      <c r="H34" s="10">
        <f t="shared" si="0"/>
        <v>-4</v>
      </c>
    </row>
    <row r="35" spans="1:8" x14ac:dyDescent="0.15">
      <c r="A35" s="2">
        <v>39</v>
      </c>
      <c r="B35" s="25" t="s">
        <v>282</v>
      </c>
      <c r="C35" s="27">
        <v>280</v>
      </c>
      <c r="D35" s="37">
        <v>23</v>
      </c>
      <c r="E35" s="32">
        <v>0</v>
      </c>
      <c r="F35" s="32">
        <v>0</v>
      </c>
      <c r="G35" s="32">
        <v>140</v>
      </c>
      <c r="H35" s="3">
        <f t="shared" si="0"/>
        <v>140</v>
      </c>
    </row>
    <row r="36" spans="1:8" x14ac:dyDescent="0.15">
      <c r="A36" s="2">
        <v>39</v>
      </c>
      <c r="B36" s="25" t="s">
        <v>283</v>
      </c>
      <c r="C36" s="27"/>
      <c r="D36" s="37">
        <v>24</v>
      </c>
      <c r="E36" s="32">
        <v>0</v>
      </c>
      <c r="F36" s="32">
        <v>0</v>
      </c>
      <c r="G36" s="32">
        <v>140</v>
      </c>
      <c r="H36" s="3">
        <f t="shared" si="0"/>
        <v>140</v>
      </c>
    </row>
    <row r="37" spans="1:8" s="36" customFormat="1" hidden="1" x14ac:dyDescent="0.15">
      <c r="A37" s="16">
        <v>39</v>
      </c>
      <c r="B37" s="31" t="s">
        <v>284</v>
      </c>
      <c r="C37" s="10"/>
      <c r="D37" s="39"/>
      <c r="E37" s="35">
        <v>0</v>
      </c>
      <c r="F37" s="35">
        <v>0</v>
      </c>
      <c r="G37" s="35">
        <v>-4</v>
      </c>
      <c r="H37" s="10">
        <f t="shared" si="0"/>
        <v>-4</v>
      </c>
    </row>
    <row r="38" spans="1:8" x14ac:dyDescent="0.15">
      <c r="A38" s="2">
        <v>41</v>
      </c>
      <c r="B38" s="25" t="s">
        <v>285</v>
      </c>
      <c r="C38" s="27">
        <v>306</v>
      </c>
      <c r="D38" s="37">
        <v>25</v>
      </c>
      <c r="E38" s="32">
        <v>0</v>
      </c>
      <c r="F38" s="32">
        <v>0</v>
      </c>
      <c r="G38" s="32">
        <v>140</v>
      </c>
      <c r="H38" s="3">
        <f t="shared" si="0"/>
        <v>140</v>
      </c>
    </row>
    <row r="39" spans="1:8" x14ac:dyDescent="0.15">
      <c r="A39" s="2">
        <v>41</v>
      </c>
      <c r="B39" s="25" t="s">
        <v>286</v>
      </c>
      <c r="C39" s="27"/>
      <c r="D39" s="37">
        <v>26</v>
      </c>
      <c r="E39" s="32">
        <v>0</v>
      </c>
      <c r="F39" s="32">
        <v>0</v>
      </c>
      <c r="G39" s="32">
        <v>140</v>
      </c>
      <c r="H39" s="3">
        <f t="shared" si="0"/>
        <v>140</v>
      </c>
    </row>
    <row r="40" spans="1:8" s="36" customFormat="1" hidden="1" x14ac:dyDescent="0.15">
      <c r="A40" s="16">
        <v>41</v>
      </c>
      <c r="B40" s="31" t="s">
        <v>287</v>
      </c>
      <c r="C40" s="10"/>
      <c r="D40" s="39"/>
      <c r="E40" s="35">
        <v>0</v>
      </c>
      <c r="F40" s="35">
        <v>0</v>
      </c>
      <c r="G40" s="35">
        <v>-30</v>
      </c>
      <c r="H40" s="10">
        <f t="shared" si="0"/>
        <v>-30</v>
      </c>
    </row>
    <row r="41" spans="1:8" x14ac:dyDescent="0.15">
      <c r="A41" s="2">
        <v>45</v>
      </c>
      <c r="B41" s="25" t="s">
        <v>288</v>
      </c>
      <c r="C41" s="33">
        <v>270</v>
      </c>
      <c r="D41" s="38">
        <v>27</v>
      </c>
      <c r="E41" s="34">
        <v>0</v>
      </c>
      <c r="F41" s="34">
        <v>0</v>
      </c>
      <c r="G41" s="34">
        <v>150</v>
      </c>
      <c r="H41" s="33">
        <f t="shared" si="0"/>
        <v>150</v>
      </c>
    </row>
    <row r="42" spans="1:8" x14ac:dyDescent="0.15">
      <c r="A42" s="2">
        <v>45</v>
      </c>
      <c r="B42" s="25" t="s">
        <v>289</v>
      </c>
      <c r="C42" s="27"/>
      <c r="D42" s="37">
        <v>28</v>
      </c>
      <c r="E42" s="32">
        <v>0</v>
      </c>
      <c r="F42" s="32">
        <v>0</v>
      </c>
      <c r="G42" s="32">
        <v>150</v>
      </c>
      <c r="H42" s="3">
        <f t="shared" si="0"/>
        <v>150</v>
      </c>
    </row>
    <row r="43" spans="1:8" s="36" customFormat="1" hidden="1" x14ac:dyDescent="0.15">
      <c r="A43" s="16">
        <v>45</v>
      </c>
      <c r="B43" s="31" t="s">
        <v>290</v>
      </c>
      <c r="C43" s="10"/>
      <c r="D43" s="39"/>
      <c r="E43" s="35">
        <v>0</v>
      </c>
      <c r="F43" s="35">
        <v>0</v>
      </c>
      <c r="G43" s="35">
        <v>0</v>
      </c>
      <c r="H43" s="10">
        <f t="shared" si="0"/>
        <v>0</v>
      </c>
    </row>
    <row r="44" spans="1:8" x14ac:dyDescent="0.15">
      <c r="A44" s="2">
        <v>49</v>
      </c>
      <c r="B44" s="25" t="s">
        <v>291</v>
      </c>
      <c r="C44" s="27">
        <v>302</v>
      </c>
      <c r="D44" s="37">
        <v>29</v>
      </c>
      <c r="E44" s="32">
        <v>0</v>
      </c>
      <c r="F44" s="32">
        <v>0</v>
      </c>
      <c r="G44" s="32">
        <v>150</v>
      </c>
      <c r="H44" s="3">
        <f t="shared" si="0"/>
        <v>150</v>
      </c>
    </row>
    <row r="45" spans="1:8" x14ac:dyDescent="0.15">
      <c r="A45" s="2">
        <v>49</v>
      </c>
      <c r="B45" s="25" t="s">
        <v>292</v>
      </c>
      <c r="C45" s="27"/>
      <c r="D45" s="37">
        <v>30</v>
      </c>
      <c r="E45" s="32">
        <v>0</v>
      </c>
      <c r="F45" s="32">
        <v>0</v>
      </c>
      <c r="G45" s="32">
        <v>150</v>
      </c>
      <c r="H45" s="3">
        <f t="shared" si="0"/>
        <v>150</v>
      </c>
    </row>
    <row r="46" spans="1:8" s="36" customFormat="1" ht="11.25" hidden="1" customHeight="1" x14ac:dyDescent="0.15">
      <c r="A46" s="16">
        <v>49</v>
      </c>
      <c r="B46" s="31" t="s">
        <v>293</v>
      </c>
      <c r="C46" s="10"/>
      <c r="D46" s="39"/>
      <c r="E46" s="35"/>
      <c r="F46" s="35"/>
      <c r="G46" s="35"/>
      <c r="H46" s="10">
        <f t="shared" si="0"/>
        <v>0</v>
      </c>
    </row>
  </sheetData>
  <phoneticPr fontId="3" type="noConversion"/>
  <conditionalFormatting sqref="B2:B4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{DDC43F63-1788-48CA-80CA-7ED853CA0E24}</x14:id>
        </ext>
      </extLst>
    </cfRule>
  </conditionalFormatting>
  <conditionalFormatting sqref="A2:A4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{568B095D-5485-42D4-8A34-3D071EC96C0F}</x14:id>
        </ext>
      </extLst>
    </cfRule>
  </conditionalFormatting>
  <conditionalFormatting sqref="D2:D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{052FB49A-44EE-49FA-A06D-80F445FF6C49}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C43F63-1788-48CA-80CA-7ED853CA0E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B2:B46</xm:sqref>
        </x14:conditionalFormatting>
        <x14:conditionalFormatting xmlns:xm="http://schemas.microsoft.com/office/excel/2006/main">
          <x14:cfRule type="dataBar" id="{568B095D-5485-42D4-8A34-3D071EC96C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A2:A46</xm:sqref>
        </x14:conditionalFormatting>
        <x14:conditionalFormatting xmlns:xm="http://schemas.microsoft.com/office/excel/2006/main">
          <x14:cfRule type="dataBar" id="{052FB49A-44EE-49FA-A06D-80F445FF6C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D2:D45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1AE3-166A-456B-9D69-972B01D68146}">
  <dimension ref="A1:L45"/>
  <sheetViews>
    <sheetView workbookViewId="0">
      <selection activeCell="B32" sqref="B32"/>
    </sheetView>
  </sheetViews>
  <sheetFormatPr defaultRowHeight="13.5" x14ac:dyDescent="0.15"/>
  <cols>
    <col min="1" max="1" width="20.875" customWidth="1"/>
    <col min="2" max="2" width="18.875" customWidth="1"/>
    <col min="3" max="3" width="21.5" customWidth="1"/>
    <col min="4" max="4" width="20.875" customWidth="1"/>
    <col min="5" max="11" width="15.5" customWidth="1"/>
    <col min="12" max="12" width="16.375" customWidth="1"/>
  </cols>
  <sheetData>
    <row r="1" spans="1:12" x14ac:dyDescent="0.15">
      <c r="A1" s="30" t="s">
        <v>275</v>
      </c>
      <c r="B1" s="30" t="s">
        <v>276</v>
      </c>
      <c r="C1" s="30" t="s">
        <v>277</v>
      </c>
      <c r="D1" s="30" t="s">
        <v>317</v>
      </c>
      <c r="E1" s="30" t="s">
        <v>301</v>
      </c>
      <c r="F1" s="30" t="s">
        <v>302</v>
      </c>
      <c r="G1" s="30" t="s">
        <v>303</v>
      </c>
      <c r="H1" s="30" t="s">
        <v>304</v>
      </c>
      <c r="I1" s="30" t="s">
        <v>305</v>
      </c>
      <c r="J1" s="30" t="s">
        <v>306</v>
      </c>
      <c r="K1" s="30" t="s">
        <v>307</v>
      </c>
      <c r="L1" s="2" t="s">
        <v>308</v>
      </c>
    </row>
    <row r="2" spans="1:12" x14ac:dyDescent="0.15">
      <c r="A2" s="2">
        <v>1</v>
      </c>
      <c r="B2" s="25">
        <v>1</v>
      </c>
      <c r="C2" s="37">
        <v>1</v>
      </c>
      <c r="D2" s="37">
        <v>130</v>
      </c>
      <c r="E2" s="37">
        <v>62</v>
      </c>
      <c r="F2" s="37">
        <v>205</v>
      </c>
      <c r="G2" s="37">
        <v>400</v>
      </c>
      <c r="H2" s="37">
        <v>20</v>
      </c>
      <c r="I2" s="37">
        <v>245</v>
      </c>
      <c r="J2" s="37">
        <v>325</v>
      </c>
      <c r="K2" s="37">
        <v>75</v>
      </c>
      <c r="L2" s="37">
        <v>245</v>
      </c>
    </row>
    <row r="3" spans="1:12" x14ac:dyDescent="0.15">
      <c r="A3" s="2">
        <v>1</v>
      </c>
      <c r="B3" s="25">
        <v>2</v>
      </c>
      <c r="C3" s="38">
        <v>2</v>
      </c>
      <c r="D3" s="38">
        <f>ROUND(D$2+($C3-1)*(D$45-D$2)/29,0)</f>
        <v>143</v>
      </c>
      <c r="E3" s="38">
        <f t="shared" ref="E3:L18" si="0">ROUND(E$2+($C3-1)*(E$45-E$2)/29,0)</f>
        <v>68</v>
      </c>
      <c r="F3" s="38">
        <f t="shared" si="0"/>
        <v>226</v>
      </c>
      <c r="G3" s="38">
        <f t="shared" ref="G3:G44" si="1">ROUND(G$2+($C3-1)*(G$45-G$2)/29,0)</f>
        <v>441</v>
      </c>
      <c r="H3" s="38">
        <f t="shared" si="0"/>
        <v>22</v>
      </c>
      <c r="I3" s="38">
        <f t="shared" si="0"/>
        <v>270</v>
      </c>
      <c r="J3" s="38">
        <f t="shared" si="0"/>
        <v>359</v>
      </c>
      <c r="K3" s="38">
        <f t="shared" si="0"/>
        <v>83</v>
      </c>
      <c r="L3" s="38">
        <f t="shared" si="0"/>
        <v>270</v>
      </c>
    </row>
    <row r="4" spans="1:12" hidden="1" x14ac:dyDescent="0.15">
      <c r="A4" s="16">
        <v>1</v>
      </c>
      <c r="B4" s="31">
        <v>3</v>
      </c>
      <c r="C4" s="39"/>
      <c r="D4" s="39">
        <f t="shared" ref="D4:J44" si="2">ROUND(D$2+($C4-1)*(D$45-D$2)/29,0)</f>
        <v>117</v>
      </c>
      <c r="E4" s="39">
        <f t="shared" si="0"/>
        <v>56</v>
      </c>
      <c r="F4" s="39">
        <f t="shared" si="0"/>
        <v>184</v>
      </c>
      <c r="G4" s="39">
        <f t="shared" si="1"/>
        <v>359</v>
      </c>
      <c r="H4" s="39">
        <f t="shared" si="0"/>
        <v>18</v>
      </c>
      <c r="I4" s="39">
        <f t="shared" si="0"/>
        <v>220</v>
      </c>
      <c r="J4" s="39">
        <f t="shared" si="0"/>
        <v>291</v>
      </c>
      <c r="K4" s="39">
        <f t="shared" si="0"/>
        <v>67</v>
      </c>
      <c r="L4" s="39">
        <f t="shared" si="0"/>
        <v>220</v>
      </c>
    </row>
    <row r="5" spans="1:12" x14ac:dyDescent="0.15">
      <c r="A5" s="2">
        <v>5</v>
      </c>
      <c r="B5" s="25">
        <v>4</v>
      </c>
      <c r="C5" s="38">
        <v>3</v>
      </c>
      <c r="D5" s="38">
        <f t="shared" si="2"/>
        <v>157</v>
      </c>
      <c r="E5" s="38">
        <f t="shared" si="0"/>
        <v>75</v>
      </c>
      <c r="F5" s="38">
        <f t="shared" si="0"/>
        <v>247</v>
      </c>
      <c r="G5" s="38">
        <f t="shared" si="1"/>
        <v>483</v>
      </c>
      <c r="H5" s="38">
        <f t="shared" si="0"/>
        <v>24</v>
      </c>
      <c r="I5" s="38">
        <f t="shared" si="0"/>
        <v>296</v>
      </c>
      <c r="J5" s="38">
        <f t="shared" si="0"/>
        <v>392</v>
      </c>
      <c r="K5" s="38">
        <f t="shared" si="0"/>
        <v>91</v>
      </c>
      <c r="L5" s="38">
        <f t="shared" si="0"/>
        <v>296</v>
      </c>
    </row>
    <row r="6" spans="1:12" x14ac:dyDescent="0.15">
      <c r="A6" s="2">
        <v>5</v>
      </c>
      <c r="B6" s="25">
        <v>5</v>
      </c>
      <c r="C6" s="37">
        <v>4</v>
      </c>
      <c r="D6" s="37">
        <f t="shared" si="2"/>
        <v>170</v>
      </c>
      <c r="E6" s="37">
        <f t="shared" si="0"/>
        <v>81</v>
      </c>
      <c r="F6" s="37">
        <f t="shared" si="0"/>
        <v>269</v>
      </c>
      <c r="G6" s="37">
        <f t="shared" si="1"/>
        <v>524</v>
      </c>
      <c r="H6" s="37">
        <f t="shared" si="0"/>
        <v>26</v>
      </c>
      <c r="I6" s="37">
        <f t="shared" si="0"/>
        <v>321</v>
      </c>
      <c r="J6" s="37">
        <f t="shared" si="0"/>
        <v>426</v>
      </c>
      <c r="K6" s="37">
        <f t="shared" si="0"/>
        <v>98</v>
      </c>
      <c r="L6" s="37">
        <f t="shared" si="0"/>
        <v>321</v>
      </c>
    </row>
    <row r="7" spans="1:12" hidden="1" x14ac:dyDescent="0.15">
      <c r="A7" s="16">
        <v>5</v>
      </c>
      <c r="B7" s="31">
        <v>6</v>
      </c>
      <c r="C7" s="39"/>
      <c r="D7" s="39">
        <f t="shared" si="2"/>
        <v>117</v>
      </c>
      <c r="E7" s="39">
        <f t="shared" si="0"/>
        <v>56</v>
      </c>
      <c r="F7" s="39">
        <f t="shared" si="0"/>
        <v>184</v>
      </c>
      <c r="G7" s="39">
        <f t="shared" si="1"/>
        <v>359</v>
      </c>
      <c r="H7" s="39">
        <f t="shared" si="0"/>
        <v>18</v>
      </c>
      <c r="I7" s="39">
        <f t="shared" si="0"/>
        <v>220</v>
      </c>
      <c r="J7" s="39">
        <f t="shared" si="0"/>
        <v>291</v>
      </c>
      <c r="K7" s="39">
        <f t="shared" si="0"/>
        <v>67</v>
      </c>
      <c r="L7" s="39">
        <f t="shared" si="0"/>
        <v>220</v>
      </c>
    </row>
    <row r="8" spans="1:12" x14ac:dyDescent="0.15">
      <c r="A8" s="2">
        <v>9</v>
      </c>
      <c r="B8" s="25">
        <v>7</v>
      </c>
      <c r="C8" s="38">
        <v>5</v>
      </c>
      <c r="D8" s="38">
        <f t="shared" si="2"/>
        <v>184</v>
      </c>
      <c r="E8" s="38">
        <f t="shared" si="0"/>
        <v>88</v>
      </c>
      <c r="F8" s="38">
        <f t="shared" si="0"/>
        <v>290</v>
      </c>
      <c r="G8" s="38">
        <f t="shared" si="1"/>
        <v>566</v>
      </c>
      <c r="H8" s="38">
        <f t="shared" si="0"/>
        <v>28</v>
      </c>
      <c r="I8" s="38">
        <f t="shared" si="0"/>
        <v>346</v>
      </c>
      <c r="J8" s="38">
        <f t="shared" si="0"/>
        <v>459</v>
      </c>
      <c r="K8" s="38">
        <f t="shared" si="0"/>
        <v>106</v>
      </c>
      <c r="L8" s="38">
        <f t="shared" si="0"/>
        <v>346</v>
      </c>
    </row>
    <row r="9" spans="1:12" x14ac:dyDescent="0.15">
      <c r="A9" s="2">
        <v>9</v>
      </c>
      <c r="B9" s="25">
        <v>8</v>
      </c>
      <c r="C9" s="37">
        <v>6</v>
      </c>
      <c r="D9" s="37">
        <f t="shared" si="2"/>
        <v>197</v>
      </c>
      <c r="E9" s="37">
        <f t="shared" si="0"/>
        <v>94</v>
      </c>
      <c r="F9" s="37">
        <f t="shared" si="0"/>
        <v>311</v>
      </c>
      <c r="G9" s="37">
        <f t="shared" si="1"/>
        <v>607</v>
      </c>
      <c r="H9" s="37">
        <f t="shared" si="0"/>
        <v>30</v>
      </c>
      <c r="I9" s="37">
        <f t="shared" si="0"/>
        <v>372</v>
      </c>
      <c r="J9" s="37">
        <f t="shared" si="0"/>
        <v>493</v>
      </c>
      <c r="K9" s="37">
        <f t="shared" si="0"/>
        <v>114</v>
      </c>
      <c r="L9" s="37">
        <f t="shared" si="0"/>
        <v>372</v>
      </c>
    </row>
    <row r="10" spans="1:12" hidden="1" x14ac:dyDescent="0.15">
      <c r="A10" s="16">
        <v>9</v>
      </c>
      <c r="B10" s="31">
        <v>9</v>
      </c>
      <c r="C10" s="39"/>
      <c r="D10" s="39">
        <f t="shared" si="2"/>
        <v>117</v>
      </c>
      <c r="E10" s="39">
        <f t="shared" si="0"/>
        <v>56</v>
      </c>
      <c r="F10" s="39">
        <f t="shared" si="0"/>
        <v>184</v>
      </c>
      <c r="G10" s="39">
        <f t="shared" si="1"/>
        <v>359</v>
      </c>
      <c r="H10" s="39">
        <f t="shared" si="0"/>
        <v>18</v>
      </c>
      <c r="I10" s="39">
        <f t="shared" si="0"/>
        <v>220</v>
      </c>
      <c r="J10" s="39">
        <f t="shared" si="0"/>
        <v>291</v>
      </c>
      <c r="K10" s="39">
        <f t="shared" si="0"/>
        <v>67</v>
      </c>
      <c r="L10" s="39">
        <f t="shared" si="0"/>
        <v>220</v>
      </c>
    </row>
    <row r="11" spans="1:12" x14ac:dyDescent="0.15">
      <c r="A11" s="2">
        <v>11</v>
      </c>
      <c r="B11" s="25">
        <v>10</v>
      </c>
      <c r="C11" s="37">
        <v>7</v>
      </c>
      <c r="D11" s="37">
        <f t="shared" si="2"/>
        <v>211</v>
      </c>
      <c r="E11" s="37">
        <f t="shared" si="0"/>
        <v>100</v>
      </c>
      <c r="F11" s="37">
        <f t="shared" si="0"/>
        <v>332</v>
      </c>
      <c r="G11" s="37">
        <f t="shared" si="1"/>
        <v>648</v>
      </c>
      <c r="H11" s="37">
        <f t="shared" si="0"/>
        <v>32</v>
      </c>
      <c r="I11" s="37">
        <f t="shared" si="0"/>
        <v>397</v>
      </c>
      <c r="J11" s="37">
        <f t="shared" si="0"/>
        <v>527</v>
      </c>
      <c r="K11" s="37">
        <f t="shared" si="0"/>
        <v>122</v>
      </c>
      <c r="L11" s="37">
        <f t="shared" si="0"/>
        <v>397</v>
      </c>
    </row>
    <row r="12" spans="1:12" x14ac:dyDescent="0.15">
      <c r="A12" s="2">
        <v>11</v>
      </c>
      <c r="B12" s="25">
        <v>11</v>
      </c>
      <c r="C12" s="37">
        <v>8</v>
      </c>
      <c r="D12" s="37">
        <f t="shared" si="2"/>
        <v>224</v>
      </c>
      <c r="E12" s="37">
        <f t="shared" si="0"/>
        <v>107</v>
      </c>
      <c r="F12" s="37">
        <f t="shared" si="0"/>
        <v>353</v>
      </c>
      <c r="G12" s="37">
        <f t="shared" si="1"/>
        <v>690</v>
      </c>
      <c r="H12" s="37">
        <f t="shared" si="0"/>
        <v>34</v>
      </c>
      <c r="I12" s="37">
        <f t="shared" si="0"/>
        <v>422</v>
      </c>
      <c r="J12" s="37">
        <f t="shared" si="0"/>
        <v>560</v>
      </c>
      <c r="K12" s="37">
        <f t="shared" si="0"/>
        <v>129</v>
      </c>
      <c r="L12" s="37">
        <f t="shared" si="0"/>
        <v>422</v>
      </c>
    </row>
    <row r="13" spans="1:12" hidden="1" x14ac:dyDescent="0.15">
      <c r="A13" s="16">
        <v>11</v>
      </c>
      <c r="B13" s="31">
        <v>12</v>
      </c>
      <c r="C13" s="39"/>
      <c r="D13" s="39">
        <f t="shared" si="2"/>
        <v>117</v>
      </c>
      <c r="E13" s="39">
        <f t="shared" si="0"/>
        <v>56</v>
      </c>
      <c r="F13" s="39">
        <f t="shared" si="0"/>
        <v>184</v>
      </c>
      <c r="G13" s="39">
        <f t="shared" si="1"/>
        <v>359</v>
      </c>
      <c r="H13" s="39">
        <f t="shared" si="0"/>
        <v>18</v>
      </c>
      <c r="I13" s="39">
        <f t="shared" si="0"/>
        <v>220</v>
      </c>
      <c r="J13" s="39">
        <f t="shared" si="0"/>
        <v>291</v>
      </c>
      <c r="K13" s="39">
        <f t="shared" si="0"/>
        <v>67</v>
      </c>
      <c r="L13" s="39">
        <f t="shared" si="0"/>
        <v>220</v>
      </c>
    </row>
    <row r="14" spans="1:12" x14ac:dyDescent="0.15">
      <c r="A14" s="2">
        <v>15</v>
      </c>
      <c r="B14" s="25">
        <v>13</v>
      </c>
      <c r="C14" s="37">
        <v>9</v>
      </c>
      <c r="D14" s="37">
        <f t="shared" si="2"/>
        <v>238</v>
      </c>
      <c r="E14" s="37">
        <f t="shared" si="0"/>
        <v>113</v>
      </c>
      <c r="F14" s="37">
        <f t="shared" si="0"/>
        <v>375</v>
      </c>
      <c r="G14" s="37">
        <f t="shared" si="1"/>
        <v>731</v>
      </c>
      <c r="H14" s="37">
        <f t="shared" si="0"/>
        <v>37</v>
      </c>
      <c r="I14" s="37">
        <f t="shared" si="0"/>
        <v>448</v>
      </c>
      <c r="J14" s="37">
        <f t="shared" si="0"/>
        <v>594</v>
      </c>
      <c r="K14" s="37">
        <f t="shared" si="0"/>
        <v>137</v>
      </c>
      <c r="L14" s="37">
        <f t="shared" si="0"/>
        <v>448</v>
      </c>
    </row>
    <row r="15" spans="1:12" x14ac:dyDescent="0.15">
      <c r="A15" s="2">
        <v>15</v>
      </c>
      <c r="B15" s="25">
        <v>14</v>
      </c>
      <c r="C15" s="37">
        <v>10</v>
      </c>
      <c r="D15" s="37">
        <f t="shared" si="2"/>
        <v>251</v>
      </c>
      <c r="E15" s="37">
        <f t="shared" si="0"/>
        <v>120</v>
      </c>
      <c r="F15" s="37">
        <f t="shared" si="0"/>
        <v>396</v>
      </c>
      <c r="G15" s="37">
        <f t="shared" si="1"/>
        <v>772</v>
      </c>
      <c r="H15" s="37">
        <f t="shared" si="0"/>
        <v>39</v>
      </c>
      <c r="I15" s="37">
        <f t="shared" si="0"/>
        <v>473</v>
      </c>
      <c r="J15" s="37">
        <f t="shared" si="0"/>
        <v>628</v>
      </c>
      <c r="K15" s="37">
        <f t="shared" si="0"/>
        <v>145</v>
      </c>
      <c r="L15" s="37">
        <f t="shared" si="0"/>
        <v>473</v>
      </c>
    </row>
    <row r="16" spans="1:12" hidden="1" x14ac:dyDescent="0.15">
      <c r="A16" s="16">
        <v>15</v>
      </c>
      <c r="B16" s="31">
        <v>15</v>
      </c>
      <c r="C16" s="39"/>
      <c r="D16" s="39">
        <f t="shared" si="2"/>
        <v>117</v>
      </c>
      <c r="E16" s="39">
        <f t="shared" si="0"/>
        <v>56</v>
      </c>
      <c r="F16" s="39">
        <f t="shared" si="0"/>
        <v>184</v>
      </c>
      <c r="G16" s="39">
        <f t="shared" si="1"/>
        <v>359</v>
      </c>
      <c r="H16" s="39">
        <f t="shared" si="0"/>
        <v>18</v>
      </c>
      <c r="I16" s="39">
        <f t="shared" si="0"/>
        <v>220</v>
      </c>
      <c r="J16" s="39">
        <f t="shared" si="0"/>
        <v>291</v>
      </c>
      <c r="K16" s="39">
        <f t="shared" si="0"/>
        <v>67</v>
      </c>
      <c r="L16" s="39">
        <f t="shared" si="0"/>
        <v>220</v>
      </c>
    </row>
    <row r="17" spans="1:12" x14ac:dyDescent="0.15">
      <c r="A17" s="2">
        <v>19</v>
      </c>
      <c r="B17" s="25">
        <v>16</v>
      </c>
      <c r="C17" s="37">
        <v>11</v>
      </c>
      <c r="D17" s="37">
        <f t="shared" si="2"/>
        <v>264</v>
      </c>
      <c r="E17" s="37">
        <f t="shared" si="0"/>
        <v>126</v>
      </c>
      <c r="F17" s="37">
        <f t="shared" si="0"/>
        <v>417</v>
      </c>
      <c r="G17" s="37">
        <f t="shared" si="1"/>
        <v>814</v>
      </c>
      <c r="H17" s="37">
        <f t="shared" si="0"/>
        <v>41</v>
      </c>
      <c r="I17" s="37">
        <f t="shared" si="0"/>
        <v>498</v>
      </c>
      <c r="J17" s="37">
        <f t="shared" si="0"/>
        <v>661</v>
      </c>
      <c r="K17" s="37">
        <f t="shared" si="0"/>
        <v>153</v>
      </c>
      <c r="L17" s="37">
        <f t="shared" si="0"/>
        <v>498</v>
      </c>
    </row>
    <row r="18" spans="1:12" x14ac:dyDescent="0.15">
      <c r="A18" s="2">
        <v>19</v>
      </c>
      <c r="B18" s="25">
        <v>17</v>
      </c>
      <c r="C18" s="38">
        <v>12</v>
      </c>
      <c r="D18" s="38">
        <f t="shared" si="2"/>
        <v>278</v>
      </c>
      <c r="E18" s="38">
        <f t="shared" si="0"/>
        <v>133</v>
      </c>
      <c r="F18" s="38">
        <f t="shared" si="0"/>
        <v>438</v>
      </c>
      <c r="G18" s="38">
        <f t="shared" si="1"/>
        <v>855</v>
      </c>
      <c r="H18" s="38">
        <f t="shared" si="0"/>
        <v>43</v>
      </c>
      <c r="I18" s="38">
        <f t="shared" si="0"/>
        <v>524</v>
      </c>
      <c r="J18" s="38">
        <f t="shared" si="0"/>
        <v>695</v>
      </c>
      <c r="K18" s="38">
        <f t="shared" si="0"/>
        <v>160</v>
      </c>
      <c r="L18" s="38">
        <f t="shared" si="0"/>
        <v>524</v>
      </c>
    </row>
    <row r="19" spans="1:12" hidden="1" x14ac:dyDescent="0.15">
      <c r="A19" s="16">
        <v>19</v>
      </c>
      <c r="B19" s="31">
        <v>18</v>
      </c>
      <c r="C19" s="39"/>
      <c r="D19" s="39">
        <f t="shared" si="2"/>
        <v>117</v>
      </c>
      <c r="E19" s="39">
        <f t="shared" si="2"/>
        <v>56</v>
      </c>
      <c r="F19" s="39">
        <f t="shared" si="2"/>
        <v>184</v>
      </c>
      <c r="G19" s="39">
        <f t="shared" si="1"/>
        <v>359</v>
      </c>
      <c r="H19" s="39">
        <f t="shared" si="2"/>
        <v>18</v>
      </c>
      <c r="I19" s="39">
        <f t="shared" si="2"/>
        <v>220</v>
      </c>
      <c r="J19" s="39">
        <f t="shared" si="2"/>
        <v>291</v>
      </c>
      <c r="K19" s="39">
        <f t="shared" ref="E19:L44" si="3">ROUND(K$2+($C19-1)*(K$45-K$2)/29,0)</f>
        <v>67</v>
      </c>
      <c r="L19" s="39">
        <f t="shared" si="3"/>
        <v>220</v>
      </c>
    </row>
    <row r="20" spans="1:12" x14ac:dyDescent="0.15">
      <c r="A20" s="2">
        <v>21</v>
      </c>
      <c r="B20" s="25">
        <v>19</v>
      </c>
      <c r="C20" s="37">
        <v>13</v>
      </c>
      <c r="D20" s="37">
        <f t="shared" si="2"/>
        <v>291</v>
      </c>
      <c r="E20" s="37">
        <f t="shared" si="3"/>
        <v>139</v>
      </c>
      <c r="F20" s="37">
        <f t="shared" si="3"/>
        <v>459</v>
      </c>
      <c r="G20" s="37">
        <f t="shared" si="1"/>
        <v>897</v>
      </c>
      <c r="H20" s="37">
        <f t="shared" si="3"/>
        <v>45</v>
      </c>
      <c r="I20" s="37">
        <f t="shared" si="3"/>
        <v>549</v>
      </c>
      <c r="J20" s="37">
        <f t="shared" si="3"/>
        <v>728</v>
      </c>
      <c r="K20" s="37">
        <f t="shared" si="3"/>
        <v>168</v>
      </c>
      <c r="L20" s="37">
        <f t="shared" si="3"/>
        <v>549</v>
      </c>
    </row>
    <row r="21" spans="1:12" x14ac:dyDescent="0.15">
      <c r="A21" s="2">
        <v>21</v>
      </c>
      <c r="B21" s="25">
        <v>20</v>
      </c>
      <c r="C21" s="38">
        <v>14</v>
      </c>
      <c r="D21" s="38">
        <f t="shared" si="2"/>
        <v>305</v>
      </c>
      <c r="E21" s="38">
        <f t="shared" si="3"/>
        <v>145</v>
      </c>
      <c r="F21" s="38">
        <f t="shared" si="3"/>
        <v>481</v>
      </c>
      <c r="G21" s="38">
        <f t="shared" si="1"/>
        <v>938</v>
      </c>
      <c r="H21" s="38">
        <f t="shared" si="3"/>
        <v>47</v>
      </c>
      <c r="I21" s="38">
        <f t="shared" si="3"/>
        <v>574</v>
      </c>
      <c r="J21" s="38">
        <f t="shared" si="3"/>
        <v>762</v>
      </c>
      <c r="K21" s="38">
        <f t="shared" si="3"/>
        <v>176</v>
      </c>
      <c r="L21" s="38">
        <f t="shared" si="3"/>
        <v>574</v>
      </c>
    </row>
    <row r="22" spans="1:12" hidden="1" x14ac:dyDescent="0.15">
      <c r="A22" s="16">
        <v>21</v>
      </c>
      <c r="B22" s="31">
        <v>21</v>
      </c>
      <c r="C22" s="39"/>
      <c r="D22" s="39">
        <f t="shared" si="2"/>
        <v>117</v>
      </c>
      <c r="E22" s="39">
        <f t="shared" si="3"/>
        <v>56</v>
      </c>
      <c r="F22" s="39">
        <f t="shared" si="3"/>
        <v>184</v>
      </c>
      <c r="G22" s="39">
        <f t="shared" si="1"/>
        <v>359</v>
      </c>
      <c r="H22" s="39">
        <f t="shared" si="3"/>
        <v>18</v>
      </c>
      <c r="I22" s="39">
        <f t="shared" si="3"/>
        <v>220</v>
      </c>
      <c r="J22" s="39">
        <f t="shared" si="3"/>
        <v>291</v>
      </c>
      <c r="K22" s="39">
        <f t="shared" si="3"/>
        <v>67</v>
      </c>
      <c r="L22" s="39">
        <f t="shared" si="3"/>
        <v>220</v>
      </c>
    </row>
    <row r="23" spans="1:12" x14ac:dyDescent="0.15">
      <c r="A23" s="2">
        <v>25</v>
      </c>
      <c r="B23" s="25">
        <v>22</v>
      </c>
      <c r="C23" s="37">
        <v>15</v>
      </c>
      <c r="D23" s="37">
        <f t="shared" si="2"/>
        <v>318</v>
      </c>
      <c r="E23" s="37">
        <f t="shared" si="3"/>
        <v>152</v>
      </c>
      <c r="F23" s="37">
        <f t="shared" si="3"/>
        <v>502</v>
      </c>
      <c r="G23" s="37">
        <f t="shared" si="1"/>
        <v>979</v>
      </c>
      <c r="H23" s="37">
        <f t="shared" si="3"/>
        <v>49</v>
      </c>
      <c r="I23" s="37">
        <f t="shared" si="3"/>
        <v>600</v>
      </c>
      <c r="J23" s="37">
        <f t="shared" si="3"/>
        <v>796</v>
      </c>
      <c r="K23" s="37">
        <f t="shared" si="3"/>
        <v>184</v>
      </c>
      <c r="L23" s="37">
        <f t="shared" si="3"/>
        <v>600</v>
      </c>
    </row>
    <row r="24" spans="1:12" x14ac:dyDescent="0.15">
      <c r="A24" s="2">
        <v>25</v>
      </c>
      <c r="B24" s="25">
        <v>23</v>
      </c>
      <c r="C24" s="37">
        <v>16</v>
      </c>
      <c r="D24" s="37">
        <f t="shared" si="2"/>
        <v>332</v>
      </c>
      <c r="E24" s="37">
        <f t="shared" si="3"/>
        <v>158</v>
      </c>
      <c r="F24" s="37">
        <f t="shared" si="3"/>
        <v>523</v>
      </c>
      <c r="G24" s="37">
        <f t="shared" si="1"/>
        <v>1021</v>
      </c>
      <c r="H24" s="37">
        <f t="shared" si="3"/>
        <v>51</v>
      </c>
      <c r="I24" s="37">
        <f t="shared" si="3"/>
        <v>625</v>
      </c>
      <c r="J24" s="37">
        <f t="shared" si="3"/>
        <v>829</v>
      </c>
      <c r="K24" s="37">
        <f t="shared" si="3"/>
        <v>191</v>
      </c>
      <c r="L24" s="37">
        <f t="shared" si="3"/>
        <v>625</v>
      </c>
    </row>
    <row r="25" spans="1:12" hidden="1" x14ac:dyDescent="0.15">
      <c r="A25" s="16">
        <v>25</v>
      </c>
      <c r="B25" s="31">
        <v>24</v>
      </c>
      <c r="C25" s="39"/>
      <c r="D25" s="39">
        <f t="shared" si="2"/>
        <v>117</v>
      </c>
      <c r="E25" s="39">
        <f t="shared" si="3"/>
        <v>56</v>
      </c>
      <c r="F25" s="39">
        <f t="shared" si="3"/>
        <v>184</v>
      </c>
      <c r="G25" s="39">
        <f t="shared" si="1"/>
        <v>359</v>
      </c>
      <c r="H25" s="39">
        <f t="shared" si="3"/>
        <v>18</v>
      </c>
      <c r="I25" s="39">
        <f t="shared" si="3"/>
        <v>220</v>
      </c>
      <c r="J25" s="39">
        <f t="shared" si="3"/>
        <v>291</v>
      </c>
      <c r="K25" s="39">
        <f t="shared" si="3"/>
        <v>67</v>
      </c>
      <c r="L25" s="39">
        <f t="shared" si="3"/>
        <v>220</v>
      </c>
    </row>
    <row r="26" spans="1:12" x14ac:dyDescent="0.15">
      <c r="A26" s="2">
        <v>29</v>
      </c>
      <c r="B26" s="25">
        <v>25</v>
      </c>
      <c r="C26" s="37">
        <v>17</v>
      </c>
      <c r="D26" s="37">
        <f t="shared" si="2"/>
        <v>345</v>
      </c>
      <c r="E26" s="37">
        <f t="shared" si="3"/>
        <v>165</v>
      </c>
      <c r="F26" s="37">
        <f t="shared" si="3"/>
        <v>544</v>
      </c>
      <c r="G26" s="37">
        <f t="shared" si="1"/>
        <v>1062</v>
      </c>
      <c r="H26" s="37">
        <f t="shared" si="3"/>
        <v>53</v>
      </c>
      <c r="I26" s="37">
        <f t="shared" si="3"/>
        <v>651</v>
      </c>
      <c r="J26" s="37">
        <f t="shared" si="3"/>
        <v>863</v>
      </c>
      <c r="K26" s="37">
        <f t="shared" si="3"/>
        <v>199</v>
      </c>
      <c r="L26" s="37">
        <f t="shared" si="3"/>
        <v>651</v>
      </c>
    </row>
    <row r="27" spans="1:12" x14ac:dyDescent="0.15">
      <c r="A27" s="2">
        <v>29</v>
      </c>
      <c r="B27" s="25">
        <v>26</v>
      </c>
      <c r="C27" s="38">
        <v>18</v>
      </c>
      <c r="D27" s="38">
        <f t="shared" si="2"/>
        <v>359</v>
      </c>
      <c r="E27" s="38">
        <f t="shared" si="3"/>
        <v>171</v>
      </c>
      <c r="F27" s="38">
        <f t="shared" si="3"/>
        <v>566</v>
      </c>
      <c r="G27" s="38">
        <f t="shared" si="1"/>
        <v>1103</v>
      </c>
      <c r="H27" s="38">
        <f t="shared" si="3"/>
        <v>55</v>
      </c>
      <c r="I27" s="38">
        <f t="shared" si="3"/>
        <v>676</v>
      </c>
      <c r="J27" s="38">
        <f t="shared" si="3"/>
        <v>897</v>
      </c>
      <c r="K27" s="38">
        <f t="shared" si="3"/>
        <v>207</v>
      </c>
      <c r="L27" s="38">
        <f t="shared" si="3"/>
        <v>676</v>
      </c>
    </row>
    <row r="28" spans="1:12" hidden="1" x14ac:dyDescent="0.15">
      <c r="A28" s="16">
        <v>29</v>
      </c>
      <c r="B28" s="31">
        <v>27</v>
      </c>
      <c r="C28" s="39"/>
      <c r="D28" s="39">
        <f t="shared" si="2"/>
        <v>117</v>
      </c>
      <c r="E28" s="39">
        <f t="shared" si="3"/>
        <v>56</v>
      </c>
      <c r="F28" s="39">
        <f t="shared" si="3"/>
        <v>184</v>
      </c>
      <c r="G28" s="39">
        <f t="shared" si="1"/>
        <v>359</v>
      </c>
      <c r="H28" s="39">
        <f t="shared" si="3"/>
        <v>18</v>
      </c>
      <c r="I28" s="39">
        <f t="shared" si="3"/>
        <v>220</v>
      </c>
      <c r="J28" s="39">
        <f t="shared" si="3"/>
        <v>291</v>
      </c>
      <c r="K28" s="39">
        <f t="shared" si="3"/>
        <v>67</v>
      </c>
      <c r="L28" s="39">
        <f t="shared" si="3"/>
        <v>220</v>
      </c>
    </row>
    <row r="29" spans="1:12" x14ac:dyDescent="0.15">
      <c r="A29" s="2">
        <v>31</v>
      </c>
      <c r="B29" s="25">
        <v>28</v>
      </c>
      <c r="C29" s="37">
        <v>19</v>
      </c>
      <c r="D29" s="37">
        <f t="shared" si="2"/>
        <v>372</v>
      </c>
      <c r="E29" s="37">
        <f t="shared" si="3"/>
        <v>177</v>
      </c>
      <c r="F29" s="37">
        <f t="shared" si="3"/>
        <v>587</v>
      </c>
      <c r="G29" s="37">
        <f t="shared" si="1"/>
        <v>1145</v>
      </c>
      <c r="H29" s="37">
        <f t="shared" si="3"/>
        <v>57</v>
      </c>
      <c r="I29" s="37">
        <f t="shared" si="3"/>
        <v>701</v>
      </c>
      <c r="J29" s="37">
        <f t="shared" si="3"/>
        <v>930</v>
      </c>
      <c r="K29" s="37">
        <f t="shared" si="3"/>
        <v>215</v>
      </c>
      <c r="L29" s="37">
        <f t="shared" si="3"/>
        <v>701</v>
      </c>
    </row>
    <row r="30" spans="1:12" x14ac:dyDescent="0.15">
      <c r="A30" s="2">
        <v>31</v>
      </c>
      <c r="B30" s="25">
        <v>29</v>
      </c>
      <c r="C30" s="38">
        <v>20</v>
      </c>
      <c r="D30" s="38">
        <f t="shared" si="2"/>
        <v>386</v>
      </c>
      <c r="E30" s="38">
        <f t="shared" si="3"/>
        <v>184</v>
      </c>
      <c r="F30" s="38">
        <f t="shared" si="3"/>
        <v>608</v>
      </c>
      <c r="G30" s="38">
        <f t="shared" si="1"/>
        <v>1186</v>
      </c>
      <c r="H30" s="38">
        <f t="shared" si="3"/>
        <v>59</v>
      </c>
      <c r="I30" s="38">
        <f t="shared" si="3"/>
        <v>727</v>
      </c>
      <c r="J30" s="38">
        <f t="shared" si="3"/>
        <v>964</v>
      </c>
      <c r="K30" s="38">
        <f t="shared" si="3"/>
        <v>222</v>
      </c>
      <c r="L30" s="38">
        <f t="shared" si="3"/>
        <v>727</v>
      </c>
    </row>
    <row r="31" spans="1:12" hidden="1" x14ac:dyDescent="0.15">
      <c r="A31" s="16">
        <v>31</v>
      </c>
      <c r="B31" s="31">
        <v>30</v>
      </c>
      <c r="C31" s="39"/>
      <c r="D31" s="39">
        <f t="shared" si="2"/>
        <v>117</v>
      </c>
      <c r="E31" s="39">
        <f t="shared" si="3"/>
        <v>56</v>
      </c>
      <c r="F31" s="39">
        <f t="shared" si="3"/>
        <v>184</v>
      </c>
      <c r="G31" s="39">
        <f t="shared" si="1"/>
        <v>359</v>
      </c>
      <c r="H31" s="39">
        <f t="shared" si="3"/>
        <v>18</v>
      </c>
      <c r="I31" s="39">
        <f t="shared" si="3"/>
        <v>220</v>
      </c>
      <c r="J31" s="39">
        <f t="shared" si="3"/>
        <v>291</v>
      </c>
      <c r="K31" s="39">
        <f t="shared" si="3"/>
        <v>67</v>
      </c>
      <c r="L31" s="39">
        <f t="shared" si="3"/>
        <v>220</v>
      </c>
    </row>
    <row r="32" spans="1:12" x14ac:dyDescent="0.15">
      <c r="A32" s="2">
        <v>35</v>
      </c>
      <c r="B32" s="25" t="s">
        <v>279</v>
      </c>
      <c r="C32" s="37">
        <v>21</v>
      </c>
      <c r="D32" s="37">
        <f t="shared" si="2"/>
        <v>399</v>
      </c>
      <c r="E32" s="37">
        <f t="shared" si="3"/>
        <v>190</v>
      </c>
      <c r="F32" s="37">
        <f t="shared" si="3"/>
        <v>629</v>
      </c>
      <c r="G32" s="37">
        <f t="shared" si="1"/>
        <v>1228</v>
      </c>
      <c r="H32" s="37">
        <f t="shared" si="3"/>
        <v>61</v>
      </c>
      <c r="I32" s="37">
        <f t="shared" si="3"/>
        <v>752</v>
      </c>
      <c r="J32" s="37">
        <f t="shared" si="3"/>
        <v>997</v>
      </c>
      <c r="K32" s="37">
        <f t="shared" si="3"/>
        <v>230</v>
      </c>
      <c r="L32" s="37">
        <f t="shared" si="3"/>
        <v>752</v>
      </c>
    </row>
    <row r="33" spans="1:12" x14ac:dyDescent="0.15">
      <c r="A33" s="2">
        <v>35</v>
      </c>
      <c r="B33" s="25" t="s">
        <v>280</v>
      </c>
      <c r="C33" s="37">
        <v>22</v>
      </c>
      <c r="D33" s="37">
        <f t="shared" si="2"/>
        <v>412</v>
      </c>
      <c r="E33" s="37">
        <f t="shared" si="3"/>
        <v>197</v>
      </c>
      <c r="F33" s="37">
        <f t="shared" si="3"/>
        <v>650</v>
      </c>
      <c r="G33" s="37">
        <f t="shared" si="1"/>
        <v>1269</v>
      </c>
      <c r="H33" s="37">
        <f t="shared" si="3"/>
        <v>63</v>
      </c>
      <c r="I33" s="37">
        <f t="shared" si="3"/>
        <v>777</v>
      </c>
      <c r="J33" s="37">
        <f t="shared" si="3"/>
        <v>1031</v>
      </c>
      <c r="K33" s="37">
        <f t="shared" si="3"/>
        <v>238</v>
      </c>
      <c r="L33" s="37">
        <f t="shared" si="3"/>
        <v>777</v>
      </c>
    </row>
    <row r="34" spans="1:12" hidden="1" x14ac:dyDescent="0.15">
      <c r="A34" s="16">
        <v>35</v>
      </c>
      <c r="B34" s="31" t="s">
        <v>281</v>
      </c>
      <c r="C34" s="39"/>
      <c r="D34" s="39">
        <f t="shared" si="2"/>
        <v>117</v>
      </c>
      <c r="E34" s="39">
        <f t="shared" si="3"/>
        <v>56</v>
      </c>
      <c r="F34" s="39">
        <f t="shared" si="3"/>
        <v>184</v>
      </c>
      <c r="G34" s="39">
        <f t="shared" si="1"/>
        <v>359</v>
      </c>
      <c r="H34" s="39">
        <f t="shared" si="3"/>
        <v>18</v>
      </c>
      <c r="I34" s="39">
        <f t="shared" si="3"/>
        <v>220</v>
      </c>
      <c r="J34" s="39">
        <f t="shared" si="3"/>
        <v>291</v>
      </c>
      <c r="K34" s="39">
        <f t="shared" si="3"/>
        <v>67</v>
      </c>
      <c r="L34" s="39">
        <f t="shared" si="3"/>
        <v>220</v>
      </c>
    </row>
    <row r="35" spans="1:12" x14ac:dyDescent="0.15">
      <c r="A35" s="2">
        <v>39</v>
      </c>
      <c r="B35" s="25" t="s">
        <v>282</v>
      </c>
      <c r="C35" s="37">
        <v>23</v>
      </c>
      <c r="D35" s="37">
        <f t="shared" si="2"/>
        <v>426</v>
      </c>
      <c r="E35" s="37">
        <f t="shared" si="3"/>
        <v>203</v>
      </c>
      <c r="F35" s="37">
        <f t="shared" si="3"/>
        <v>672</v>
      </c>
      <c r="G35" s="37">
        <f t="shared" si="1"/>
        <v>1310</v>
      </c>
      <c r="H35" s="37">
        <f t="shared" si="3"/>
        <v>66</v>
      </c>
      <c r="I35" s="37">
        <f t="shared" si="3"/>
        <v>803</v>
      </c>
      <c r="J35" s="37">
        <f t="shared" si="3"/>
        <v>1065</v>
      </c>
      <c r="K35" s="37">
        <f t="shared" si="3"/>
        <v>246</v>
      </c>
      <c r="L35" s="37">
        <f t="shared" si="3"/>
        <v>803</v>
      </c>
    </row>
    <row r="36" spans="1:12" x14ac:dyDescent="0.15">
      <c r="A36" s="2">
        <v>39</v>
      </c>
      <c r="B36" s="25" t="s">
        <v>283</v>
      </c>
      <c r="C36" s="37">
        <v>24</v>
      </c>
      <c r="D36" s="37">
        <f t="shared" si="2"/>
        <v>439</v>
      </c>
      <c r="E36" s="37">
        <f t="shared" si="3"/>
        <v>210</v>
      </c>
      <c r="F36" s="37">
        <f t="shared" si="3"/>
        <v>693</v>
      </c>
      <c r="G36" s="37">
        <f t="shared" si="1"/>
        <v>1352</v>
      </c>
      <c r="H36" s="37">
        <f t="shared" si="3"/>
        <v>68</v>
      </c>
      <c r="I36" s="37">
        <f t="shared" si="3"/>
        <v>828</v>
      </c>
      <c r="J36" s="37">
        <f t="shared" si="3"/>
        <v>1098</v>
      </c>
      <c r="K36" s="37">
        <f t="shared" si="3"/>
        <v>253</v>
      </c>
      <c r="L36" s="37">
        <f t="shared" si="3"/>
        <v>828</v>
      </c>
    </row>
    <row r="37" spans="1:12" hidden="1" x14ac:dyDescent="0.15">
      <c r="A37" s="16">
        <v>39</v>
      </c>
      <c r="B37" s="31" t="s">
        <v>284</v>
      </c>
      <c r="C37" s="39"/>
      <c r="D37" s="39">
        <f t="shared" si="2"/>
        <v>117</v>
      </c>
      <c r="E37" s="39">
        <f t="shared" si="3"/>
        <v>56</v>
      </c>
      <c r="F37" s="39">
        <f t="shared" si="3"/>
        <v>184</v>
      </c>
      <c r="G37" s="39">
        <f t="shared" si="1"/>
        <v>359</v>
      </c>
      <c r="H37" s="39">
        <f t="shared" si="3"/>
        <v>18</v>
      </c>
      <c r="I37" s="39">
        <f t="shared" si="3"/>
        <v>220</v>
      </c>
      <c r="J37" s="39">
        <f t="shared" si="3"/>
        <v>291</v>
      </c>
      <c r="K37" s="39">
        <f t="shared" si="3"/>
        <v>67</v>
      </c>
      <c r="L37" s="39">
        <f t="shared" si="3"/>
        <v>220</v>
      </c>
    </row>
    <row r="38" spans="1:12" x14ac:dyDescent="0.15">
      <c r="A38" s="2">
        <v>41</v>
      </c>
      <c r="B38" s="25" t="s">
        <v>285</v>
      </c>
      <c r="C38" s="37">
        <v>25</v>
      </c>
      <c r="D38" s="37">
        <f t="shared" si="2"/>
        <v>453</v>
      </c>
      <c r="E38" s="37">
        <f t="shared" si="3"/>
        <v>216</v>
      </c>
      <c r="F38" s="37">
        <f t="shared" si="3"/>
        <v>714</v>
      </c>
      <c r="G38" s="37">
        <f t="shared" si="1"/>
        <v>1393</v>
      </c>
      <c r="H38" s="37">
        <f t="shared" si="3"/>
        <v>70</v>
      </c>
      <c r="I38" s="37">
        <f t="shared" si="3"/>
        <v>853</v>
      </c>
      <c r="J38" s="37">
        <f t="shared" si="3"/>
        <v>1132</v>
      </c>
      <c r="K38" s="37">
        <f t="shared" si="3"/>
        <v>261</v>
      </c>
      <c r="L38" s="37">
        <f t="shared" si="3"/>
        <v>853</v>
      </c>
    </row>
    <row r="39" spans="1:12" x14ac:dyDescent="0.15">
      <c r="A39" s="2">
        <v>41</v>
      </c>
      <c r="B39" s="25" t="s">
        <v>286</v>
      </c>
      <c r="C39" s="37">
        <v>26</v>
      </c>
      <c r="D39" s="37">
        <f t="shared" si="2"/>
        <v>466</v>
      </c>
      <c r="E39" s="37">
        <f t="shared" si="3"/>
        <v>222</v>
      </c>
      <c r="F39" s="37">
        <f t="shared" si="3"/>
        <v>735</v>
      </c>
      <c r="G39" s="37">
        <f t="shared" si="1"/>
        <v>1434</v>
      </c>
      <c r="H39" s="37">
        <f t="shared" si="3"/>
        <v>72</v>
      </c>
      <c r="I39" s="37">
        <f t="shared" si="3"/>
        <v>879</v>
      </c>
      <c r="J39" s="37">
        <f t="shared" si="3"/>
        <v>1166</v>
      </c>
      <c r="K39" s="37">
        <f t="shared" si="3"/>
        <v>269</v>
      </c>
      <c r="L39" s="37">
        <f t="shared" si="3"/>
        <v>879</v>
      </c>
    </row>
    <row r="40" spans="1:12" hidden="1" x14ac:dyDescent="0.15">
      <c r="A40" s="16">
        <v>41</v>
      </c>
      <c r="B40" s="31" t="s">
        <v>287</v>
      </c>
      <c r="C40" s="39"/>
      <c r="D40" s="39">
        <f t="shared" si="2"/>
        <v>117</v>
      </c>
      <c r="E40" s="39">
        <f t="shared" si="3"/>
        <v>56</v>
      </c>
      <c r="F40" s="39">
        <f t="shared" si="3"/>
        <v>184</v>
      </c>
      <c r="G40" s="39">
        <f t="shared" si="1"/>
        <v>359</v>
      </c>
      <c r="H40" s="39">
        <f t="shared" si="3"/>
        <v>18</v>
      </c>
      <c r="I40" s="39">
        <f t="shared" si="3"/>
        <v>220</v>
      </c>
      <c r="J40" s="39">
        <f t="shared" si="3"/>
        <v>291</v>
      </c>
      <c r="K40" s="39">
        <f t="shared" si="3"/>
        <v>67</v>
      </c>
      <c r="L40" s="39">
        <f t="shared" si="3"/>
        <v>220</v>
      </c>
    </row>
    <row r="41" spans="1:12" x14ac:dyDescent="0.15">
      <c r="A41" s="2">
        <v>45</v>
      </c>
      <c r="B41" s="25" t="s">
        <v>288</v>
      </c>
      <c r="C41" s="38">
        <v>27</v>
      </c>
      <c r="D41" s="38">
        <f t="shared" si="2"/>
        <v>480</v>
      </c>
      <c r="E41" s="38">
        <f t="shared" si="3"/>
        <v>229</v>
      </c>
      <c r="F41" s="38">
        <f t="shared" si="3"/>
        <v>756</v>
      </c>
      <c r="G41" s="38">
        <f t="shared" si="1"/>
        <v>1476</v>
      </c>
      <c r="H41" s="38">
        <f t="shared" si="3"/>
        <v>74</v>
      </c>
      <c r="I41" s="38">
        <f t="shared" si="3"/>
        <v>904</v>
      </c>
      <c r="J41" s="38">
        <f t="shared" si="3"/>
        <v>1199</v>
      </c>
      <c r="K41" s="38">
        <f t="shared" si="3"/>
        <v>277</v>
      </c>
      <c r="L41" s="38">
        <f t="shared" si="3"/>
        <v>904</v>
      </c>
    </row>
    <row r="42" spans="1:12" x14ac:dyDescent="0.15">
      <c r="A42" s="2">
        <v>45</v>
      </c>
      <c r="B42" s="25" t="s">
        <v>289</v>
      </c>
      <c r="C42" s="37">
        <v>28</v>
      </c>
      <c r="D42" s="37">
        <f t="shared" si="2"/>
        <v>493</v>
      </c>
      <c r="E42" s="37">
        <f t="shared" si="3"/>
        <v>235</v>
      </c>
      <c r="F42" s="37">
        <f t="shared" si="3"/>
        <v>778</v>
      </c>
      <c r="G42" s="37">
        <f t="shared" si="1"/>
        <v>1517</v>
      </c>
      <c r="H42" s="37">
        <f t="shared" si="3"/>
        <v>76</v>
      </c>
      <c r="I42" s="37">
        <f t="shared" si="3"/>
        <v>929</v>
      </c>
      <c r="J42" s="37">
        <f t="shared" si="3"/>
        <v>1233</v>
      </c>
      <c r="K42" s="37">
        <f t="shared" si="3"/>
        <v>284</v>
      </c>
      <c r="L42" s="37">
        <f t="shared" si="3"/>
        <v>929</v>
      </c>
    </row>
    <row r="43" spans="1:12" hidden="1" x14ac:dyDescent="0.15">
      <c r="A43" s="16">
        <v>45</v>
      </c>
      <c r="B43" s="31" t="s">
        <v>290</v>
      </c>
      <c r="C43" s="39"/>
      <c r="D43" s="39">
        <f t="shared" si="2"/>
        <v>117</v>
      </c>
      <c r="E43" s="39">
        <f t="shared" si="3"/>
        <v>56</v>
      </c>
      <c r="F43" s="39">
        <f t="shared" si="3"/>
        <v>184</v>
      </c>
      <c r="G43" s="39">
        <f t="shared" si="1"/>
        <v>359</v>
      </c>
      <c r="H43" s="39">
        <f t="shared" si="3"/>
        <v>18</v>
      </c>
      <c r="I43" s="39">
        <f t="shared" si="3"/>
        <v>220</v>
      </c>
      <c r="J43" s="39">
        <f t="shared" si="3"/>
        <v>291</v>
      </c>
      <c r="K43" s="39">
        <f t="shared" si="3"/>
        <v>67</v>
      </c>
      <c r="L43" s="39">
        <f t="shared" si="3"/>
        <v>220</v>
      </c>
    </row>
    <row r="44" spans="1:12" x14ac:dyDescent="0.15">
      <c r="A44" s="2">
        <v>49</v>
      </c>
      <c r="B44" s="25" t="s">
        <v>291</v>
      </c>
      <c r="C44" s="37">
        <v>29</v>
      </c>
      <c r="D44" s="37">
        <f t="shared" si="2"/>
        <v>507</v>
      </c>
      <c r="E44" s="37">
        <f t="shared" si="3"/>
        <v>242</v>
      </c>
      <c r="F44" s="37">
        <f t="shared" si="3"/>
        <v>799</v>
      </c>
      <c r="G44" s="37">
        <f t="shared" si="1"/>
        <v>1559</v>
      </c>
      <c r="H44" s="37">
        <f t="shared" si="3"/>
        <v>78</v>
      </c>
      <c r="I44" s="37">
        <f t="shared" si="3"/>
        <v>955</v>
      </c>
      <c r="J44" s="37">
        <f t="shared" si="3"/>
        <v>1266</v>
      </c>
      <c r="K44" s="37">
        <f t="shared" si="3"/>
        <v>292</v>
      </c>
      <c r="L44" s="37">
        <f t="shared" si="3"/>
        <v>955</v>
      </c>
    </row>
    <row r="45" spans="1:12" x14ac:dyDescent="0.15">
      <c r="A45" s="2">
        <v>49</v>
      </c>
      <c r="B45" s="25" t="s">
        <v>292</v>
      </c>
      <c r="C45" s="37">
        <v>30</v>
      </c>
      <c r="D45" s="37">
        <f>D2*武器!$B$2</f>
        <v>520</v>
      </c>
      <c r="E45" s="37">
        <f>E2*武器!$B$2</f>
        <v>248</v>
      </c>
      <c r="F45" s="37">
        <f>F2*武器!$B$2</f>
        <v>820</v>
      </c>
      <c r="G45" s="37">
        <f>G2*武器!$B$2</f>
        <v>1600</v>
      </c>
      <c r="H45" s="37">
        <f>H2*武器!$B$2</f>
        <v>80</v>
      </c>
      <c r="I45" s="37">
        <f>I2*武器!$B$2</f>
        <v>980</v>
      </c>
      <c r="J45" s="37">
        <f>J2*武器!$B$2</f>
        <v>1300</v>
      </c>
      <c r="K45" s="37">
        <f>K2*武器!$B$2</f>
        <v>300</v>
      </c>
      <c r="L45" s="37">
        <f>L2*武器!$B$2</f>
        <v>980</v>
      </c>
    </row>
  </sheetData>
  <phoneticPr fontId="3" type="noConversion"/>
  <conditionalFormatting sqref="B2:B4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{92B7EE6A-2E34-4A7D-9483-83C69C334123}</x14:id>
        </ext>
      </extLst>
    </cfRule>
  </conditionalFormatting>
  <conditionalFormatting sqref="A2:A4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{47A73766-112A-4E23-8A7C-6F66E51709AD}</x14:id>
        </ext>
      </extLst>
    </cfRule>
  </conditionalFormatting>
  <conditionalFormatting sqref="C2:C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{8D91575B-CA44-42D8-87B6-A1044BA96925}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B7EE6A-2E34-4A7D-9483-83C69C3341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B2:B45</xm:sqref>
        </x14:conditionalFormatting>
        <x14:conditionalFormatting xmlns:xm="http://schemas.microsoft.com/office/excel/2006/main">
          <x14:cfRule type="dataBar" id="{47A73766-112A-4E23-8A7C-6F66E51709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A2:A45</xm:sqref>
        </x14:conditionalFormatting>
        <x14:conditionalFormatting xmlns:xm="http://schemas.microsoft.com/office/excel/2006/main">
          <x14:cfRule type="dataBar" id="{8D91575B-CA44-42D8-87B6-A1044BA969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2F1E-8EA9-489F-A387-5CA9BEEAD028}">
  <dimension ref="A1:R54"/>
  <sheetViews>
    <sheetView workbookViewId="0">
      <selection activeCell="S14" sqref="S14"/>
    </sheetView>
  </sheetViews>
  <sheetFormatPr defaultRowHeight="13.5" x14ac:dyDescent="0.15"/>
  <cols>
    <col min="1" max="1" width="14.125" customWidth="1"/>
    <col min="2" max="4" width="13.25" customWidth="1"/>
  </cols>
  <sheetData>
    <row r="1" spans="1:18" ht="19.5" customHeight="1" x14ac:dyDescent="0.15">
      <c r="A1" s="2"/>
      <c r="B1" s="2"/>
      <c r="C1" s="18" t="s">
        <v>434</v>
      </c>
      <c r="D1" s="19" t="s">
        <v>337</v>
      </c>
      <c r="E1" s="30" t="s">
        <v>318</v>
      </c>
      <c r="F1" s="30" t="s">
        <v>319</v>
      </c>
      <c r="G1" s="47" t="s">
        <v>320</v>
      </c>
      <c r="H1" s="30" t="s">
        <v>321</v>
      </c>
      <c r="I1" s="47" t="s">
        <v>322</v>
      </c>
      <c r="J1" s="30" t="s">
        <v>323</v>
      </c>
      <c r="K1" s="30" t="s">
        <v>324</v>
      </c>
      <c r="L1" s="30" t="s">
        <v>325</v>
      </c>
      <c r="M1" s="30" t="s">
        <v>326</v>
      </c>
      <c r="N1" s="30" t="s">
        <v>327</v>
      </c>
      <c r="O1" s="30" t="s">
        <v>328</v>
      </c>
      <c r="P1" s="30" t="s">
        <v>329</v>
      </c>
      <c r="Q1" s="30" t="s">
        <v>330</v>
      </c>
      <c r="R1" s="48" t="s">
        <v>331</v>
      </c>
    </row>
    <row r="2" spans="1:18" ht="14.25" thickBot="1" x14ac:dyDescent="0.2">
      <c r="A2" s="40"/>
      <c r="B2" s="40"/>
      <c r="C2" s="54">
        <v>5</v>
      </c>
      <c r="D2" s="53">
        <v>20</v>
      </c>
      <c r="E2" s="40">
        <v>0.8</v>
      </c>
      <c r="F2" s="40">
        <v>0.6</v>
      </c>
      <c r="G2" s="40">
        <v>1</v>
      </c>
      <c r="H2" s="40">
        <v>1.2</v>
      </c>
      <c r="I2" s="40">
        <v>1</v>
      </c>
      <c r="J2" s="40">
        <v>1.1000000000000001</v>
      </c>
      <c r="K2" s="40">
        <v>1</v>
      </c>
      <c r="L2" s="40">
        <v>0.9</v>
      </c>
      <c r="M2" s="40">
        <v>0.9</v>
      </c>
      <c r="N2" s="40">
        <v>0.8</v>
      </c>
      <c r="O2" s="40">
        <v>1</v>
      </c>
      <c r="P2" s="40">
        <v>0.9</v>
      </c>
      <c r="Q2" s="40">
        <v>0.7</v>
      </c>
      <c r="R2" s="40">
        <v>1</v>
      </c>
    </row>
    <row r="3" spans="1:18" ht="15" thickTop="1" thickBot="1" x14ac:dyDescent="0.2">
      <c r="D3" s="52" t="s">
        <v>451</v>
      </c>
      <c r="E3" s="51">
        <v>17</v>
      </c>
      <c r="F3" s="51">
        <v>20</v>
      </c>
      <c r="G3" s="51">
        <v>6</v>
      </c>
      <c r="H3" s="51">
        <v>11</v>
      </c>
      <c r="I3" s="51">
        <v>7</v>
      </c>
      <c r="J3" s="51">
        <v>10</v>
      </c>
      <c r="K3" s="51">
        <v>13</v>
      </c>
      <c r="L3" s="51">
        <v>18</v>
      </c>
      <c r="M3" s="51">
        <v>12</v>
      </c>
      <c r="N3" s="51">
        <v>12</v>
      </c>
      <c r="O3" s="51">
        <v>13</v>
      </c>
      <c r="P3" s="51">
        <v>11</v>
      </c>
      <c r="Q3" s="51">
        <v>18</v>
      </c>
      <c r="R3" s="51">
        <v>16</v>
      </c>
    </row>
    <row r="4" spans="1:18" s="2" customFormat="1" ht="19.5" customHeight="1" thickTop="1" x14ac:dyDescent="0.15">
      <c r="A4" s="30" t="s">
        <v>1</v>
      </c>
      <c r="B4" s="30" t="s">
        <v>335</v>
      </c>
      <c r="C4" s="2" t="s">
        <v>434</v>
      </c>
      <c r="D4" s="30" t="s">
        <v>336</v>
      </c>
      <c r="E4" s="30" t="s">
        <v>318</v>
      </c>
      <c r="F4" s="30" t="s">
        <v>319</v>
      </c>
      <c r="G4" s="30" t="s">
        <v>320</v>
      </c>
      <c r="H4" s="30" t="s">
        <v>321</v>
      </c>
      <c r="I4" s="30" t="s">
        <v>322</v>
      </c>
      <c r="J4" s="30" t="s">
        <v>323</v>
      </c>
      <c r="K4" s="30" t="s">
        <v>324</v>
      </c>
      <c r="L4" s="30" t="s">
        <v>325</v>
      </c>
      <c r="M4" s="30" t="s">
        <v>326</v>
      </c>
      <c r="N4" s="30" t="s">
        <v>327</v>
      </c>
      <c r="O4" s="30" t="s">
        <v>328</v>
      </c>
      <c r="P4" s="30" t="s">
        <v>329</v>
      </c>
      <c r="Q4" s="30" t="s">
        <v>330</v>
      </c>
      <c r="R4" s="30" t="s">
        <v>331</v>
      </c>
    </row>
    <row r="5" spans="1:18" x14ac:dyDescent="0.15">
      <c r="A5" s="25">
        <v>1</v>
      </c>
      <c r="B5" s="25">
        <v>1.5</v>
      </c>
      <c r="C5" s="25">
        <f>$C$2</f>
        <v>5</v>
      </c>
      <c r="D5" s="25">
        <f>$D$2</f>
        <v>20</v>
      </c>
      <c r="E5" s="3">
        <f>ROUND(武器!$F$27*E$2*$B5,0)</f>
        <v>1100</v>
      </c>
      <c r="F5" s="3">
        <f>ROUND(武器!$F$27*F$2*$B5,0)</f>
        <v>825</v>
      </c>
      <c r="G5" s="3">
        <f>ROUND(武器!$F$27*G$2*$B5,0)*C2</f>
        <v>6880</v>
      </c>
      <c r="H5" s="3">
        <f>ROUND(武器!$F$27*H$2*$B5,0)</f>
        <v>1651</v>
      </c>
      <c r="I5" s="3">
        <f>ROUND(武器!$F$27*I$2*$B5,0)*C2</f>
        <v>6880</v>
      </c>
      <c r="J5" s="3">
        <f>ROUND(武器!$F$27*J$2*$B5,0)</f>
        <v>1513</v>
      </c>
      <c r="K5" s="3">
        <f>ROUND(武器!$F$27*K$2*$B5,0)</f>
        <v>1376</v>
      </c>
      <c r="L5" s="3">
        <f>ROUND(武器!$F$27*L$2*$B5,0)</f>
        <v>1238</v>
      </c>
      <c r="M5" s="3">
        <f>ROUND(武器!$F$27*M$2*$B5,0)</f>
        <v>1238</v>
      </c>
      <c r="N5" s="3">
        <f>ROUND(武器!$F$27*N$2*$B5,0)</f>
        <v>1100</v>
      </c>
      <c r="O5" s="3">
        <f>ROUND(武器!$F$27*O$2*$B5,0)</f>
        <v>1376</v>
      </c>
      <c r="P5" s="3">
        <f>ROUND(武器!$F$27*P$2*$B5,0)</f>
        <v>1238</v>
      </c>
      <c r="Q5" s="3">
        <f>ROUND(武器!$F$27*Q$2*$B5,0)</f>
        <v>963</v>
      </c>
      <c r="R5" s="3">
        <f>ROUND(武器!$F$27*R$2*$B5,0)*D2</f>
        <v>27520</v>
      </c>
    </row>
    <row r="6" spans="1:18" x14ac:dyDescent="0.15">
      <c r="A6" s="25">
        <v>2</v>
      </c>
      <c r="B6" s="25">
        <v>1</v>
      </c>
      <c r="C6" s="25"/>
      <c r="D6" s="25"/>
      <c r="E6" s="3">
        <f>ROUND(E$5+(E$54-E$5)/49*($A6-1),0)*$B6</f>
        <v>1219</v>
      </c>
      <c r="F6" s="3">
        <f t="shared" ref="F6:R21" si="0">ROUND(F$5+(F$54-F$5)/49*($A6-1),0)*$B6</f>
        <v>949</v>
      </c>
      <c r="G6" s="3">
        <f t="shared" si="0"/>
        <v>7444</v>
      </c>
      <c r="H6" s="3">
        <f t="shared" si="0"/>
        <v>1758</v>
      </c>
      <c r="I6" s="3">
        <f t="shared" si="0"/>
        <v>7444</v>
      </c>
      <c r="J6" s="3">
        <f t="shared" si="0"/>
        <v>1623</v>
      </c>
      <c r="K6" s="3">
        <f t="shared" si="0"/>
        <v>1489</v>
      </c>
      <c r="L6" s="3">
        <f t="shared" si="0"/>
        <v>1354</v>
      </c>
      <c r="M6" s="3">
        <f t="shared" si="0"/>
        <v>1354</v>
      </c>
      <c r="N6" s="3">
        <f t="shared" si="0"/>
        <v>1219</v>
      </c>
      <c r="O6" s="3">
        <f t="shared" si="0"/>
        <v>1489</v>
      </c>
      <c r="P6" s="3">
        <f t="shared" si="0"/>
        <v>1354</v>
      </c>
      <c r="Q6" s="3">
        <f t="shared" si="0"/>
        <v>1084</v>
      </c>
      <c r="R6" s="3">
        <f t="shared" si="0"/>
        <v>29778</v>
      </c>
    </row>
    <row r="7" spans="1:18" x14ac:dyDescent="0.15">
      <c r="A7" s="25">
        <v>3</v>
      </c>
      <c r="B7" s="25">
        <v>1</v>
      </c>
      <c r="C7" s="25"/>
      <c r="D7" s="25"/>
      <c r="E7" s="3">
        <f t="shared" ref="E7:R39" si="1">ROUND(E$5+(E$54-E$5)/49*($A7-1),0)*$B7</f>
        <v>1337</v>
      </c>
      <c r="F7" s="3">
        <f t="shared" si="0"/>
        <v>1073</v>
      </c>
      <c r="G7" s="3">
        <f t="shared" si="0"/>
        <v>8009</v>
      </c>
      <c r="H7" s="3">
        <f t="shared" si="0"/>
        <v>1866</v>
      </c>
      <c r="I7" s="3">
        <f t="shared" si="0"/>
        <v>8009</v>
      </c>
      <c r="J7" s="3">
        <f t="shared" si="0"/>
        <v>1733</v>
      </c>
      <c r="K7" s="3">
        <f t="shared" si="0"/>
        <v>1602</v>
      </c>
      <c r="L7" s="3">
        <f t="shared" si="0"/>
        <v>1469</v>
      </c>
      <c r="M7" s="3">
        <f t="shared" si="0"/>
        <v>1469</v>
      </c>
      <c r="N7" s="3">
        <f t="shared" si="0"/>
        <v>1337</v>
      </c>
      <c r="O7" s="3">
        <f t="shared" si="0"/>
        <v>1602</v>
      </c>
      <c r="P7" s="3">
        <f t="shared" si="0"/>
        <v>1469</v>
      </c>
      <c r="Q7" s="3">
        <f t="shared" si="0"/>
        <v>1206</v>
      </c>
      <c r="R7" s="3">
        <f t="shared" si="0"/>
        <v>32036</v>
      </c>
    </row>
    <row r="8" spans="1:18" x14ac:dyDescent="0.15">
      <c r="A8" s="25">
        <v>4</v>
      </c>
      <c r="B8" s="25">
        <v>1</v>
      </c>
      <c r="C8" s="25"/>
      <c r="D8" s="25"/>
      <c r="E8" s="3">
        <f t="shared" si="1"/>
        <v>1456</v>
      </c>
      <c r="F8" s="3">
        <f t="shared" si="0"/>
        <v>1197</v>
      </c>
      <c r="G8" s="3">
        <f t="shared" si="0"/>
        <v>8573</v>
      </c>
      <c r="H8" s="3">
        <f t="shared" si="0"/>
        <v>1973</v>
      </c>
      <c r="I8" s="3">
        <f t="shared" si="0"/>
        <v>8573</v>
      </c>
      <c r="J8" s="3">
        <f t="shared" si="0"/>
        <v>1843</v>
      </c>
      <c r="K8" s="3">
        <f t="shared" si="0"/>
        <v>1715</v>
      </c>
      <c r="L8" s="3">
        <f t="shared" si="0"/>
        <v>1585</v>
      </c>
      <c r="M8" s="3">
        <f t="shared" si="0"/>
        <v>1585</v>
      </c>
      <c r="N8" s="3">
        <f t="shared" si="0"/>
        <v>1456</v>
      </c>
      <c r="O8" s="3">
        <f t="shared" si="0"/>
        <v>1715</v>
      </c>
      <c r="P8" s="3">
        <f t="shared" si="0"/>
        <v>1585</v>
      </c>
      <c r="Q8" s="3">
        <f t="shared" si="0"/>
        <v>1327</v>
      </c>
      <c r="R8" s="3">
        <f t="shared" si="0"/>
        <v>34294</v>
      </c>
    </row>
    <row r="9" spans="1:18" x14ac:dyDescent="0.15">
      <c r="A9" s="25">
        <v>5</v>
      </c>
      <c r="B9" s="25">
        <v>1</v>
      </c>
      <c r="C9" s="25"/>
      <c r="D9" s="25"/>
      <c r="E9" s="3">
        <f t="shared" si="1"/>
        <v>1574</v>
      </c>
      <c r="F9" s="3">
        <f t="shared" si="0"/>
        <v>1322</v>
      </c>
      <c r="G9" s="3">
        <f t="shared" si="0"/>
        <v>9138</v>
      </c>
      <c r="H9" s="3">
        <f t="shared" si="0"/>
        <v>2080</v>
      </c>
      <c r="I9" s="3">
        <f t="shared" si="0"/>
        <v>9138</v>
      </c>
      <c r="J9" s="3">
        <f t="shared" si="0"/>
        <v>1953</v>
      </c>
      <c r="K9" s="3">
        <f t="shared" si="0"/>
        <v>1828</v>
      </c>
      <c r="L9" s="3">
        <f t="shared" si="0"/>
        <v>1701</v>
      </c>
      <c r="M9" s="3">
        <f t="shared" si="0"/>
        <v>1701</v>
      </c>
      <c r="N9" s="3">
        <f t="shared" si="0"/>
        <v>1574</v>
      </c>
      <c r="O9" s="3">
        <f t="shared" si="0"/>
        <v>1828</v>
      </c>
      <c r="P9" s="3">
        <f t="shared" si="0"/>
        <v>1701</v>
      </c>
      <c r="Q9" s="3">
        <f t="shared" si="0"/>
        <v>1448</v>
      </c>
      <c r="R9" s="3">
        <f t="shared" si="0"/>
        <v>36552</v>
      </c>
    </row>
    <row r="10" spans="1:18" x14ac:dyDescent="0.15">
      <c r="A10" s="25">
        <v>6</v>
      </c>
      <c r="B10" s="25">
        <v>1</v>
      </c>
      <c r="C10" s="25"/>
      <c r="D10" s="25"/>
      <c r="E10" s="3">
        <f t="shared" si="1"/>
        <v>1693</v>
      </c>
      <c r="F10" s="3">
        <f t="shared" si="0"/>
        <v>1446</v>
      </c>
      <c r="G10" s="3">
        <f t="shared" si="0"/>
        <v>9702</v>
      </c>
      <c r="H10" s="3">
        <f t="shared" si="0"/>
        <v>2187</v>
      </c>
      <c r="I10" s="3">
        <f t="shared" si="0"/>
        <v>9702</v>
      </c>
      <c r="J10" s="3">
        <f t="shared" si="0"/>
        <v>2064</v>
      </c>
      <c r="K10" s="3">
        <f t="shared" si="0"/>
        <v>1940</v>
      </c>
      <c r="L10" s="3">
        <f t="shared" si="0"/>
        <v>1817</v>
      </c>
      <c r="M10" s="3">
        <f t="shared" si="0"/>
        <v>1817</v>
      </c>
      <c r="N10" s="3">
        <f t="shared" si="0"/>
        <v>1693</v>
      </c>
      <c r="O10" s="3">
        <f t="shared" si="0"/>
        <v>1940</v>
      </c>
      <c r="P10" s="3">
        <f t="shared" si="0"/>
        <v>1817</v>
      </c>
      <c r="Q10" s="3">
        <f t="shared" si="0"/>
        <v>1570</v>
      </c>
      <c r="R10" s="3">
        <f t="shared" si="0"/>
        <v>38810</v>
      </c>
    </row>
    <row r="11" spans="1:18" x14ac:dyDescent="0.15">
      <c r="A11" s="25">
        <v>7</v>
      </c>
      <c r="B11" s="25">
        <v>1</v>
      </c>
      <c r="C11" s="25"/>
      <c r="D11" s="25"/>
      <c r="E11" s="3">
        <f t="shared" si="1"/>
        <v>1811</v>
      </c>
      <c r="F11" s="3">
        <f t="shared" si="0"/>
        <v>1570</v>
      </c>
      <c r="G11" s="3">
        <f t="shared" si="0"/>
        <v>10267</v>
      </c>
      <c r="H11" s="3">
        <f t="shared" si="0"/>
        <v>2295</v>
      </c>
      <c r="I11" s="3">
        <f t="shared" si="0"/>
        <v>10267</v>
      </c>
      <c r="J11" s="3">
        <f t="shared" si="0"/>
        <v>2174</v>
      </c>
      <c r="K11" s="3">
        <f t="shared" si="0"/>
        <v>2053</v>
      </c>
      <c r="L11" s="3">
        <f t="shared" si="0"/>
        <v>1932</v>
      </c>
      <c r="M11" s="3">
        <f t="shared" si="0"/>
        <v>1932</v>
      </c>
      <c r="N11" s="3">
        <f t="shared" si="0"/>
        <v>1811</v>
      </c>
      <c r="O11" s="3">
        <f t="shared" si="0"/>
        <v>2053</v>
      </c>
      <c r="P11" s="3">
        <f t="shared" si="0"/>
        <v>1932</v>
      </c>
      <c r="Q11" s="3">
        <f t="shared" si="0"/>
        <v>1691</v>
      </c>
      <c r="R11" s="3">
        <f t="shared" si="0"/>
        <v>41068</v>
      </c>
    </row>
    <row r="12" spans="1:18" x14ac:dyDescent="0.15">
      <c r="A12" s="25">
        <v>8</v>
      </c>
      <c r="B12" s="25">
        <v>1</v>
      </c>
      <c r="C12" s="25"/>
      <c r="D12" s="25"/>
      <c r="E12" s="3">
        <f t="shared" si="1"/>
        <v>1930</v>
      </c>
      <c r="F12" s="3">
        <f t="shared" si="0"/>
        <v>1694</v>
      </c>
      <c r="G12" s="3">
        <f t="shared" si="0"/>
        <v>10831</v>
      </c>
      <c r="H12" s="3">
        <f t="shared" si="0"/>
        <v>2402</v>
      </c>
      <c r="I12" s="3">
        <f t="shared" si="0"/>
        <v>10831</v>
      </c>
      <c r="J12" s="3">
        <f t="shared" si="0"/>
        <v>2284</v>
      </c>
      <c r="K12" s="3">
        <f t="shared" si="0"/>
        <v>2166</v>
      </c>
      <c r="L12" s="3">
        <f t="shared" si="0"/>
        <v>2048</v>
      </c>
      <c r="M12" s="3">
        <f t="shared" si="0"/>
        <v>2048</v>
      </c>
      <c r="N12" s="3">
        <f t="shared" si="0"/>
        <v>1930</v>
      </c>
      <c r="O12" s="3">
        <f t="shared" si="0"/>
        <v>2166</v>
      </c>
      <c r="P12" s="3">
        <f t="shared" si="0"/>
        <v>2048</v>
      </c>
      <c r="Q12" s="3">
        <f t="shared" si="0"/>
        <v>1812</v>
      </c>
      <c r="R12" s="3">
        <f t="shared" si="0"/>
        <v>43326</v>
      </c>
    </row>
    <row r="13" spans="1:18" x14ac:dyDescent="0.15">
      <c r="A13" s="25">
        <v>9</v>
      </c>
      <c r="B13" s="25">
        <v>1</v>
      </c>
      <c r="C13" s="25"/>
      <c r="D13" s="25"/>
      <c r="E13" s="3">
        <f t="shared" si="1"/>
        <v>2048</v>
      </c>
      <c r="F13" s="3">
        <f t="shared" si="0"/>
        <v>1818</v>
      </c>
      <c r="G13" s="3">
        <f t="shared" si="0"/>
        <v>11396</v>
      </c>
      <c r="H13" s="3">
        <f t="shared" si="0"/>
        <v>2509</v>
      </c>
      <c r="I13" s="3">
        <f t="shared" si="0"/>
        <v>11396</v>
      </c>
      <c r="J13" s="3">
        <f t="shared" si="0"/>
        <v>2394</v>
      </c>
      <c r="K13" s="3">
        <f t="shared" si="0"/>
        <v>2279</v>
      </c>
      <c r="L13" s="3">
        <f t="shared" si="0"/>
        <v>2164</v>
      </c>
      <c r="M13" s="3">
        <f t="shared" si="0"/>
        <v>2164</v>
      </c>
      <c r="N13" s="3">
        <f t="shared" si="0"/>
        <v>2048</v>
      </c>
      <c r="O13" s="3">
        <f t="shared" si="0"/>
        <v>2279</v>
      </c>
      <c r="P13" s="3">
        <f t="shared" si="0"/>
        <v>2164</v>
      </c>
      <c r="Q13" s="3">
        <f t="shared" si="0"/>
        <v>1934</v>
      </c>
      <c r="R13" s="3">
        <f t="shared" si="0"/>
        <v>45584</v>
      </c>
    </row>
    <row r="14" spans="1:18" x14ac:dyDescent="0.15">
      <c r="A14" s="25">
        <v>10</v>
      </c>
      <c r="B14" s="25">
        <v>1</v>
      </c>
      <c r="C14" s="25"/>
      <c r="D14" s="25"/>
      <c r="E14" s="3">
        <f t="shared" si="1"/>
        <v>2167</v>
      </c>
      <c r="F14" s="3">
        <f t="shared" si="0"/>
        <v>1942</v>
      </c>
      <c r="G14" s="3">
        <f t="shared" si="0"/>
        <v>11960</v>
      </c>
      <c r="H14" s="3">
        <f t="shared" si="0"/>
        <v>2617</v>
      </c>
      <c r="I14" s="3">
        <f t="shared" si="0"/>
        <v>11960</v>
      </c>
      <c r="J14" s="3">
        <f t="shared" si="0"/>
        <v>2504</v>
      </c>
      <c r="K14" s="3">
        <f t="shared" si="0"/>
        <v>2392</v>
      </c>
      <c r="L14" s="3">
        <f t="shared" si="0"/>
        <v>2279</v>
      </c>
      <c r="M14" s="3">
        <f t="shared" si="0"/>
        <v>2279</v>
      </c>
      <c r="N14" s="3">
        <f t="shared" si="0"/>
        <v>2167</v>
      </c>
      <c r="O14" s="3">
        <f t="shared" si="0"/>
        <v>2392</v>
      </c>
      <c r="P14" s="3">
        <f t="shared" si="0"/>
        <v>2279</v>
      </c>
      <c r="Q14" s="3">
        <f t="shared" si="0"/>
        <v>2055</v>
      </c>
      <c r="R14" s="3">
        <f t="shared" si="0"/>
        <v>47842</v>
      </c>
    </row>
    <row r="15" spans="1:18" x14ac:dyDescent="0.15">
      <c r="A15" s="25">
        <v>11</v>
      </c>
      <c r="B15" s="25">
        <v>1</v>
      </c>
      <c r="C15" s="25"/>
      <c r="D15" s="25"/>
      <c r="E15" s="3">
        <f t="shared" si="1"/>
        <v>2285</v>
      </c>
      <c r="F15" s="3">
        <f t="shared" si="0"/>
        <v>2066</v>
      </c>
      <c r="G15" s="3">
        <f t="shared" si="0"/>
        <v>12525</v>
      </c>
      <c r="H15" s="3">
        <f t="shared" si="0"/>
        <v>2724</v>
      </c>
      <c r="I15" s="3">
        <f t="shared" si="0"/>
        <v>12525</v>
      </c>
      <c r="J15" s="3">
        <f t="shared" si="0"/>
        <v>2614</v>
      </c>
      <c r="K15" s="3">
        <f t="shared" si="0"/>
        <v>2505</v>
      </c>
      <c r="L15" s="3">
        <f t="shared" si="0"/>
        <v>2395</v>
      </c>
      <c r="M15" s="3">
        <f t="shared" si="0"/>
        <v>2395</v>
      </c>
      <c r="N15" s="3">
        <f t="shared" si="0"/>
        <v>2285</v>
      </c>
      <c r="O15" s="3">
        <f t="shared" si="0"/>
        <v>2505</v>
      </c>
      <c r="P15" s="3">
        <f t="shared" si="0"/>
        <v>2395</v>
      </c>
      <c r="Q15" s="3">
        <f t="shared" si="0"/>
        <v>2176</v>
      </c>
      <c r="R15" s="3">
        <f t="shared" si="0"/>
        <v>50100</v>
      </c>
    </row>
    <row r="16" spans="1:18" x14ac:dyDescent="0.15">
      <c r="A16" s="25">
        <v>12</v>
      </c>
      <c r="B16" s="25">
        <v>1</v>
      </c>
      <c r="C16" s="25"/>
      <c r="D16" s="25"/>
      <c r="E16" s="3">
        <f t="shared" si="1"/>
        <v>2404</v>
      </c>
      <c r="F16" s="3">
        <f t="shared" si="0"/>
        <v>2191</v>
      </c>
      <c r="G16" s="3">
        <f t="shared" si="0"/>
        <v>13089</v>
      </c>
      <c r="H16" s="3">
        <f t="shared" si="0"/>
        <v>2831</v>
      </c>
      <c r="I16" s="3">
        <f t="shared" si="0"/>
        <v>13089</v>
      </c>
      <c r="J16" s="3">
        <f t="shared" si="0"/>
        <v>2724</v>
      </c>
      <c r="K16" s="3">
        <f t="shared" si="0"/>
        <v>2618</v>
      </c>
      <c r="L16" s="3">
        <f t="shared" si="0"/>
        <v>2511</v>
      </c>
      <c r="M16" s="3">
        <f t="shared" si="0"/>
        <v>2511</v>
      </c>
      <c r="N16" s="3">
        <f t="shared" si="0"/>
        <v>2404</v>
      </c>
      <c r="O16" s="3">
        <f t="shared" si="0"/>
        <v>2618</v>
      </c>
      <c r="P16" s="3">
        <f t="shared" si="0"/>
        <v>2511</v>
      </c>
      <c r="Q16" s="3">
        <f t="shared" si="0"/>
        <v>2298</v>
      </c>
      <c r="R16" s="3">
        <f t="shared" si="0"/>
        <v>52358</v>
      </c>
    </row>
    <row r="17" spans="1:18" x14ac:dyDescent="0.15">
      <c r="A17" s="25">
        <v>13</v>
      </c>
      <c r="B17" s="25">
        <v>1</v>
      </c>
      <c r="C17" s="25"/>
      <c r="D17" s="25"/>
      <c r="E17" s="3">
        <f t="shared" si="1"/>
        <v>2522</v>
      </c>
      <c r="F17" s="3">
        <f t="shared" si="0"/>
        <v>2315</v>
      </c>
      <c r="G17" s="3">
        <f t="shared" si="0"/>
        <v>13654</v>
      </c>
      <c r="H17" s="3">
        <f t="shared" si="0"/>
        <v>2938</v>
      </c>
      <c r="I17" s="3">
        <f t="shared" si="0"/>
        <v>13654</v>
      </c>
      <c r="J17" s="3">
        <f t="shared" si="0"/>
        <v>2834</v>
      </c>
      <c r="K17" s="3">
        <f t="shared" si="0"/>
        <v>2731</v>
      </c>
      <c r="L17" s="3">
        <f t="shared" si="0"/>
        <v>2627</v>
      </c>
      <c r="M17" s="3">
        <f t="shared" si="0"/>
        <v>2627</v>
      </c>
      <c r="N17" s="3">
        <f t="shared" si="0"/>
        <v>2522</v>
      </c>
      <c r="O17" s="3">
        <f t="shared" si="0"/>
        <v>2731</v>
      </c>
      <c r="P17" s="3">
        <f t="shared" si="0"/>
        <v>2627</v>
      </c>
      <c r="Q17" s="3">
        <f t="shared" si="0"/>
        <v>2419</v>
      </c>
      <c r="R17" s="3">
        <f t="shared" si="0"/>
        <v>54616</v>
      </c>
    </row>
    <row r="18" spans="1:18" x14ac:dyDescent="0.15">
      <c r="A18" s="25">
        <v>14</v>
      </c>
      <c r="B18" s="25">
        <v>1</v>
      </c>
      <c r="C18" s="25"/>
      <c r="D18" s="25"/>
      <c r="E18" s="3">
        <f t="shared" si="1"/>
        <v>2641</v>
      </c>
      <c r="F18" s="3">
        <f t="shared" si="0"/>
        <v>2439</v>
      </c>
      <c r="G18" s="3">
        <f t="shared" si="0"/>
        <v>14218</v>
      </c>
      <c r="H18" s="3">
        <f t="shared" si="0"/>
        <v>3046</v>
      </c>
      <c r="I18" s="3">
        <f t="shared" si="0"/>
        <v>14218</v>
      </c>
      <c r="J18" s="3">
        <f t="shared" si="0"/>
        <v>2944</v>
      </c>
      <c r="K18" s="3">
        <f t="shared" si="0"/>
        <v>2844</v>
      </c>
      <c r="L18" s="3">
        <f t="shared" si="0"/>
        <v>2742</v>
      </c>
      <c r="M18" s="3">
        <f t="shared" si="0"/>
        <v>2742</v>
      </c>
      <c r="N18" s="3">
        <f t="shared" si="0"/>
        <v>2641</v>
      </c>
      <c r="O18" s="3">
        <f t="shared" si="0"/>
        <v>2844</v>
      </c>
      <c r="P18" s="3">
        <f t="shared" si="0"/>
        <v>2742</v>
      </c>
      <c r="Q18" s="3">
        <f t="shared" si="0"/>
        <v>2540</v>
      </c>
      <c r="R18" s="3">
        <f t="shared" si="0"/>
        <v>56873</v>
      </c>
    </row>
    <row r="19" spans="1:18" x14ac:dyDescent="0.15">
      <c r="A19" s="25">
        <v>15</v>
      </c>
      <c r="B19" s="25">
        <v>1</v>
      </c>
      <c r="C19" s="25"/>
      <c r="D19" s="25"/>
      <c r="E19" s="3">
        <f t="shared" si="1"/>
        <v>2759</v>
      </c>
      <c r="F19" s="3">
        <f t="shared" si="0"/>
        <v>2563</v>
      </c>
      <c r="G19" s="3">
        <f t="shared" si="0"/>
        <v>14783</v>
      </c>
      <c r="H19" s="3">
        <f t="shared" si="0"/>
        <v>3153</v>
      </c>
      <c r="I19" s="3">
        <f t="shared" si="0"/>
        <v>14783</v>
      </c>
      <c r="J19" s="3">
        <f t="shared" si="0"/>
        <v>3054</v>
      </c>
      <c r="K19" s="3">
        <f t="shared" si="0"/>
        <v>2957</v>
      </c>
      <c r="L19" s="3">
        <f t="shared" si="0"/>
        <v>2858</v>
      </c>
      <c r="M19" s="3">
        <f t="shared" si="0"/>
        <v>2858</v>
      </c>
      <c r="N19" s="3">
        <f t="shared" si="0"/>
        <v>2759</v>
      </c>
      <c r="O19" s="3">
        <f t="shared" si="0"/>
        <v>2957</v>
      </c>
      <c r="P19" s="3">
        <f t="shared" si="0"/>
        <v>2858</v>
      </c>
      <c r="Q19" s="3">
        <f t="shared" si="0"/>
        <v>2662</v>
      </c>
      <c r="R19" s="3">
        <f t="shared" si="0"/>
        <v>59131</v>
      </c>
    </row>
    <row r="20" spans="1:18" x14ac:dyDescent="0.15">
      <c r="A20" s="25">
        <v>16</v>
      </c>
      <c r="B20" s="25">
        <v>1</v>
      </c>
      <c r="C20" s="25"/>
      <c r="D20" s="25"/>
      <c r="E20" s="3">
        <f t="shared" si="1"/>
        <v>2878</v>
      </c>
      <c r="F20" s="3">
        <f t="shared" si="0"/>
        <v>2687</v>
      </c>
      <c r="G20" s="3">
        <f t="shared" si="0"/>
        <v>15347</v>
      </c>
      <c r="H20" s="3">
        <f t="shared" si="0"/>
        <v>3260</v>
      </c>
      <c r="I20" s="3">
        <f t="shared" si="0"/>
        <v>15347</v>
      </c>
      <c r="J20" s="3">
        <f t="shared" si="0"/>
        <v>3165</v>
      </c>
      <c r="K20" s="3">
        <f t="shared" si="0"/>
        <v>3069</v>
      </c>
      <c r="L20" s="3">
        <f t="shared" si="0"/>
        <v>2974</v>
      </c>
      <c r="M20" s="3">
        <f t="shared" si="0"/>
        <v>2974</v>
      </c>
      <c r="N20" s="3">
        <f t="shared" si="0"/>
        <v>2878</v>
      </c>
      <c r="O20" s="3">
        <f t="shared" si="0"/>
        <v>3069</v>
      </c>
      <c r="P20" s="3">
        <f t="shared" si="0"/>
        <v>2974</v>
      </c>
      <c r="Q20" s="3">
        <f t="shared" si="0"/>
        <v>2783</v>
      </c>
      <c r="R20" s="3">
        <f t="shared" si="0"/>
        <v>61389</v>
      </c>
    </row>
    <row r="21" spans="1:18" x14ac:dyDescent="0.15">
      <c r="A21" s="25">
        <v>17</v>
      </c>
      <c r="B21" s="25">
        <v>1</v>
      </c>
      <c r="C21" s="25"/>
      <c r="D21" s="25"/>
      <c r="E21" s="3">
        <f t="shared" si="1"/>
        <v>2996</v>
      </c>
      <c r="F21" s="3">
        <f t="shared" si="0"/>
        <v>2811</v>
      </c>
      <c r="G21" s="3">
        <f t="shared" si="0"/>
        <v>15912</v>
      </c>
      <c r="H21" s="3">
        <f t="shared" si="0"/>
        <v>3368</v>
      </c>
      <c r="I21" s="3">
        <f t="shared" si="0"/>
        <v>15912</v>
      </c>
      <c r="J21" s="3">
        <f t="shared" si="0"/>
        <v>3275</v>
      </c>
      <c r="K21" s="3">
        <f t="shared" si="0"/>
        <v>3182</v>
      </c>
      <c r="L21" s="3">
        <f t="shared" si="0"/>
        <v>3089</v>
      </c>
      <c r="M21" s="3">
        <f t="shared" si="0"/>
        <v>3089</v>
      </c>
      <c r="N21" s="3">
        <f t="shared" si="0"/>
        <v>2996</v>
      </c>
      <c r="O21" s="3">
        <f t="shared" si="0"/>
        <v>3182</v>
      </c>
      <c r="P21" s="3">
        <f t="shared" si="0"/>
        <v>3089</v>
      </c>
      <c r="Q21" s="3">
        <f t="shared" si="0"/>
        <v>2904</v>
      </c>
      <c r="R21" s="3">
        <f t="shared" si="0"/>
        <v>63647</v>
      </c>
    </row>
    <row r="22" spans="1:18" x14ac:dyDescent="0.15">
      <c r="A22" s="25">
        <v>18</v>
      </c>
      <c r="B22" s="25">
        <v>1</v>
      </c>
      <c r="C22" s="25"/>
      <c r="D22" s="25"/>
      <c r="E22" s="3">
        <f t="shared" si="1"/>
        <v>3115</v>
      </c>
      <c r="F22" s="3">
        <f t="shared" si="1"/>
        <v>2935</v>
      </c>
      <c r="G22" s="3">
        <f t="shared" si="1"/>
        <v>16476</v>
      </c>
      <c r="H22" s="3">
        <f t="shared" si="1"/>
        <v>3475</v>
      </c>
      <c r="I22" s="3">
        <f t="shared" si="1"/>
        <v>16476</v>
      </c>
      <c r="J22" s="3">
        <f t="shared" si="1"/>
        <v>3385</v>
      </c>
      <c r="K22" s="3">
        <f t="shared" si="1"/>
        <v>3295</v>
      </c>
      <c r="L22" s="3">
        <f t="shared" si="1"/>
        <v>3205</v>
      </c>
      <c r="M22" s="3">
        <f t="shared" si="1"/>
        <v>3205</v>
      </c>
      <c r="N22" s="3">
        <f t="shared" si="1"/>
        <v>3115</v>
      </c>
      <c r="O22" s="3">
        <f t="shared" si="1"/>
        <v>3295</v>
      </c>
      <c r="P22" s="3">
        <f t="shared" si="1"/>
        <v>3205</v>
      </c>
      <c r="Q22" s="3">
        <f t="shared" si="1"/>
        <v>3026</v>
      </c>
      <c r="R22" s="3">
        <f t="shared" si="1"/>
        <v>65905</v>
      </c>
    </row>
    <row r="23" spans="1:18" x14ac:dyDescent="0.15">
      <c r="A23" s="25">
        <v>19</v>
      </c>
      <c r="B23" s="25">
        <v>1</v>
      </c>
      <c r="C23" s="25"/>
      <c r="D23" s="25"/>
      <c r="E23" s="3">
        <f t="shared" si="1"/>
        <v>3234</v>
      </c>
      <c r="F23" s="3">
        <f t="shared" si="1"/>
        <v>3060</v>
      </c>
      <c r="G23" s="3">
        <f t="shared" si="1"/>
        <v>17041</v>
      </c>
      <c r="H23" s="3">
        <f t="shared" si="1"/>
        <v>3582</v>
      </c>
      <c r="I23" s="3">
        <f t="shared" si="1"/>
        <v>17041</v>
      </c>
      <c r="J23" s="3">
        <f t="shared" si="1"/>
        <v>3495</v>
      </c>
      <c r="K23" s="3">
        <f t="shared" si="1"/>
        <v>3408</v>
      </c>
      <c r="L23" s="3">
        <f t="shared" si="1"/>
        <v>3321</v>
      </c>
      <c r="M23" s="3">
        <f t="shared" si="1"/>
        <v>3321</v>
      </c>
      <c r="N23" s="3">
        <f t="shared" si="1"/>
        <v>3234</v>
      </c>
      <c r="O23" s="3">
        <f t="shared" si="1"/>
        <v>3408</v>
      </c>
      <c r="P23" s="3">
        <f t="shared" si="1"/>
        <v>3321</v>
      </c>
      <c r="Q23" s="3">
        <f t="shared" si="1"/>
        <v>3147</v>
      </c>
      <c r="R23" s="3">
        <f t="shared" si="1"/>
        <v>68163</v>
      </c>
    </row>
    <row r="24" spans="1:18" x14ac:dyDescent="0.15">
      <c r="A24" s="25">
        <v>20</v>
      </c>
      <c r="B24" s="25">
        <v>1</v>
      </c>
      <c r="C24" s="25"/>
      <c r="D24" s="25"/>
      <c r="E24" s="3">
        <f t="shared" si="1"/>
        <v>3352</v>
      </c>
      <c r="F24" s="3">
        <f t="shared" si="1"/>
        <v>3184</v>
      </c>
      <c r="G24" s="3">
        <f t="shared" si="1"/>
        <v>17605</v>
      </c>
      <c r="H24" s="3">
        <f t="shared" si="1"/>
        <v>3689</v>
      </c>
      <c r="I24" s="3">
        <f t="shared" si="1"/>
        <v>17605</v>
      </c>
      <c r="J24" s="3">
        <f t="shared" si="1"/>
        <v>3605</v>
      </c>
      <c r="K24" s="3">
        <f t="shared" si="1"/>
        <v>3521</v>
      </c>
      <c r="L24" s="3">
        <f t="shared" si="1"/>
        <v>3437</v>
      </c>
      <c r="M24" s="3">
        <f t="shared" si="1"/>
        <v>3437</v>
      </c>
      <c r="N24" s="3">
        <f t="shared" si="1"/>
        <v>3352</v>
      </c>
      <c r="O24" s="3">
        <f t="shared" si="1"/>
        <v>3521</v>
      </c>
      <c r="P24" s="3">
        <f t="shared" si="1"/>
        <v>3437</v>
      </c>
      <c r="Q24" s="3">
        <f t="shared" si="1"/>
        <v>3268</v>
      </c>
      <c r="R24" s="3">
        <f t="shared" si="1"/>
        <v>70421</v>
      </c>
    </row>
    <row r="25" spans="1:18" x14ac:dyDescent="0.15">
      <c r="A25" s="25">
        <v>21</v>
      </c>
      <c r="B25" s="25">
        <v>1</v>
      </c>
      <c r="C25" s="25"/>
      <c r="D25" s="25"/>
      <c r="E25" s="3">
        <f t="shared" si="1"/>
        <v>3471</v>
      </c>
      <c r="F25" s="3">
        <f t="shared" si="1"/>
        <v>3308</v>
      </c>
      <c r="G25" s="3">
        <f t="shared" si="1"/>
        <v>18170</v>
      </c>
      <c r="H25" s="3">
        <f t="shared" si="1"/>
        <v>3797</v>
      </c>
      <c r="I25" s="3">
        <f t="shared" si="1"/>
        <v>18170</v>
      </c>
      <c r="J25" s="3">
        <f t="shared" si="1"/>
        <v>3715</v>
      </c>
      <c r="K25" s="3">
        <f t="shared" si="1"/>
        <v>3634</v>
      </c>
      <c r="L25" s="3">
        <f t="shared" si="1"/>
        <v>3552</v>
      </c>
      <c r="M25" s="3">
        <f t="shared" si="1"/>
        <v>3552</v>
      </c>
      <c r="N25" s="3">
        <f t="shared" si="1"/>
        <v>3471</v>
      </c>
      <c r="O25" s="3">
        <f t="shared" si="1"/>
        <v>3634</v>
      </c>
      <c r="P25" s="3">
        <f t="shared" si="1"/>
        <v>3552</v>
      </c>
      <c r="Q25" s="3">
        <f t="shared" si="1"/>
        <v>3390</v>
      </c>
      <c r="R25" s="3">
        <f t="shared" si="1"/>
        <v>72679</v>
      </c>
    </row>
    <row r="26" spans="1:18" x14ac:dyDescent="0.15">
      <c r="A26" s="25">
        <v>22</v>
      </c>
      <c r="B26" s="25">
        <v>1</v>
      </c>
      <c r="C26" s="25"/>
      <c r="D26" s="25"/>
      <c r="E26" s="3">
        <f t="shared" si="1"/>
        <v>3589</v>
      </c>
      <c r="F26" s="3">
        <f t="shared" si="1"/>
        <v>3432</v>
      </c>
      <c r="G26" s="3">
        <f t="shared" si="1"/>
        <v>18734</v>
      </c>
      <c r="H26" s="3">
        <f t="shared" si="1"/>
        <v>3904</v>
      </c>
      <c r="I26" s="3">
        <f t="shared" si="1"/>
        <v>18734</v>
      </c>
      <c r="J26" s="3">
        <f t="shared" si="1"/>
        <v>3825</v>
      </c>
      <c r="K26" s="3">
        <f t="shared" si="1"/>
        <v>3747</v>
      </c>
      <c r="L26" s="3">
        <f t="shared" si="1"/>
        <v>3668</v>
      </c>
      <c r="M26" s="3">
        <f t="shared" si="1"/>
        <v>3668</v>
      </c>
      <c r="N26" s="3">
        <f t="shared" si="1"/>
        <v>3589</v>
      </c>
      <c r="O26" s="3">
        <f t="shared" si="1"/>
        <v>3747</v>
      </c>
      <c r="P26" s="3">
        <f t="shared" si="1"/>
        <v>3668</v>
      </c>
      <c r="Q26" s="3">
        <f t="shared" si="1"/>
        <v>3511</v>
      </c>
      <c r="R26" s="3">
        <f t="shared" si="1"/>
        <v>74937</v>
      </c>
    </row>
    <row r="27" spans="1:18" x14ac:dyDescent="0.15">
      <c r="A27" s="25">
        <v>23</v>
      </c>
      <c r="B27" s="25">
        <v>1</v>
      </c>
      <c r="C27" s="25"/>
      <c r="D27" s="25"/>
      <c r="E27" s="3">
        <f t="shared" si="1"/>
        <v>3708</v>
      </c>
      <c r="F27" s="3">
        <f t="shared" si="1"/>
        <v>3556</v>
      </c>
      <c r="G27" s="3">
        <f t="shared" si="1"/>
        <v>19299</v>
      </c>
      <c r="H27" s="3">
        <f t="shared" si="1"/>
        <v>4011</v>
      </c>
      <c r="I27" s="3">
        <f t="shared" si="1"/>
        <v>19299</v>
      </c>
      <c r="J27" s="3">
        <f t="shared" si="1"/>
        <v>3935</v>
      </c>
      <c r="K27" s="3">
        <f t="shared" si="1"/>
        <v>3860</v>
      </c>
      <c r="L27" s="3">
        <f t="shared" si="1"/>
        <v>3784</v>
      </c>
      <c r="M27" s="3">
        <f t="shared" si="1"/>
        <v>3784</v>
      </c>
      <c r="N27" s="3">
        <f t="shared" si="1"/>
        <v>3708</v>
      </c>
      <c r="O27" s="3">
        <f t="shared" si="1"/>
        <v>3860</v>
      </c>
      <c r="P27" s="3">
        <f t="shared" si="1"/>
        <v>3784</v>
      </c>
      <c r="Q27" s="3">
        <f t="shared" si="1"/>
        <v>3632</v>
      </c>
      <c r="R27" s="3">
        <f t="shared" si="1"/>
        <v>77195</v>
      </c>
    </row>
    <row r="28" spans="1:18" x14ac:dyDescent="0.15">
      <c r="A28" s="25">
        <v>24</v>
      </c>
      <c r="B28" s="25">
        <v>1</v>
      </c>
      <c r="C28" s="25"/>
      <c r="D28" s="25"/>
      <c r="E28" s="3">
        <f t="shared" si="1"/>
        <v>3826</v>
      </c>
      <c r="F28" s="3">
        <f t="shared" si="1"/>
        <v>3680</v>
      </c>
      <c r="G28" s="3">
        <f t="shared" si="1"/>
        <v>19863</v>
      </c>
      <c r="H28" s="3">
        <f t="shared" si="1"/>
        <v>4119</v>
      </c>
      <c r="I28" s="3">
        <f t="shared" si="1"/>
        <v>19863</v>
      </c>
      <c r="J28" s="3">
        <f t="shared" si="1"/>
        <v>4045</v>
      </c>
      <c r="K28" s="3">
        <f t="shared" si="1"/>
        <v>3973</v>
      </c>
      <c r="L28" s="3">
        <f t="shared" si="1"/>
        <v>3899</v>
      </c>
      <c r="M28" s="3">
        <f t="shared" si="1"/>
        <v>3899</v>
      </c>
      <c r="N28" s="3">
        <f t="shared" si="1"/>
        <v>3826</v>
      </c>
      <c r="O28" s="3">
        <f t="shared" si="1"/>
        <v>3973</v>
      </c>
      <c r="P28" s="3">
        <f t="shared" si="1"/>
        <v>3899</v>
      </c>
      <c r="Q28" s="3">
        <f t="shared" si="1"/>
        <v>3754</v>
      </c>
      <c r="R28" s="3">
        <f t="shared" si="1"/>
        <v>79453</v>
      </c>
    </row>
    <row r="29" spans="1:18" x14ac:dyDescent="0.15">
      <c r="A29" s="25">
        <v>25</v>
      </c>
      <c r="B29" s="25">
        <v>1</v>
      </c>
      <c r="C29" s="25"/>
      <c r="D29" s="25"/>
      <c r="E29" s="3">
        <f t="shared" si="1"/>
        <v>3945</v>
      </c>
      <c r="F29" s="3">
        <f t="shared" si="1"/>
        <v>3804</v>
      </c>
      <c r="G29" s="3">
        <f t="shared" si="1"/>
        <v>20428</v>
      </c>
      <c r="H29" s="3">
        <f t="shared" si="1"/>
        <v>4226</v>
      </c>
      <c r="I29" s="3">
        <f t="shared" si="1"/>
        <v>20428</v>
      </c>
      <c r="J29" s="3">
        <f t="shared" si="1"/>
        <v>4155</v>
      </c>
      <c r="K29" s="3">
        <f t="shared" si="1"/>
        <v>4086</v>
      </c>
      <c r="L29" s="3">
        <f t="shared" si="1"/>
        <v>4015</v>
      </c>
      <c r="M29" s="3">
        <f t="shared" si="1"/>
        <v>4015</v>
      </c>
      <c r="N29" s="3">
        <f t="shared" si="1"/>
        <v>3945</v>
      </c>
      <c r="O29" s="3">
        <f t="shared" si="1"/>
        <v>4086</v>
      </c>
      <c r="P29" s="3">
        <f t="shared" si="1"/>
        <v>4015</v>
      </c>
      <c r="Q29" s="3">
        <f t="shared" si="1"/>
        <v>3875</v>
      </c>
      <c r="R29" s="3">
        <f t="shared" si="1"/>
        <v>81711</v>
      </c>
    </row>
    <row r="30" spans="1:18" x14ac:dyDescent="0.15">
      <c r="A30" s="25">
        <v>26</v>
      </c>
      <c r="B30" s="25">
        <v>1</v>
      </c>
      <c r="C30" s="25"/>
      <c r="D30" s="25"/>
      <c r="E30" s="3">
        <f t="shared" si="1"/>
        <v>4063</v>
      </c>
      <c r="F30" s="3">
        <f t="shared" si="1"/>
        <v>3929</v>
      </c>
      <c r="G30" s="3">
        <f t="shared" si="1"/>
        <v>20992</v>
      </c>
      <c r="H30" s="3">
        <f t="shared" si="1"/>
        <v>4333</v>
      </c>
      <c r="I30" s="3">
        <f t="shared" si="1"/>
        <v>20992</v>
      </c>
      <c r="J30" s="3">
        <f t="shared" si="1"/>
        <v>4266</v>
      </c>
      <c r="K30" s="3">
        <f t="shared" si="1"/>
        <v>4198</v>
      </c>
      <c r="L30" s="3">
        <f t="shared" si="1"/>
        <v>4131</v>
      </c>
      <c r="M30" s="3">
        <f t="shared" si="1"/>
        <v>4131</v>
      </c>
      <c r="N30" s="3">
        <f t="shared" si="1"/>
        <v>4063</v>
      </c>
      <c r="O30" s="3">
        <f t="shared" si="1"/>
        <v>4198</v>
      </c>
      <c r="P30" s="3">
        <f t="shared" si="1"/>
        <v>4131</v>
      </c>
      <c r="Q30" s="3">
        <f t="shared" si="1"/>
        <v>3996</v>
      </c>
      <c r="R30" s="3">
        <f t="shared" si="1"/>
        <v>83969</v>
      </c>
    </row>
    <row r="31" spans="1:18" x14ac:dyDescent="0.15">
      <c r="A31" s="25">
        <v>27</v>
      </c>
      <c r="B31" s="25">
        <v>1</v>
      </c>
      <c r="C31" s="25"/>
      <c r="D31" s="25"/>
      <c r="E31" s="3">
        <f t="shared" si="1"/>
        <v>4182</v>
      </c>
      <c r="F31" s="3">
        <f t="shared" si="1"/>
        <v>4053</v>
      </c>
      <c r="G31" s="3">
        <f t="shared" si="1"/>
        <v>21557</v>
      </c>
      <c r="H31" s="3">
        <f t="shared" si="1"/>
        <v>4440</v>
      </c>
      <c r="I31" s="3">
        <f t="shared" si="1"/>
        <v>21557</v>
      </c>
      <c r="J31" s="3">
        <f t="shared" si="1"/>
        <v>4376</v>
      </c>
      <c r="K31" s="3">
        <f t="shared" si="1"/>
        <v>4311</v>
      </c>
      <c r="L31" s="3">
        <f t="shared" si="1"/>
        <v>4247</v>
      </c>
      <c r="M31" s="3">
        <f t="shared" si="1"/>
        <v>4247</v>
      </c>
      <c r="N31" s="3">
        <f t="shared" si="1"/>
        <v>4182</v>
      </c>
      <c r="O31" s="3">
        <f t="shared" si="1"/>
        <v>4311</v>
      </c>
      <c r="P31" s="3">
        <f t="shared" si="1"/>
        <v>4247</v>
      </c>
      <c r="Q31" s="3">
        <f t="shared" si="1"/>
        <v>4117</v>
      </c>
      <c r="R31" s="3">
        <f t="shared" si="1"/>
        <v>86227</v>
      </c>
    </row>
    <row r="32" spans="1:18" x14ac:dyDescent="0.15">
      <c r="A32" s="25">
        <v>28</v>
      </c>
      <c r="B32" s="25">
        <v>1</v>
      </c>
      <c r="C32" s="25"/>
      <c r="D32" s="25"/>
      <c r="E32" s="3">
        <f t="shared" si="1"/>
        <v>4300</v>
      </c>
      <c r="F32" s="3">
        <f t="shared" si="1"/>
        <v>4177</v>
      </c>
      <c r="G32" s="3">
        <f t="shared" si="1"/>
        <v>22121</v>
      </c>
      <c r="H32" s="3">
        <f t="shared" si="1"/>
        <v>4548</v>
      </c>
      <c r="I32" s="3">
        <f t="shared" si="1"/>
        <v>22121</v>
      </c>
      <c r="J32" s="3">
        <f t="shared" si="1"/>
        <v>4486</v>
      </c>
      <c r="K32" s="3">
        <f t="shared" si="1"/>
        <v>4424</v>
      </c>
      <c r="L32" s="3">
        <f t="shared" si="1"/>
        <v>4362</v>
      </c>
      <c r="M32" s="3">
        <f t="shared" si="1"/>
        <v>4362</v>
      </c>
      <c r="N32" s="3">
        <f t="shared" si="1"/>
        <v>4300</v>
      </c>
      <c r="O32" s="3">
        <f t="shared" si="1"/>
        <v>4424</v>
      </c>
      <c r="P32" s="3">
        <f t="shared" si="1"/>
        <v>4362</v>
      </c>
      <c r="Q32" s="3">
        <f t="shared" si="1"/>
        <v>4239</v>
      </c>
      <c r="R32" s="3">
        <f t="shared" si="1"/>
        <v>88485</v>
      </c>
    </row>
    <row r="33" spans="1:18" x14ac:dyDescent="0.15">
      <c r="A33" s="25">
        <v>29</v>
      </c>
      <c r="B33" s="25">
        <v>1</v>
      </c>
      <c r="C33" s="25"/>
      <c r="D33" s="25"/>
      <c r="E33" s="3">
        <f t="shared" si="1"/>
        <v>4419</v>
      </c>
      <c r="F33" s="3">
        <f t="shared" si="1"/>
        <v>4301</v>
      </c>
      <c r="G33" s="3">
        <f t="shared" si="1"/>
        <v>22686</v>
      </c>
      <c r="H33" s="3">
        <f t="shared" si="1"/>
        <v>4655</v>
      </c>
      <c r="I33" s="3">
        <f t="shared" si="1"/>
        <v>22686</v>
      </c>
      <c r="J33" s="3">
        <f t="shared" si="1"/>
        <v>4596</v>
      </c>
      <c r="K33" s="3">
        <f t="shared" si="1"/>
        <v>4537</v>
      </c>
      <c r="L33" s="3">
        <f t="shared" si="1"/>
        <v>4478</v>
      </c>
      <c r="M33" s="3">
        <f t="shared" si="1"/>
        <v>4478</v>
      </c>
      <c r="N33" s="3">
        <f t="shared" si="1"/>
        <v>4419</v>
      </c>
      <c r="O33" s="3">
        <f t="shared" si="1"/>
        <v>4537</v>
      </c>
      <c r="P33" s="3">
        <f t="shared" si="1"/>
        <v>4478</v>
      </c>
      <c r="Q33" s="3">
        <f t="shared" si="1"/>
        <v>4360</v>
      </c>
      <c r="R33" s="3">
        <f t="shared" si="1"/>
        <v>90743</v>
      </c>
    </row>
    <row r="34" spans="1:18" x14ac:dyDescent="0.15">
      <c r="A34" s="25">
        <v>30</v>
      </c>
      <c r="B34" s="25">
        <v>1</v>
      </c>
      <c r="C34" s="25"/>
      <c r="D34" s="25"/>
      <c r="E34" s="3">
        <f t="shared" si="1"/>
        <v>4537</v>
      </c>
      <c r="F34" s="3">
        <f t="shared" si="1"/>
        <v>4425</v>
      </c>
      <c r="G34" s="3">
        <f t="shared" si="1"/>
        <v>23250</v>
      </c>
      <c r="H34" s="3">
        <f t="shared" si="1"/>
        <v>4762</v>
      </c>
      <c r="I34" s="3">
        <f t="shared" si="1"/>
        <v>23250</v>
      </c>
      <c r="J34" s="3">
        <f t="shared" si="1"/>
        <v>4706</v>
      </c>
      <c r="K34" s="3">
        <f t="shared" si="1"/>
        <v>4650</v>
      </c>
      <c r="L34" s="3">
        <f t="shared" si="1"/>
        <v>4594</v>
      </c>
      <c r="M34" s="3">
        <f t="shared" si="1"/>
        <v>4594</v>
      </c>
      <c r="N34" s="3">
        <f t="shared" si="1"/>
        <v>4537</v>
      </c>
      <c r="O34" s="3">
        <f t="shared" si="1"/>
        <v>4650</v>
      </c>
      <c r="P34" s="3">
        <f t="shared" si="1"/>
        <v>4594</v>
      </c>
      <c r="Q34" s="3">
        <f t="shared" si="1"/>
        <v>4481</v>
      </c>
      <c r="R34" s="3">
        <f t="shared" si="1"/>
        <v>93001</v>
      </c>
    </row>
    <row r="35" spans="1:18" x14ac:dyDescent="0.15">
      <c r="A35" s="25">
        <v>31</v>
      </c>
      <c r="B35" s="25">
        <v>1</v>
      </c>
      <c r="C35" s="25"/>
      <c r="D35" s="25"/>
      <c r="E35" s="3">
        <f t="shared" si="1"/>
        <v>4656</v>
      </c>
      <c r="F35" s="3">
        <f t="shared" si="1"/>
        <v>4549</v>
      </c>
      <c r="G35" s="3">
        <f t="shared" si="1"/>
        <v>23815</v>
      </c>
      <c r="H35" s="3">
        <f t="shared" si="1"/>
        <v>4870</v>
      </c>
      <c r="I35" s="3">
        <f t="shared" si="1"/>
        <v>23815</v>
      </c>
      <c r="J35" s="3">
        <f t="shared" si="1"/>
        <v>4816</v>
      </c>
      <c r="K35" s="3">
        <f t="shared" si="1"/>
        <v>4763</v>
      </c>
      <c r="L35" s="3">
        <f t="shared" si="1"/>
        <v>4709</v>
      </c>
      <c r="M35" s="3">
        <f t="shared" si="1"/>
        <v>4709</v>
      </c>
      <c r="N35" s="3">
        <f t="shared" si="1"/>
        <v>4656</v>
      </c>
      <c r="O35" s="3">
        <f t="shared" si="1"/>
        <v>4763</v>
      </c>
      <c r="P35" s="3">
        <f t="shared" si="1"/>
        <v>4709</v>
      </c>
      <c r="Q35" s="3">
        <f t="shared" si="1"/>
        <v>4603</v>
      </c>
      <c r="R35" s="3">
        <f t="shared" si="1"/>
        <v>95259</v>
      </c>
    </row>
    <row r="36" spans="1:18" x14ac:dyDescent="0.15">
      <c r="A36" s="25">
        <v>32</v>
      </c>
      <c r="B36" s="25">
        <v>1</v>
      </c>
      <c r="C36" s="25"/>
      <c r="D36" s="25"/>
      <c r="E36" s="3">
        <f t="shared" si="1"/>
        <v>4774</v>
      </c>
      <c r="F36" s="3">
        <f t="shared" si="1"/>
        <v>4673</v>
      </c>
      <c r="G36" s="3">
        <f t="shared" si="1"/>
        <v>24379</v>
      </c>
      <c r="H36" s="3">
        <f t="shared" si="1"/>
        <v>4977</v>
      </c>
      <c r="I36" s="3">
        <f t="shared" si="1"/>
        <v>24379</v>
      </c>
      <c r="J36" s="3">
        <f t="shared" si="1"/>
        <v>4926</v>
      </c>
      <c r="K36" s="3">
        <f t="shared" si="1"/>
        <v>4876</v>
      </c>
      <c r="L36" s="3">
        <f t="shared" si="1"/>
        <v>4825</v>
      </c>
      <c r="M36" s="3">
        <f t="shared" si="1"/>
        <v>4825</v>
      </c>
      <c r="N36" s="3">
        <f t="shared" si="1"/>
        <v>4774</v>
      </c>
      <c r="O36" s="3">
        <f t="shared" si="1"/>
        <v>4876</v>
      </c>
      <c r="P36" s="3">
        <f t="shared" si="1"/>
        <v>4825</v>
      </c>
      <c r="Q36" s="3">
        <f t="shared" si="1"/>
        <v>4724</v>
      </c>
      <c r="R36" s="3">
        <f t="shared" si="1"/>
        <v>97517</v>
      </c>
    </row>
    <row r="37" spans="1:18" x14ac:dyDescent="0.15">
      <c r="A37" s="25">
        <v>33</v>
      </c>
      <c r="B37" s="25">
        <v>1</v>
      </c>
      <c r="C37" s="25"/>
      <c r="D37" s="25"/>
      <c r="E37" s="3">
        <f t="shared" si="1"/>
        <v>4893</v>
      </c>
      <c r="F37" s="3">
        <f t="shared" si="1"/>
        <v>4798</v>
      </c>
      <c r="G37" s="3">
        <f t="shared" si="1"/>
        <v>24944</v>
      </c>
      <c r="H37" s="3">
        <f t="shared" si="1"/>
        <v>5084</v>
      </c>
      <c r="I37" s="3">
        <f t="shared" si="1"/>
        <v>24944</v>
      </c>
      <c r="J37" s="3">
        <f t="shared" si="1"/>
        <v>5036</v>
      </c>
      <c r="K37" s="3">
        <f t="shared" si="1"/>
        <v>4989</v>
      </c>
      <c r="L37" s="3">
        <f t="shared" si="1"/>
        <v>4941</v>
      </c>
      <c r="M37" s="3">
        <f t="shared" si="1"/>
        <v>4941</v>
      </c>
      <c r="N37" s="3">
        <f t="shared" si="1"/>
        <v>4893</v>
      </c>
      <c r="O37" s="3">
        <f t="shared" si="1"/>
        <v>4989</v>
      </c>
      <c r="P37" s="3">
        <f t="shared" si="1"/>
        <v>4941</v>
      </c>
      <c r="Q37" s="3">
        <f t="shared" si="1"/>
        <v>4845</v>
      </c>
      <c r="R37" s="3">
        <f t="shared" si="1"/>
        <v>99775</v>
      </c>
    </row>
    <row r="38" spans="1:18" x14ac:dyDescent="0.15">
      <c r="A38" s="25">
        <v>34</v>
      </c>
      <c r="B38" s="25">
        <v>1</v>
      </c>
      <c r="C38" s="25"/>
      <c r="D38" s="25"/>
      <c r="E38" s="3">
        <f t="shared" si="1"/>
        <v>5012</v>
      </c>
      <c r="F38" s="3">
        <f t="shared" si="1"/>
        <v>4922</v>
      </c>
      <c r="G38" s="3">
        <f t="shared" si="1"/>
        <v>25508</v>
      </c>
      <c r="H38" s="3">
        <f t="shared" si="1"/>
        <v>5191</v>
      </c>
      <c r="I38" s="3">
        <f t="shared" si="1"/>
        <v>25508</v>
      </c>
      <c r="J38" s="3">
        <f t="shared" si="1"/>
        <v>5146</v>
      </c>
      <c r="K38" s="3">
        <f t="shared" si="1"/>
        <v>5102</v>
      </c>
      <c r="L38" s="3">
        <f t="shared" si="1"/>
        <v>5057</v>
      </c>
      <c r="M38" s="3">
        <f t="shared" si="1"/>
        <v>5057</v>
      </c>
      <c r="N38" s="3">
        <f t="shared" si="1"/>
        <v>5012</v>
      </c>
      <c r="O38" s="3">
        <f t="shared" si="1"/>
        <v>5102</v>
      </c>
      <c r="P38" s="3">
        <f t="shared" si="1"/>
        <v>5057</v>
      </c>
      <c r="Q38" s="3">
        <f t="shared" si="1"/>
        <v>4967</v>
      </c>
      <c r="R38" s="3">
        <f t="shared" si="1"/>
        <v>102033</v>
      </c>
    </row>
    <row r="39" spans="1:18" x14ac:dyDescent="0.15">
      <c r="A39" s="25">
        <v>35</v>
      </c>
      <c r="B39" s="25">
        <v>1</v>
      </c>
      <c r="C39" s="25"/>
      <c r="D39" s="25"/>
      <c r="E39" s="3">
        <f t="shared" si="1"/>
        <v>5130</v>
      </c>
      <c r="F39" s="3">
        <f t="shared" si="1"/>
        <v>5046</v>
      </c>
      <c r="G39" s="3">
        <f t="shared" ref="F39:R53" si="2">ROUND(G$5+(G$54-G$5)/49*($A39-1),0)*$B39</f>
        <v>26073</v>
      </c>
      <c r="H39" s="3">
        <f t="shared" si="2"/>
        <v>5299</v>
      </c>
      <c r="I39" s="3">
        <f t="shared" si="2"/>
        <v>26073</v>
      </c>
      <c r="J39" s="3">
        <f t="shared" si="2"/>
        <v>5256</v>
      </c>
      <c r="K39" s="3">
        <f t="shared" si="2"/>
        <v>5215</v>
      </c>
      <c r="L39" s="3">
        <f t="shared" si="2"/>
        <v>5172</v>
      </c>
      <c r="M39" s="3">
        <f t="shared" si="2"/>
        <v>5172</v>
      </c>
      <c r="N39" s="3">
        <f t="shared" si="2"/>
        <v>5130</v>
      </c>
      <c r="O39" s="3">
        <f t="shared" si="2"/>
        <v>5215</v>
      </c>
      <c r="P39" s="3">
        <f t="shared" si="2"/>
        <v>5172</v>
      </c>
      <c r="Q39" s="3">
        <f t="shared" si="2"/>
        <v>5088</v>
      </c>
      <c r="R39" s="3">
        <f t="shared" si="2"/>
        <v>104291</v>
      </c>
    </row>
    <row r="40" spans="1:18" x14ac:dyDescent="0.15">
      <c r="A40" s="25">
        <v>36</v>
      </c>
      <c r="B40" s="25">
        <v>1</v>
      </c>
      <c r="C40" s="25"/>
      <c r="D40" s="25"/>
      <c r="E40" s="3">
        <f t="shared" ref="E40:E53" si="3">ROUND(E$5+(E$54-E$5)/49*($A40-1),0)*$B40</f>
        <v>5249</v>
      </c>
      <c r="F40" s="3">
        <f t="shared" si="2"/>
        <v>5170</v>
      </c>
      <c r="G40" s="3">
        <f t="shared" si="2"/>
        <v>26637</v>
      </c>
      <c r="H40" s="3">
        <f t="shared" si="2"/>
        <v>5406</v>
      </c>
      <c r="I40" s="3">
        <f t="shared" si="2"/>
        <v>26637</v>
      </c>
      <c r="J40" s="3">
        <f t="shared" si="2"/>
        <v>5367</v>
      </c>
      <c r="K40" s="3">
        <f t="shared" si="2"/>
        <v>5327</v>
      </c>
      <c r="L40" s="3">
        <f t="shared" si="2"/>
        <v>5288</v>
      </c>
      <c r="M40" s="3">
        <f t="shared" si="2"/>
        <v>5288</v>
      </c>
      <c r="N40" s="3">
        <f t="shared" si="2"/>
        <v>5249</v>
      </c>
      <c r="O40" s="3">
        <f t="shared" si="2"/>
        <v>5327</v>
      </c>
      <c r="P40" s="3">
        <f t="shared" si="2"/>
        <v>5288</v>
      </c>
      <c r="Q40" s="3">
        <f t="shared" si="2"/>
        <v>5209</v>
      </c>
      <c r="R40" s="3">
        <f t="shared" si="2"/>
        <v>106549</v>
      </c>
    </row>
    <row r="41" spans="1:18" x14ac:dyDescent="0.15">
      <c r="A41" s="25">
        <v>37</v>
      </c>
      <c r="B41" s="25">
        <v>1</v>
      </c>
      <c r="C41" s="25"/>
      <c r="D41" s="25"/>
      <c r="E41" s="3">
        <f t="shared" si="3"/>
        <v>5367</v>
      </c>
      <c r="F41" s="3">
        <f t="shared" si="2"/>
        <v>5294</v>
      </c>
      <c r="G41" s="3">
        <f t="shared" si="2"/>
        <v>27202</v>
      </c>
      <c r="H41" s="3">
        <f t="shared" si="2"/>
        <v>5513</v>
      </c>
      <c r="I41" s="3">
        <f t="shared" si="2"/>
        <v>27202</v>
      </c>
      <c r="J41" s="3">
        <f t="shared" si="2"/>
        <v>5477</v>
      </c>
      <c r="K41" s="3">
        <f t="shared" si="2"/>
        <v>5440</v>
      </c>
      <c r="L41" s="3">
        <f t="shared" si="2"/>
        <v>5404</v>
      </c>
      <c r="M41" s="3">
        <f t="shared" si="2"/>
        <v>5404</v>
      </c>
      <c r="N41" s="3">
        <f t="shared" si="2"/>
        <v>5367</v>
      </c>
      <c r="O41" s="3">
        <f t="shared" si="2"/>
        <v>5440</v>
      </c>
      <c r="P41" s="3">
        <f t="shared" si="2"/>
        <v>5404</v>
      </c>
      <c r="Q41" s="3">
        <f t="shared" si="2"/>
        <v>5331</v>
      </c>
      <c r="R41" s="3">
        <f t="shared" si="2"/>
        <v>108807</v>
      </c>
    </row>
    <row r="42" spans="1:18" x14ac:dyDescent="0.15">
      <c r="A42" s="25">
        <v>38</v>
      </c>
      <c r="B42" s="25">
        <v>1</v>
      </c>
      <c r="C42" s="25"/>
      <c r="D42" s="25"/>
      <c r="E42" s="3">
        <f t="shared" si="3"/>
        <v>5486</v>
      </c>
      <c r="F42" s="3">
        <f t="shared" si="2"/>
        <v>5418</v>
      </c>
      <c r="G42" s="3">
        <f t="shared" si="2"/>
        <v>27766</v>
      </c>
      <c r="H42" s="3">
        <f t="shared" si="2"/>
        <v>5621</v>
      </c>
      <c r="I42" s="3">
        <f t="shared" si="2"/>
        <v>27766</v>
      </c>
      <c r="J42" s="3">
        <f t="shared" si="2"/>
        <v>5587</v>
      </c>
      <c r="K42" s="3">
        <f t="shared" si="2"/>
        <v>5553</v>
      </c>
      <c r="L42" s="3">
        <f t="shared" si="2"/>
        <v>5519</v>
      </c>
      <c r="M42" s="3">
        <f t="shared" si="2"/>
        <v>5519</v>
      </c>
      <c r="N42" s="3">
        <f t="shared" si="2"/>
        <v>5486</v>
      </c>
      <c r="O42" s="3">
        <f t="shared" si="2"/>
        <v>5553</v>
      </c>
      <c r="P42" s="3">
        <f t="shared" si="2"/>
        <v>5519</v>
      </c>
      <c r="Q42" s="3">
        <f t="shared" si="2"/>
        <v>5452</v>
      </c>
      <c r="R42" s="3">
        <f t="shared" si="2"/>
        <v>111064</v>
      </c>
    </row>
    <row r="43" spans="1:18" x14ac:dyDescent="0.15">
      <c r="A43" s="25">
        <v>39</v>
      </c>
      <c r="B43" s="25">
        <v>1</v>
      </c>
      <c r="C43" s="25"/>
      <c r="D43" s="25"/>
      <c r="E43" s="3">
        <f t="shared" si="3"/>
        <v>5604</v>
      </c>
      <c r="F43" s="3">
        <f t="shared" si="2"/>
        <v>5542</v>
      </c>
      <c r="G43" s="3">
        <f t="shared" si="2"/>
        <v>28331</v>
      </c>
      <c r="H43" s="3">
        <f t="shared" si="2"/>
        <v>5728</v>
      </c>
      <c r="I43" s="3">
        <f t="shared" si="2"/>
        <v>28331</v>
      </c>
      <c r="J43" s="3">
        <f t="shared" si="2"/>
        <v>5697</v>
      </c>
      <c r="K43" s="3">
        <f t="shared" si="2"/>
        <v>5666</v>
      </c>
      <c r="L43" s="3">
        <f t="shared" si="2"/>
        <v>5635</v>
      </c>
      <c r="M43" s="3">
        <f t="shared" si="2"/>
        <v>5635</v>
      </c>
      <c r="N43" s="3">
        <f t="shared" si="2"/>
        <v>5604</v>
      </c>
      <c r="O43" s="3">
        <f t="shared" si="2"/>
        <v>5666</v>
      </c>
      <c r="P43" s="3">
        <f t="shared" si="2"/>
        <v>5635</v>
      </c>
      <c r="Q43" s="3">
        <f t="shared" si="2"/>
        <v>5573</v>
      </c>
      <c r="R43" s="3">
        <f t="shared" si="2"/>
        <v>113322</v>
      </c>
    </row>
    <row r="44" spans="1:18" x14ac:dyDescent="0.15">
      <c r="A44" s="25">
        <v>40</v>
      </c>
      <c r="B44" s="25">
        <v>1</v>
      </c>
      <c r="C44" s="25"/>
      <c r="D44" s="25"/>
      <c r="E44" s="3">
        <f t="shared" si="3"/>
        <v>5723</v>
      </c>
      <c r="F44" s="3">
        <f t="shared" si="2"/>
        <v>5667</v>
      </c>
      <c r="G44" s="3">
        <f t="shared" si="2"/>
        <v>28895</v>
      </c>
      <c r="H44" s="3">
        <f t="shared" si="2"/>
        <v>5835</v>
      </c>
      <c r="I44" s="3">
        <f t="shared" si="2"/>
        <v>28895</v>
      </c>
      <c r="J44" s="3">
        <f t="shared" si="2"/>
        <v>5807</v>
      </c>
      <c r="K44" s="3">
        <f t="shared" si="2"/>
        <v>5779</v>
      </c>
      <c r="L44" s="3">
        <f t="shared" si="2"/>
        <v>5751</v>
      </c>
      <c r="M44" s="3">
        <f t="shared" si="2"/>
        <v>5751</v>
      </c>
      <c r="N44" s="3">
        <f t="shared" si="2"/>
        <v>5723</v>
      </c>
      <c r="O44" s="3">
        <f t="shared" si="2"/>
        <v>5779</v>
      </c>
      <c r="P44" s="3">
        <f t="shared" si="2"/>
        <v>5751</v>
      </c>
      <c r="Q44" s="3">
        <f t="shared" si="2"/>
        <v>5695</v>
      </c>
      <c r="R44" s="3">
        <f t="shared" si="2"/>
        <v>115580</v>
      </c>
    </row>
    <row r="45" spans="1:18" x14ac:dyDescent="0.15">
      <c r="A45" s="25">
        <v>41</v>
      </c>
      <c r="B45" s="25">
        <v>1</v>
      </c>
      <c r="C45" s="25"/>
      <c r="D45" s="25"/>
      <c r="E45" s="3">
        <f t="shared" si="3"/>
        <v>5841</v>
      </c>
      <c r="F45" s="3">
        <f t="shared" si="2"/>
        <v>5791</v>
      </c>
      <c r="G45" s="3">
        <f t="shared" si="2"/>
        <v>29460</v>
      </c>
      <c r="H45" s="3">
        <f t="shared" si="2"/>
        <v>5942</v>
      </c>
      <c r="I45" s="3">
        <f t="shared" si="2"/>
        <v>29460</v>
      </c>
      <c r="J45" s="3">
        <f t="shared" si="2"/>
        <v>5917</v>
      </c>
      <c r="K45" s="3">
        <f t="shared" si="2"/>
        <v>5892</v>
      </c>
      <c r="L45" s="3">
        <f t="shared" si="2"/>
        <v>5867</v>
      </c>
      <c r="M45" s="3">
        <f t="shared" si="2"/>
        <v>5867</v>
      </c>
      <c r="N45" s="3">
        <f t="shared" si="2"/>
        <v>5841</v>
      </c>
      <c r="O45" s="3">
        <f t="shared" si="2"/>
        <v>5892</v>
      </c>
      <c r="P45" s="3">
        <f t="shared" si="2"/>
        <v>5867</v>
      </c>
      <c r="Q45" s="3">
        <f t="shared" si="2"/>
        <v>5816</v>
      </c>
      <c r="R45" s="3">
        <f t="shared" si="2"/>
        <v>117838</v>
      </c>
    </row>
    <row r="46" spans="1:18" x14ac:dyDescent="0.15">
      <c r="A46" s="25">
        <v>42</v>
      </c>
      <c r="B46" s="25">
        <v>1</v>
      </c>
      <c r="C46" s="25"/>
      <c r="D46" s="25"/>
      <c r="E46" s="3">
        <f t="shared" si="3"/>
        <v>5960</v>
      </c>
      <c r="F46" s="3">
        <f t="shared" si="2"/>
        <v>5915</v>
      </c>
      <c r="G46" s="3">
        <f t="shared" si="2"/>
        <v>30024</v>
      </c>
      <c r="H46" s="3">
        <f t="shared" si="2"/>
        <v>6050</v>
      </c>
      <c r="I46" s="3">
        <f t="shared" si="2"/>
        <v>30024</v>
      </c>
      <c r="J46" s="3">
        <f t="shared" si="2"/>
        <v>6027</v>
      </c>
      <c r="K46" s="3">
        <f t="shared" si="2"/>
        <v>6005</v>
      </c>
      <c r="L46" s="3">
        <f t="shared" si="2"/>
        <v>5982</v>
      </c>
      <c r="M46" s="3">
        <f t="shared" si="2"/>
        <v>5982</v>
      </c>
      <c r="N46" s="3">
        <f t="shared" si="2"/>
        <v>5960</v>
      </c>
      <c r="O46" s="3">
        <f t="shared" si="2"/>
        <v>6005</v>
      </c>
      <c r="P46" s="3">
        <f t="shared" si="2"/>
        <v>5982</v>
      </c>
      <c r="Q46" s="3">
        <f t="shared" si="2"/>
        <v>5937</v>
      </c>
      <c r="R46" s="3">
        <f t="shared" si="2"/>
        <v>120096</v>
      </c>
    </row>
    <row r="47" spans="1:18" x14ac:dyDescent="0.15">
      <c r="A47" s="25">
        <v>43</v>
      </c>
      <c r="B47" s="25">
        <v>1</v>
      </c>
      <c r="C47" s="25"/>
      <c r="D47" s="25"/>
      <c r="E47" s="3">
        <f t="shared" si="3"/>
        <v>6078</v>
      </c>
      <c r="F47" s="3">
        <f t="shared" si="2"/>
        <v>6039</v>
      </c>
      <c r="G47" s="3">
        <f t="shared" si="2"/>
        <v>30589</v>
      </c>
      <c r="H47" s="3">
        <f t="shared" si="2"/>
        <v>6157</v>
      </c>
      <c r="I47" s="3">
        <f t="shared" si="2"/>
        <v>30589</v>
      </c>
      <c r="J47" s="3">
        <f t="shared" si="2"/>
        <v>6137</v>
      </c>
      <c r="K47" s="3">
        <f t="shared" si="2"/>
        <v>6118</v>
      </c>
      <c r="L47" s="3">
        <f t="shared" si="2"/>
        <v>6098</v>
      </c>
      <c r="M47" s="3">
        <f t="shared" si="2"/>
        <v>6098</v>
      </c>
      <c r="N47" s="3">
        <f t="shared" si="2"/>
        <v>6078</v>
      </c>
      <c r="O47" s="3">
        <f t="shared" si="2"/>
        <v>6118</v>
      </c>
      <c r="P47" s="3">
        <f t="shared" si="2"/>
        <v>6098</v>
      </c>
      <c r="Q47" s="3">
        <f t="shared" si="2"/>
        <v>6059</v>
      </c>
      <c r="R47" s="3">
        <f t="shared" si="2"/>
        <v>122354</v>
      </c>
    </row>
    <row r="48" spans="1:18" x14ac:dyDescent="0.15">
      <c r="A48" s="25">
        <v>44</v>
      </c>
      <c r="B48" s="25">
        <v>1</v>
      </c>
      <c r="C48" s="25"/>
      <c r="D48" s="25"/>
      <c r="E48" s="3">
        <f t="shared" si="3"/>
        <v>6197</v>
      </c>
      <c r="F48" s="3">
        <f t="shared" si="2"/>
        <v>6163</v>
      </c>
      <c r="G48" s="3">
        <f t="shared" si="2"/>
        <v>31153</v>
      </c>
      <c r="H48" s="3">
        <f t="shared" si="2"/>
        <v>6264</v>
      </c>
      <c r="I48" s="3">
        <f t="shared" si="2"/>
        <v>31153</v>
      </c>
      <c r="J48" s="3">
        <f t="shared" si="2"/>
        <v>6247</v>
      </c>
      <c r="K48" s="3">
        <f t="shared" si="2"/>
        <v>6231</v>
      </c>
      <c r="L48" s="3">
        <f t="shared" si="2"/>
        <v>6214</v>
      </c>
      <c r="M48" s="3">
        <f t="shared" si="2"/>
        <v>6214</v>
      </c>
      <c r="N48" s="3">
        <f t="shared" si="2"/>
        <v>6197</v>
      </c>
      <c r="O48" s="3">
        <f t="shared" si="2"/>
        <v>6231</v>
      </c>
      <c r="P48" s="3">
        <f t="shared" si="2"/>
        <v>6214</v>
      </c>
      <c r="Q48" s="3">
        <f t="shared" si="2"/>
        <v>6180</v>
      </c>
      <c r="R48" s="3">
        <f t="shared" si="2"/>
        <v>124612</v>
      </c>
    </row>
    <row r="49" spans="1:18" x14ac:dyDescent="0.15">
      <c r="A49" s="25">
        <v>45</v>
      </c>
      <c r="B49" s="25">
        <v>1</v>
      </c>
      <c r="C49" s="25"/>
      <c r="D49" s="25"/>
      <c r="E49" s="3">
        <f t="shared" si="3"/>
        <v>6315</v>
      </c>
      <c r="F49" s="3">
        <f t="shared" si="2"/>
        <v>6287</v>
      </c>
      <c r="G49" s="3">
        <f t="shared" si="2"/>
        <v>31718</v>
      </c>
      <c r="H49" s="3">
        <f t="shared" si="2"/>
        <v>6372</v>
      </c>
      <c r="I49" s="3">
        <f t="shared" si="2"/>
        <v>31718</v>
      </c>
      <c r="J49" s="3">
        <f t="shared" si="2"/>
        <v>6357</v>
      </c>
      <c r="K49" s="3">
        <f t="shared" si="2"/>
        <v>6344</v>
      </c>
      <c r="L49" s="3">
        <f t="shared" si="2"/>
        <v>6329</v>
      </c>
      <c r="M49" s="3">
        <f t="shared" si="2"/>
        <v>6329</v>
      </c>
      <c r="N49" s="3">
        <f t="shared" si="2"/>
        <v>6315</v>
      </c>
      <c r="O49" s="3">
        <f t="shared" si="2"/>
        <v>6344</v>
      </c>
      <c r="P49" s="3">
        <f t="shared" si="2"/>
        <v>6329</v>
      </c>
      <c r="Q49" s="3">
        <f t="shared" si="2"/>
        <v>6301</v>
      </c>
      <c r="R49" s="3">
        <f t="shared" si="2"/>
        <v>126870</v>
      </c>
    </row>
    <row r="50" spans="1:18" x14ac:dyDescent="0.15">
      <c r="A50" s="25">
        <v>46</v>
      </c>
      <c r="B50" s="25">
        <v>1</v>
      </c>
      <c r="C50" s="25"/>
      <c r="D50" s="25"/>
      <c r="E50" s="3">
        <f t="shared" si="3"/>
        <v>6434</v>
      </c>
      <c r="F50" s="3">
        <f t="shared" si="2"/>
        <v>6411</v>
      </c>
      <c r="G50" s="3">
        <f t="shared" si="2"/>
        <v>32282</v>
      </c>
      <c r="H50" s="3">
        <f t="shared" si="2"/>
        <v>6479</v>
      </c>
      <c r="I50" s="3">
        <f t="shared" si="2"/>
        <v>32282</v>
      </c>
      <c r="J50" s="3">
        <f t="shared" si="2"/>
        <v>6468</v>
      </c>
      <c r="K50" s="3">
        <f t="shared" si="2"/>
        <v>6456</v>
      </c>
      <c r="L50" s="3">
        <f t="shared" si="2"/>
        <v>6445</v>
      </c>
      <c r="M50" s="3">
        <f t="shared" si="2"/>
        <v>6445</v>
      </c>
      <c r="N50" s="3">
        <f t="shared" si="2"/>
        <v>6434</v>
      </c>
      <c r="O50" s="3">
        <f t="shared" si="2"/>
        <v>6456</v>
      </c>
      <c r="P50" s="3">
        <f t="shared" si="2"/>
        <v>6445</v>
      </c>
      <c r="Q50" s="3">
        <f t="shared" si="2"/>
        <v>6423</v>
      </c>
      <c r="R50" s="3">
        <f t="shared" si="2"/>
        <v>129128</v>
      </c>
    </row>
    <row r="51" spans="1:18" x14ac:dyDescent="0.15">
      <c r="A51" s="25">
        <v>47</v>
      </c>
      <c r="B51" s="25">
        <v>1</v>
      </c>
      <c r="C51" s="25"/>
      <c r="D51" s="25"/>
      <c r="E51" s="3">
        <f t="shared" si="3"/>
        <v>6552</v>
      </c>
      <c r="F51" s="3">
        <f t="shared" si="2"/>
        <v>6536</v>
      </c>
      <c r="G51" s="3">
        <f t="shared" si="2"/>
        <v>32847</v>
      </c>
      <c r="H51" s="3">
        <f t="shared" si="2"/>
        <v>6586</v>
      </c>
      <c r="I51" s="3">
        <f t="shared" si="2"/>
        <v>32847</v>
      </c>
      <c r="J51" s="3">
        <f t="shared" si="2"/>
        <v>6578</v>
      </c>
      <c r="K51" s="3">
        <f t="shared" si="2"/>
        <v>6569</v>
      </c>
      <c r="L51" s="3">
        <f t="shared" si="2"/>
        <v>6561</v>
      </c>
      <c r="M51" s="3">
        <f t="shared" si="2"/>
        <v>6561</v>
      </c>
      <c r="N51" s="3">
        <f t="shared" si="2"/>
        <v>6552</v>
      </c>
      <c r="O51" s="3">
        <f t="shared" si="2"/>
        <v>6569</v>
      </c>
      <c r="P51" s="3">
        <f t="shared" si="2"/>
        <v>6561</v>
      </c>
      <c r="Q51" s="3">
        <f t="shared" si="2"/>
        <v>6544</v>
      </c>
      <c r="R51" s="3">
        <f t="shared" si="2"/>
        <v>131386</v>
      </c>
    </row>
    <row r="52" spans="1:18" x14ac:dyDescent="0.15">
      <c r="A52" s="25">
        <v>48</v>
      </c>
      <c r="B52" s="25">
        <v>1</v>
      </c>
      <c r="C52" s="25"/>
      <c r="D52" s="25"/>
      <c r="E52" s="3">
        <f t="shared" si="3"/>
        <v>6671</v>
      </c>
      <c r="F52" s="3">
        <f t="shared" si="2"/>
        <v>6660</v>
      </c>
      <c r="G52" s="3">
        <f t="shared" si="2"/>
        <v>33411</v>
      </c>
      <c r="H52" s="3">
        <f t="shared" si="2"/>
        <v>6693</v>
      </c>
      <c r="I52" s="3">
        <f t="shared" si="2"/>
        <v>33411</v>
      </c>
      <c r="J52" s="3">
        <f t="shared" si="2"/>
        <v>6688</v>
      </c>
      <c r="K52" s="3">
        <f t="shared" si="2"/>
        <v>6682</v>
      </c>
      <c r="L52" s="3">
        <f t="shared" si="2"/>
        <v>6677</v>
      </c>
      <c r="M52" s="3">
        <f t="shared" si="2"/>
        <v>6677</v>
      </c>
      <c r="N52" s="3">
        <f t="shared" si="2"/>
        <v>6671</v>
      </c>
      <c r="O52" s="3">
        <f t="shared" si="2"/>
        <v>6682</v>
      </c>
      <c r="P52" s="3">
        <f t="shared" si="2"/>
        <v>6677</v>
      </c>
      <c r="Q52" s="3">
        <f t="shared" si="2"/>
        <v>6665</v>
      </c>
      <c r="R52" s="3">
        <f t="shared" si="2"/>
        <v>133644</v>
      </c>
    </row>
    <row r="53" spans="1:18" x14ac:dyDescent="0.15">
      <c r="A53" s="25">
        <v>49</v>
      </c>
      <c r="B53" s="25">
        <v>1</v>
      </c>
      <c r="C53" s="25"/>
      <c r="D53" s="25"/>
      <c r="E53" s="3">
        <f t="shared" si="3"/>
        <v>6789</v>
      </c>
      <c r="F53" s="3">
        <f t="shared" si="2"/>
        <v>6784</v>
      </c>
      <c r="G53" s="3">
        <f t="shared" si="2"/>
        <v>33976</v>
      </c>
      <c r="H53" s="3">
        <f t="shared" si="2"/>
        <v>6801</v>
      </c>
      <c r="I53" s="3">
        <f t="shared" si="2"/>
        <v>33976</v>
      </c>
      <c r="J53" s="3">
        <f t="shared" si="2"/>
        <v>6798</v>
      </c>
      <c r="K53" s="3">
        <f t="shared" si="2"/>
        <v>6795</v>
      </c>
      <c r="L53" s="3">
        <f t="shared" si="2"/>
        <v>6792</v>
      </c>
      <c r="M53" s="3">
        <f t="shared" si="2"/>
        <v>6792</v>
      </c>
      <c r="N53" s="3">
        <f t="shared" si="2"/>
        <v>6789</v>
      </c>
      <c r="O53" s="3">
        <f t="shared" si="2"/>
        <v>6795</v>
      </c>
      <c r="P53" s="3">
        <f t="shared" si="2"/>
        <v>6792</v>
      </c>
      <c r="Q53" s="3">
        <f t="shared" si="2"/>
        <v>6787</v>
      </c>
      <c r="R53" s="3">
        <f t="shared" si="2"/>
        <v>135902</v>
      </c>
    </row>
    <row r="54" spans="1:18" x14ac:dyDescent="0.15">
      <c r="A54" s="25">
        <v>50</v>
      </c>
      <c r="B54" s="25">
        <v>2</v>
      </c>
      <c r="C54" s="25">
        <f t="shared" ref="C54" si="4">$C$2</f>
        <v>5</v>
      </c>
      <c r="D54" s="25">
        <f t="shared" ref="D54" si="5">$D$2</f>
        <v>20</v>
      </c>
      <c r="E54" s="3">
        <f>ROUND(武器!$F$40,0)*$B54</f>
        <v>6908</v>
      </c>
      <c r="F54" s="3">
        <f>ROUND(武器!$F$40,0)*$B54</f>
        <v>6908</v>
      </c>
      <c r="G54" s="3">
        <f>ROUND(武器!$F$40,0)*$B54*C54</f>
        <v>34540</v>
      </c>
      <c r="H54" s="3">
        <f>ROUND(武器!$F$40,0)*$B54</f>
        <v>6908</v>
      </c>
      <c r="I54" s="3">
        <f>ROUND(武器!$F$40,0)*$B54*C54</f>
        <v>34540</v>
      </c>
      <c r="J54" s="3">
        <f>ROUND(武器!$F$40,0)*$B54</f>
        <v>6908</v>
      </c>
      <c r="K54" s="3">
        <f>ROUND(武器!$F$40,0)*$B54</f>
        <v>6908</v>
      </c>
      <c r="L54" s="3">
        <f>ROUND(武器!$F$40,0)*$B54</f>
        <v>6908</v>
      </c>
      <c r="M54" s="3">
        <f>ROUND(武器!$F$40,0)*$B54</f>
        <v>6908</v>
      </c>
      <c r="N54" s="3">
        <f>ROUND(武器!$F$40,0)*$B54</f>
        <v>6908</v>
      </c>
      <c r="O54" s="3">
        <f>ROUND(武器!$F$40,0)*$B54</f>
        <v>6908</v>
      </c>
      <c r="P54" s="3">
        <f>ROUND(武器!$F$40,0)*$B54</f>
        <v>6908</v>
      </c>
      <c r="Q54" s="3">
        <f>ROUND(武器!$F$40,0)*$B54</f>
        <v>6908</v>
      </c>
      <c r="R54" s="3">
        <f>ROUND(武器!$F$40,0)*$B54*$D54</f>
        <v>138160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9E31-123B-44A7-AD96-A026F9A49D53}">
  <dimension ref="A1:Q57"/>
  <sheetViews>
    <sheetView workbookViewId="0">
      <selection activeCell="D5" sqref="D5"/>
    </sheetView>
  </sheetViews>
  <sheetFormatPr defaultRowHeight="13.5" x14ac:dyDescent="0.15"/>
  <cols>
    <col min="1" max="2" width="14.875" customWidth="1"/>
    <col min="3" max="3" width="14.5" customWidth="1"/>
  </cols>
  <sheetData>
    <row r="1" spans="1:17" ht="18" customHeight="1" x14ac:dyDescent="0.15">
      <c r="A1" s="30" t="s">
        <v>339</v>
      </c>
      <c r="B1" s="30" t="s">
        <v>340</v>
      </c>
      <c r="C1" s="30" t="s">
        <v>334</v>
      </c>
      <c r="D1" s="30" t="s">
        <v>318</v>
      </c>
      <c r="E1" s="30" t="s">
        <v>319</v>
      </c>
      <c r="F1" s="30" t="s">
        <v>320</v>
      </c>
      <c r="G1" s="30" t="s">
        <v>321</v>
      </c>
      <c r="H1" s="30" t="s">
        <v>322</v>
      </c>
      <c r="I1" s="30" t="s">
        <v>323</v>
      </c>
      <c r="J1" s="30" t="s">
        <v>324</v>
      </c>
      <c r="K1" s="30" t="s">
        <v>325</v>
      </c>
      <c r="L1" s="30" t="s">
        <v>326</v>
      </c>
      <c r="M1" s="30" t="s">
        <v>327</v>
      </c>
      <c r="N1" s="30" t="s">
        <v>328</v>
      </c>
      <c r="O1" s="30" t="s">
        <v>329</v>
      </c>
      <c r="P1" s="30" t="s">
        <v>330</v>
      </c>
      <c r="Q1" s="30" t="s">
        <v>331</v>
      </c>
    </row>
    <row r="2" spans="1:17" x14ac:dyDescent="0.15">
      <c r="A2" s="40">
        <v>200</v>
      </c>
      <c r="B2" s="40">
        <v>120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</row>
    <row r="4" spans="1:17" x14ac:dyDescent="0.15">
      <c r="A4" s="2"/>
      <c r="B4" s="2"/>
      <c r="C4" s="2" t="s">
        <v>341</v>
      </c>
      <c r="D4" s="30" t="s">
        <v>318</v>
      </c>
      <c r="E4" s="30" t="s">
        <v>319</v>
      </c>
      <c r="F4" s="30" t="s">
        <v>320</v>
      </c>
      <c r="G4" s="30" t="s">
        <v>321</v>
      </c>
      <c r="H4" s="30" t="s">
        <v>322</v>
      </c>
      <c r="I4" s="30" t="s">
        <v>323</v>
      </c>
      <c r="J4" s="30" t="s">
        <v>324</v>
      </c>
      <c r="K4" s="30" t="s">
        <v>325</v>
      </c>
      <c r="L4" s="30" t="s">
        <v>326</v>
      </c>
      <c r="M4" s="30" t="s">
        <v>327</v>
      </c>
      <c r="N4" s="30" t="s">
        <v>328</v>
      </c>
      <c r="O4" s="30" t="s">
        <v>329</v>
      </c>
      <c r="P4" s="30" t="s">
        <v>330</v>
      </c>
      <c r="Q4" s="30" t="s">
        <v>331</v>
      </c>
    </row>
    <row r="5" spans="1:17" x14ac:dyDescent="0.15">
      <c r="A5" s="41"/>
      <c r="B5" s="41"/>
      <c r="C5" s="41">
        <v>0</v>
      </c>
      <c r="D5" s="41">
        <v>17</v>
      </c>
      <c r="E5" s="41">
        <v>20</v>
      </c>
      <c r="F5" s="41">
        <v>16</v>
      </c>
      <c r="G5" s="41">
        <v>11</v>
      </c>
      <c r="H5" s="41">
        <v>16</v>
      </c>
      <c r="I5" s="41">
        <v>10</v>
      </c>
      <c r="J5" s="41">
        <v>13</v>
      </c>
      <c r="K5" s="41">
        <v>18</v>
      </c>
      <c r="L5" s="41">
        <v>12</v>
      </c>
      <c r="M5" s="41">
        <v>12</v>
      </c>
      <c r="N5" s="41">
        <v>13</v>
      </c>
      <c r="O5" s="41">
        <v>11</v>
      </c>
      <c r="P5" s="41">
        <v>18</v>
      </c>
      <c r="Q5" s="41">
        <v>16</v>
      </c>
    </row>
    <row r="7" spans="1:17" ht="18" customHeight="1" x14ac:dyDescent="0.15">
      <c r="A7" s="30" t="s">
        <v>1</v>
      </c>
      <c r="B7" s="30" t="s">
        <v>338</v>
      </c>
      <c r="C7" s="30" t="s">
        <v>335</v>
      </c>
      <c r="D7" s="30" t="s">
        <v>318</v>
      </c>
      <c r="E7" s="30" t="s">
        <v>319</v>
      </c>
      <c r="F7" s="30" t="s">
        <v>320</v>
      </c>
      <c r="G7" s="30" t="s">
        <v>321</v>
      </c>
      <c r="H7" s="30" t="s">
        <v>322</v>
      </c>
      <c r="I7" s="30" t="s">
        <v>323</v>
      </c>
      <c r="J7" s="30" t="s">
        <v>324</v>
      </c>
      <c r="K7" s="30" t="s">
        <v>325</v>
      </c>
      <c r="L7" s="30" t="s">
        <v>326</v>
      </c>
      <c r="M7" s="30" t="s">
        <v>327</v>
      </c>
      <c r="N7" s="30" t="s">
        <v>328</v>
      </c>
      <c r="O7" s="30" t="s">
        <v>329</v>
      </c>
      <c r="P7" s="30" t="s">
        <v>330</v>
      </c>
      <c r="Q7" s="30" t="s">
        <v>331</v>
      </c>
    </row>
    <row r="8" spans="1:17" x14ac:dyDescent="0.15">
      <c r="A8" s="25">
        <v>1</v>
      </c>
      <c r="B8" s="25">
        <f>$A$2</f>
        <v>200</v>
      </c>
      <c r="C8" s="25">
        <v>1</v>
      </c>
      <c r="D8" s="3">
        <f>ROUND($B8/D$5*$C8,0)+D$2</f>
        <v>12</v>
      </c>
      <c r="E8" s="3">
        <f t="shared" ref="E8:Q23" si="0">ROUND($B8/E$5*$C8,0)+E$2</f>
        <v>10</v>
      </c>
      <c r="F8" s="3">
        <f t="shared" si="0"/>
        <v>13</v>
      </c>
      <c r="G8" s="3">
        <f t="shared" si="0"/>
        <v>18</v>
      </c>
      <c r="H8" s="3">
        <f t="shared" si="0"/>
        <v>13</v>
      </c>
      <c r="I8" s="3">
        <f t="shared" si="0"/>
        <v>20</v>
      </c>
      <c r="J8" s="3">
        <f t="shared" si="0"/>
        <v>15</v>
      </c>
      <c r="K8" s="3">
        <f t="shared" si="0"/>
        <v>11</v>
      </c>
      <c r="L8" s="3">
        <f t="shared" si="0"/>
        <v>17</v>
      </c>
      <c r="M8" s="3">
        <f t="shared" si="0"/>
        <v>17</v>
      </c>
      <c r="N8" s="3">
        <f t="shared" si="0"/>
        <v>15</v>
      </c>
      <c r="O8" s="3">
        <f t="shared" si="0"/>
        <v>18</v>
      </c>
      <c r="P8" s="3">
        <f t="shared" si="0"/>
        <v>11</v>
      </c>
      <c r="Q8" s="3">
        <f t="shared" si="0"/>
        <v>13</v>
      </c>
    </row>
    <row r="9" spans="1:17" x14ac:dyDescent="0.15">
      <c r="A9" s="25">
        <v>2</v>
      </c>
      <c r="B9" s="25">
        <f t="shared" ref="B9:B56" si="1">ROUND(B$8+(B$57-B$8)/49*($A9-1),0)</f>
        <v>202</v>
      </c>
      <c r="C9" s="25">
        <f t="shared" ref="C9:C56" si="2">ROUND(C$8+(C$57-C$8)/49*($A9-1),2)</f>
        <v>1.01</v>
      </c>
      <c r="D9" s="3">
        <f t="shared" ref="D9:Q40" si="3">ROUND($B9/D$5*$C9,0)+D$2</f>
        <v>12</v>
      </c>
      <c r="E9" s="3">
        <f t="shared" si="0"/>
        <v>10</v>
      </c>
      <c r="F9" s="3">
        <f t="shared" si="0"/>
        <v>13</v>
      </c>
      <c r="G9" s="3">
        <f t="shared" si="0"/>
        <v>19</v>
      </c>
      <c r="H9" s="3">
        <f t="shared" si="0"/>
        <v>13</v>
      </c>
      <c r="I9" s="3">
        <f t="shared" si="0"/>
        <v>20</v>
      </c>
      <c r="J9" s="3">
        <f t="shared" si="0"/>
        <v>16</v>
      </c>
      <c r="K9" s="3">
        <f t="shared" si="0"/>
        <v>11</v>
      </c>
      <c r="L9" s="3">
        <f t="shared" si="0"/>
        <v>17</v>
      </c>
      <c r="M9" s="3">
        <f t="shared" si="0"/>
        <v>17</v>
      </c>
      <c r="N9" s="3">
        <f t="shared" si="0"/>
        <v>16</v>
      </c>
      <c r="O9" s="3">
        <f t="shared" si="0"/>
        <v>19</v>
      </c>
      <c r="P9" s="3">
        <f t="shared" si="0"/>
        <v>11</v>
      </c>
      <c r="Q9" s="3">
        <f t="shared" si="0"/>
        <v>13</v>
      </c>
    </row>
    <row r="10" spans="1:17" x14ac:dyDescent="0.15">
      <c r="A10" s="25">
        <v>3</v>
      </c>
      <c r="B10" s="25">
        <f t="shared" si="1"/>
        <v>205</v>
      </c>
      <c r="C10" s="25">
        <f t="shared" si="2"/>
        <v>1.02</v>
      </c>
      <c r="D10" s="3">
        <f t="shared" si="3"/>
        <v>12</v>
      </c>
      <c r="E10" s="3">
        <f t="shared" si="0"/>
        <v>10</v>
      </c>
      <c r="F10" s="3">
        <f t="shared" si="0"/>
        <v>13</v>
      </c>
      <c r="G10" s="3">
        <f t="shared" si="0"/>
        <v>19</v>
      </c>
      <c r="H10" s="3">
        <f t="shared" si="0"/>
        <v>13</v>
      </c>
      <c r="I10" s="3">
        <f t="shared" si="0"/>
        <v>21</v>
      </c>
      <c r="J10" s="3">
        <f t="shared" si="0"/>
        <v>16</v>
      </c>
      <c r="K10" s="3">
        <f t="shared" si="0"/>
        <v>12</v>
      </c>
      <c r="L10" s="3">
        <f t="shared" si="0"/>
        <v>17</v>
      </c>
      <c r="M10" s="3">
        <f t="shared" si="0"/>
        <v>17</v>
      </c>
      <c r="N10" s="3">
        <f t="shared" si="0"/>
        <v>16</v>
      </c>
      <c r="O10" s="3">
        <f t="shared" si="0"/>
        <v>19</v>
      </c>
      <c r="P10" s="3">
        <f t="shared" si="0"/>
        <v>12</v>
      </c>
      <c r="Q10" s="3">
        <f t="shared" si="0"/>
        <v>13</v>
      </c>
    </row>
    <row r="11" spans="1:17" x14ac:dyDescent="0.15">
      <c r="A11" s="25">
        <v>4</v>
      </c>
      <c r="B11" s="25">
        <f t="shared" si="1"/>
        <v>207</v>
      </c>
      <c r="C11" s="25">
        <f t="shared" si="2"/>
        <v>1.03</v>
      </c>
      <c r="D11" s="3">
        <f t="shared" si="3"/>
        <v>13</v>
      </c>
      <c r="E11" s="3">
        <f t="shared" si="0"/>
        <v>11</v>
      </c>
      <c r="F11" s="3">
        <f t="shared" si="0"/>
        <v>13</v>
      </c>
      <c r="G11" s="3">
        <f t="shared" si="0"/>
        <v>19</v>
      </c>
      <c r="H11" s="3">
        <f t="shared" si="0"/>
        <v>13</v>
      </c>
      <c r="I11" s="3">
        <f t="shared" si="0"/>
        <v>21</v>
      </c>
      <c r="J11" s="3">
        <f t="shared" si="0"/>
        <v>16</v>
      </c>
      <c r="K11" s="3">
        <f t="shared" si="0"/>
        <v>12</v>
      </c>
      <c r="L11" s="3">
        <f t="shared" si="0"/>
        <v>18</v>
      </c>
      <c r="M11" s="3">
        <f t="shared" si="0"/>
        <v>18</v>
      </c>
      <c r="N11" s="3">
        <f t="shared" si="0"/>
        <v>16</v>
      </c>
      <c r="O11" s="3">
        <f t="shared" si="0"/>
        <v>19</v>
      </c>
      <c r="P11" s="3">
        <f t="shared" si="0"/>
        <v>12</v>
      </c>
      <c r="Q11" s="3">
        <f t="shared" si="0"/>
        <v>13</v>
      </c>
    </row>
    <row r="12" spans="1:17" x14ac:dyDescent="0.15">
      <c r="A12" s="25">
        <v>5</v>
      </c>
      <c r="B12" s="25">
        <f t="shared" si="1"/>
        <v>210</v>
      </c>
      <c r="C12" s="25">
        <f t="shared" si="2"/>
        <v>1.04</v>
      </c>
      <c r="D12" s="3">
        <f t="shared" si="3"/>
        <v>13</v>
      </c>
      <c r="E12" s="3">
        <f t="shared" si="0"/>
        <v>11</v>
      </c>
      <c r="F12" s="3">
        <f t="shared" si="0"/>
        <v>14</v>
      </c>
      <c r="G12" s="3">
        <f t="shared" si="0"/>
        <v>20</v>
      </c>
      <c r="H12" s="3">
        <f t="shared" si="0"/>
        <v>14</v>
      </c>
      <c r="I12" s="3">
        <f t="shared" si="0"/>
        <v>22</v>
      </c>
      <c r="J12" s="3">
        <f t="shared" si="0"/>
        <v>17</v>
      </c>
      <c r="K12" s="3">
        <f t="shared" si="0"/>
        <v>12</v>
      </c>
      <c r="L12" s="3">
        <f t="shared" si="0"/>
        <v>18</v>
      </c>
      <c r="M12" s="3">
        <f t="shared" si="0"/>
        <v>18</v>
      </c>
      <c r="N12" s="3">
        <f t="shared" si="0"/>
        <v>17</v>
      </c>
      <c r="O12" s="3">
        <f t="shared" si="0"/>
        <v>20</v>
      </c>
      <c r="P12" s="3">
        <f t="shared" si="0"/>
        <v>12</v>
      </c>
      <c r="Q12" s="3">
        <f t="shared" si="0"/>
        <v>14</v>
      </c>
    </row>
    <row r="13" spans="1:17" x14ac:dyDescent="0.15">
      <c r="A13" s="25">
        <v>6</v>
      </c>
      <c r="B13" s="25">
        <f t="shared" si="1"/>
        <v>212</v>
      </c>
      <c r="C13" s="25">
        <f t="shared" si="2"/>
        <v>1.05</v>
      </c>
      <c r="D13" s="3">
        <f t="shared" si="3"/>
        <v>13</v>
      </c>
      <c r="E13" s="3">
        <f t="shared" si="0"/>
        <v>11</v>
      </c>
      <c r="F13" s="3">
        <f t="shared" si="0"/>
        <v>14</v>
      </c>
      <c r="G13" s="3">
        <f t="shared" si="0"/>
        <v>20</v>
      </c>
      <c r="H13" s="3">
        <f t="shared" si="0"/>
        <v>14</v>
      </c>
      <c r="I13" s="3">
        <f t="shared" si="0"/>
        <v>22</v>
      </c>
      <c r="J13" s="3">
        <f t="shared" si="0"/>
        <v>17</v>
      </c>
      <c r="K13" s="3">
        <f t="shared" si="0"/>
        <v>12</v>
      </c>
      <c r="L13" s="3">
        <f t="shared" si="0"/>
        <v>19</v>
      </c>
      <c r="M13" s="3">
        <f t="shared" si="0"/>
        <v>19</v>
      </c>
      <c r="N13" s="3">
        <f t="shared" si="0"/>
        <v>17</v>
      </c>
      <c r="O13" s="3">
        <f t="shared" si="0"/>
        <v>20</v>
      </c>
      <c r="P13" s="3">
        <f t="shared" si="0"/>
        <v>12</v>
      </c>
      <c r="Q13" s="3">
        <f t="shared" si="0"/>
        <v>14</v>
      </c>
    </row>
    <row r="14" spans="1:17" x14ac:dyDescent="0.15">
      <c r="A14" s="25">
        <v>7</v>
      </c>
      <c r="B14" s="25">
        <f t="shared" si="1"/>
        <v>215</v>
      </c>
      <c r="C14" s="25">
        <f t="shared" si="2"/>
        <v>1.06</v>
      </c>
      <c r="D14" s="3">
        <f t="shared" si="3"/>
        <v>13</v>
      </c>
      <c r="E14" s="3">
        <f t="shared" si="0"/>
        <v>11</v>
      </c>
      <c r="F14" s="3">
        <f t="shared" si="0"/>
        <v>14</v>
      </c>
      <c r="G14" s="3">
        <f t="shared" si="0"/>
        <v>21</v>
      </c>
      <c r="H14" s="3">
        <f t="shared" si="0"/>
        <v>14</v>
      </c>
      <c r="I14" s="3">
        <f t="shared" si="0"/>
        <v>23</v>
      </c>
      <c r="J14" s="3">
        <f t="shared" si="0"/>
        <v>18</v>
      </c>
      <c r="K14" s="3">
        <f t="shared" si="0"/>
        <v>13</v>
      </c>
      <c r="L14" s="3">
        <f t="shared" si="0"/>
        <v>19</v>
      </c>
      <c r="M14" s="3">
        <f t="shared" si="0"/>
        <v>19</v>
      </c>
      <c r="N14" s="3">
        <f t="shared" si="0"/>
        <v>18</v>
      </c>
      <c r="O14" s="3">
        <f t="shared" si="0"/>
        <v>21</v>
      </c>
      <c r="P14" s="3">
        <f t="shared" si="0"/>
        <v>13</v>
      </c>
      <c r="Q14" s="3">
        <f t="shared" si="0"/>
        <v>14</v>
      </c>
    </row>
    <row r="15" spans="1:17" x14ac:dyDescent="0.15">
      <c r="A15" s="25">
        <v>8</v>
      </c>
      <c r="B15" s="25">
        <f t="shared" si="1"/>
        <v>217</v>
      </c>
      <c r="C15" s="25">
        <f t="shared" si="2"/>
        <v>1.07</v>
      </c>
      <c r="D15" s="3">
        <f t="shared" si="3"/>
        <v>14</v>
      </c>
      <c r="E15" s="3">
        <f t="shared" si="0"/>
        <v>12</v>
      </c>
      <c r="F15" s="3">
        <f t="shared" si="0"/>
        <v>15</v>
      </c>
      <c r="G15" s="3">
        <f t="shared" si="0"/>
        <v>21</v>
      </c>
      <c r="H15" s="3">
        <f t="shared" si="0"/>
        <v>15</v>
      </c>
      <c r="I15" s="3">
        <f t="shared" si="0"/>
        <v>23</v>
      </c>
      <c r="J15" s="3">
        <f t="shared" si="0"/>
        <v>18</v>
      </c>
      <c r="K15" s="3">
        <f t="shared" si="0"/>
        <v>13</v>
      </c>
      <c r="L15" s="3">
        <f t="shared" si="0"/>
        <v>19</v>
      </c>
      <c r="M15" s="3">
        <f t="shared" si="0"/>
        <v>19</v>
      </c>
      <c r="N15" s="3">
        <f t="shared" si="0"/>
        <v>18</v>
      </c>
      <c r="O15" s="3">
        <f t="shared" si="0"/>
        <v>21</v>
      </c>
      <c r="P15" s="3">
        <f t="shared" si="0"/>
        <v>13</v>
      </c>
      <c r="Q15" s="3">
        <f t="shared" si="0"/>
        <v>15</v>
      </c>
    </row>
    <row r="16" spans="1:17" x14ac:dyDescent="0.15">
      <c r="A16" s="25">
        <v>9</v>
      </c>
      <c r="B16" s="25">
        <f t="shared" si="1"/>
        <v>220</v>
      </c>
      <c r="C16" s="25">
        <f t="shared" si="2"/>
        <v>1.08</v>
      </c>
      <c r="D16" s="3">
        <f t="shared" si="3"/>
        <v>14</v>
      </c>
      <c r="E16" s="3">
        <f t="shared" si="0"/>
        <v>12</v>
      </c>
      <c r="F16" s="3">
        <f t="shared" si="0"/>
        <v>15</v>
      </c>
      <c r="G16" s="3">
        <f t="shared" si="0"/>
        <v>22</v>
      </c>
      <c r="H16" s="3">
        <f t="shared" si="0"/>
        <v>15</v>
      </c>
      <c r="I16" s="3">
        <f t="shared" si="0"/>
        <v>24</v>
      </c>
      <c r="J16" s="3">
        <f t="shared" si="0"/>
        <v>18</v>
      </c>
      <c r="K16" s="3">
        <f t="shared" si="0"/>
        <v>13</v>
      </c>
      <c r="L16" s="3">
        <f t="shared" si="0"/>
        <v>20</v>
      </c>
      <c r="M16" s="3">
        <f t="shared" si="0"/>
        <v>20</v>
      </c>
      <c r="N16" s="3">
        <f t="shared" si="0"/>
        <v>18</v>
      </c>
      <c r="O16" s="3">
        <f t="shared" si="0"/>
        <v>22</v>
      </c>
      <c r="P16" s="3">
        <f t="shared" si="0"/>
        <v>13</v>
      </c>
      <c r="Q16" s="3">
        <f t="shared" si="0"/>
        <v>15</v>
      </c>
    </row>
    <row r="17" spans="1:17" x14ac:dyDescent="0.15">
      <c r="A17" s="25">
        <v>10</v>
      </c>
      <c r="B17" s="25">
        <f t="shared" si="1"/>
        <v>222</v>
      </c>
      <c r="C17" s="25">
        <f t="shared" si="2"/>
        <v>1.0900000000000001</v>
      </c>
      <c r="D17" s="3">
        <f t="shared" si="3"/>
        <v>14</v>
      </c>
      <c r="E17" s="3">
        <f t="shared" si="0"/>
        <v>12</v>
      </c>
      <c r="F17" s="3">
        <f t="shared" si="0"/>
        <v>15</v>
      </c>
      <c r="G17" s="3">
        <f t="shared" si="0"/>
        <v>22</v>
      </c>
      <c r="H17" s="3">
        <f t="shared" si="0"/>
        <v>15</v>
      </c>
      <c r="I17" s="3">
        <f t="shared" si="0"/>
        <v>24</v>
      </c>
      <c r="J17" s="3">
        <f t="shared" si="0"/>
        <v>19</v>
      </c>
      <c r="K17" s="3">
        <f t="shared" si="0"/>
        <v>13</v>
      </c>
      <c r="L17" s="3">
        <f t="shared" si="0"/>
        <v>20</v>
      </c>
      <c r="M17" s="3">
        <f t="shared" si="0"/>
        <v>20</v>
      </c>
      <c r="N17" s="3">
        <f t="shared" si="0"/>
        <v>19</v>
      </c>
      <c r="O17" s="3">
        <f t="shared" si="0"/>
        <v>22</v>
      </c>
      <c r="P17" s="3">
        <f t="shared" si="0"/>
        <v>13</v>
      </c>
      <c r="Q17" s="3">
        <f t="shared" si="0"/>
        <v>15</v>
      </c>
    </row>
    <row r="18" spans="1:17" x14ac:dyDescent="0.15">
      <c r="A18" s="25">
        <v>11</v>
      </c>
      <c r="B18" s="25">
        <f t="shared" si="1"/>
        <v>224</v>
      </c>
      <c r="C18" s="25">
        <f t="shared" si="2"/>
        <v>1.1000000000000001</v>
      </c>
      <c r="D18" s="3">
        <f t="shared" si="3"/>
        <v>14</v>
      </c>
      <c r="E18" s="3">
        <f t="shared" si="0"/>
        <v>12</v>
      </c>
      <c r="F18" s="3">
        <f t="shared" si="0"/>
        <v>15</v>
      </c>
      <c r="G18" s="3">
        <f t="shared" si="0"/>
        <v>22</v>
      </c>
      <c r="H18" s="3">
        <f t="shared" si="0"/>
        <v>15</v>
      </c>
      <c r="I18" s="3">
        <f t="shared" si="0"/>
        <v>25</v>
      </c>
      <c r="J18" s="3">
        <f t="shared" si="0"/>
        <v>19</v>
      </c>
      <c r="K18" s="3">
        <f t="shared" si="0"/>
        <v>14</v>
      </c>
      <c r="L18" s="3">
        <f t="shared" si="0"/>
        <v>21</v>
      </c>
      <c r="M18" s="3">
        <f t="shared" si="0"/>
        <v>21</v>
      </c>
      <c r="N18" s="3">
        <f t="shared" si="0"/>
        <v>19</v>
      </c>
      <c r="O18" s="3">
        <f t="shared" si="0"/>
        <v>22</v>
      </c>
      <c r="P18" s="3">
        <f t="shared" si="0"/>
        <v>14</v>
      </c>
      <c r="Q18" s="3">
        <f t="shared" si="0"/>
        <v>15</v>
      </c>
    </row>
    <row r="19" spans="1:17" x14ac:dyDescent="0.15">
      <c r="A19" s="25">
        <v>12</v>
      </c>
      <c r="B19" s="25">
        <f t="shared" si="1"/>
        <v>227</v>
      </c>
      <c r="C19" s="25">
        <f t="shared" si="2"/>
        <v>1.1100000000000001</v>
      </c>
      <c r="D19" s="3">
        <f t="shared" si="3"/>
        <v>15</v>
      </c>
      <c r="E19" s="3">
        <f t="shared" si="0"/>
        <v>13</v>
      </c>
      <c r="F19" s="3">
        <f t="shared" si="0"/>
        <v>16</v>
      </c>
      <c r="G19" s="3">
        <f t="shared" si="0"/>
        <v>23</v>
      </c>
      <c r="H19" s="3">
        <f t="shared" si="0"/>
        <v>16</v>
      </c>
      <c r="I19" s="3">
        <f t="shared" si="0"/>
        <v>25</v>
      </c>
      <c r="J19" s="3">
        <f t="shared" si="0"/>
        <v>19</v>
      </c>
      <c r="K19" s="3">
        <f t="shared" si="0"/>
        <v>14</v>
      </c>
      <c r="L19" s="3">
        <f t="shared" si="0"/>
        <v>21</v>
      </c>
      <c r="M19" s="3">
        <f t="shared" si="0"/>
        <v>21</v>
      </c>
      <c r="N19" s="3">
        <f t="shared" si="0"/>
        <v>19</v>
      </c>
      <c r="O19" s="3">
        <f t="shared" si="0"/>
        <v>23</v>
      </c>
      <c r="P19" s="3">
        <f t="shared" si="0"/>
        <v>14</v>
      </c>
      <c r="Q19" s="3">
        <f t="shared" si="0"/>
        <v>16</v>
      </c>
    </row>
    <row r="20" spans="1:17" x14ac:dyDescent="0.15">
      <c r="A20" s="25">
        <v>13</v>
      </c>
      <c r="B20" s="25">
        <f t="shared" si="1"/>
        <v>229</v>
      </c>
      <c r="C20" s="25">
        <f t="shared" si="2"/>
        <v>1.1200000000000001</v>
      </c>
      <c r="D20" s="3">
        <f t="shared" si="3"/>
        <v>15</v>
      </c>
      <c r="E20" s="3">
        <f t="shared" si="0"/>
        <v>13</v>
      </c>
      <c r="F20" s="3">
        <f t="shared" si="0"/>
        <v>16</v>
      </c>
      <c r="G20" s="3">
        <f t="shared" si="0"/>
        <v>23</v>
      </c>
      <c r="H20" s="3">
        <f t="shared" si="0"/>
        <v>16</v>
      </c>
      <c r="I20" s="3">
        <f t="shared" si="0"/>
        <v>26</v>
      </c>
      <c r="J20" s="3">
        <f t="shared" si="0"/>
        <v>20</v>
      </c>
      <c r="K20" s="3">
        <f t="shared" si="0"/>
        <v>14</v>
      </c>
      <c r="L20" s="3">
        <f t="shared" si="0"/>
        <v>21</v>
      </c>
      <c r="M20" s="3">
        <f t="shared" si="0"/>
        <v>21</v>
      </c>
      <c r="N20" s="3">
        <f t="shared" si="0"/>
        <v>20</v>
      </c>
      <c r="O20" s="3">
        <f t="shared" si="0"/>
        <v>23</v>
      </c>
      <c r="P20" s="3">
        <f t="shared" si="0"/>
        <v>14</v>
      </c>
      <c r="Q20" s="3">
        <f t="shared" si="0"/>
        <v>16</v>
      </c>
    </row>
    <row r="21" spans="1:17" x14ac:dyDescent="0.15">
      <c r="A21" s="25">
        <v>14</v>
      </c>
      <c r="B21" s="25">
        <f t="shared" si="1"/>
        <v>232</v>
      </c>
      <c r="C21" s="25">
        <f t="shared" si="2"/>
        <v>1.1299999999999999</v>
      </c>
      <c r="D21" s="3">
        <f t="shared" si="3"/>
        <v>15</v>
      </c>
      <c r="E21" s="3">
        <f t="shared" si="0"/>
        <v>13</v>
      </c>
      <c r="F21" s="3">
        <f t="shared" si="0"/>
        <v>16</v>
      </c>
      <c r="G21" s="3">
        <f t="shared" si="0"/>
        <v>24</v>
      </c>
      <c r="H21" s="3">
        <f t="shared" si="0"/>
        <v>16</v>
      </c>
      <c r="I21" s="3">
        <f t="shared" si="0"/>
        <v>26</v>
      </c>
      <c r="J21" s="3">
        <f t="shared" si="0"/>
        <v>20</v>
      </c>
      <c r="K21" s="3">
        <f t="shared" si="0"/>
        <v>15</v>
      </c>
      <c r="L21" s="3">
        <f t="shared" si="0"/>
        <v>22</v>
      </c>
      <c r="M21" s="3">
        <f t="shared" si="0"/>
        <v>22</v>
      </c>
      <c r="N21" s="3">
        <f t="shared" si="0"/>
        <v>20</v>
      </c>
      <c r="O21" s="3">
        <f t="shared" si="0"/>
        <v>24</v>
      </c>
      <c r="P21" s="3">
        <f t="shared" si="0"/>
        <v>15</v>
      </c>
      <c r="Q21" s="3">
        <f t="shared" si="0"/>
        <v>16</v>
      </c>
    </row>
    <row r="22" spans="1:17" x14ac:dyDescent="0.15">
      <c r="A22" s="25">
        <v>15</v>
      </c>
      <c r="B22" s="25">
        <f t="shared" si="1"/>
        <v>234</v>
      </c>
      <c r="C22" s="25">
        <f t="shared" si="2"/>
        <v>1.1399999999999999</v>
      </c>
      <c r="D22" s="3">
        <f t="shared" si="3"/>
        <v>16</v>
      </c>
      <c r="E22" s="3">
        <f t="shared" si="0"/>
        <v>13</v>
      </c>
      <c r="F22" s="3">
        <f t="shared" si="0"/>
        <v>17</v>
      </c>
      <c r="G22" s="3">
        <f t="shared" si="0"/>
        <v>24</v>
      </c>
      <c r="H22" s="3">
        <f t="shared" si="0"/>
        <v>17</v>
      </c>
      <c r="I22" s="3">
        <f t="shared" si="0"/>
        <v>27</v>
      </c>
      <c r="J22" s="3">
        <f t="shared" si="0"/>
        <v>21</v>
      </c>
      <c r="K22" s="3">
        <f t="shared" si="0"/>
        <v>15</v>
      </c>
      <c r="L22" s="3">
        <f t="shared" si="0"/>
        <v>22</v>
      </c>
      <c r="M22" s="3">
        <f t="shared" si="0"/>
        <v>22</v>
      </c>
      <c r="N22" s="3">
        <f t="shared" si="0"/>
        <v>21</v>
      </c>
      <c r="O22" s="3">
        <f t="shared" si="0"/>
        <v>24</v>
      </c>
      <c r="P22" s="3">
        <f t="shared" si="0"/>
        <v>15</v>
      </c>
      <c r="Q22" s="3">
        <f t="shared" si="0"/>
        <v>17</v>
      </c>
    </row>
    <row r="23" spans="1:17" x14ac:dyDescent="0.15">
      <c r="A23" s="25">
        <v>16</v>
      </c>
      <c r="B23" s="25">
        <f t="shared" si="1"/>
        <v>237</v>
      </c>
      <c r="C23" s="25">
        <f t="shared" si="2"/>
        <v>1.1499999999999999</v>
      </c>
      <c r="D23" s="3">
        <f t="shared" si="3"/>
        <v>16</v>
      </c>
      <c r="E23" s="3">
        <f t="shared" si="0"/>
        <v>14</v>
      </c>
      <c r="F23" s="3">
        <f t="shared" si="0"/>
        <v>17</v>
      </c>
      <c r="G23" s="3">
        <f t="shared" si="0"/>
        <v>25</v>
      </c>
      <c r="H23" s="3">
        <f t="shared" si="0"/>
        <v>17</v>
      </c>
      <c r="I23" s="3">
        <f t="shared" si="0"/>
        <v>27</v>
      </c>
      <c r="J23" s="3">
        <f t="shared" si="0"/>
        <v>21</v>
      </c>
      <c r="K23" s="3">
        <f t="shared" si="0"/>
        <v>15</v>
      </c>
      <c r="L23" s="3">
        <f t="shared" si="0"/>
        <v>23</v>
      </c>
      <c r="M23" s="3">
        <f t="shared" si="0"/>
        <v>23</v>
      </c>
      <c r="N23" s="3">
        <f t="shared" si="0"/>
        <v>21</v>
      </c>
      <c r="O23" s="3">
        <f t="shared" si="0"/>
        <v>25</v>
      </c>
      <c r="P23" s="3">
        <f t="shared" si="0"/>
        <v>15</v>
      </c>
      <c r="Q23" s="3">
        <f t="shared" si="0"/>
        <v>17</v>
      </c>
    </row>
    <row r="24" spans="1:17" x14ac:dyDescent="0.15">
      <c r="A24" s="25">
        <v>17</v>
      </c>
      <c r="B24" s="25">
        <f t="shared" si="1"/>
        <v>239</v>
      </c>
      <c r="C24" s="25">
        <f t="shared" si="2"/>
        <v>1.1599999999999999</v>
      </c>
      <c r="D24" s="3">
        <f t="shared" si="3"/>
        <v>16</v>
      </c>
      <c r="E24" s="3">
        <f t="shared" si="3"/>
        <v>14</v>
      </c>
      <c r="F24" s="3">
        <f t="shared" si="3"/>
        <v>17</v>
      </c>
      <c r="G24" s="3">
        <f t="shared" si="3"/>
        <v>25</v>
      </c>
      <c r="H24" s="3">
        <f t="shared" si="3"/>
        <v>17</v>
      </c>
      <c r="I24" s="3">
        <f t="shared" si="3"/>
        <v>28</v>
      </c>
      <c r="J24" s="3">
        <f t="shared" si="3"/>
        <v>21</v>
      </c>
      <c r="K24" s="3">
        <f t="shared" si="3"/>
        <v>15</v>
      </c>
      <c r="L24" s="3">
        <f t="shared" si="3"/>
        <v>23</v>
      </c>
      <c r="M24" s="3">
        <f t="shared" si="3"/>
        <v>23</v>
      </c>
      <c r="N24" s="3">
        <f t="shared" si="3"/>
        <v>21</v>
      </c>
      <c r="O24" s="3">
        <f t="shared" si="3"/>
        <v>25</v>
      </c>
      <c r="P24" s="3">
        <f t="shared" si="3"/>
        <v>15</v>
      </c>
      <c r="Q24" s="3">
        <f t="shared" si="3"/>
        <v>17</v>
      </c>
    </row>
    <row r="25" spans="1:17" x14ac:dyDescent="0.15">
      <c r="A25" s="25">
        <v>18</v>
      </c>
      <c r="B25" s="25">
        <f t="shared" si="1"/>
        <v>242</v>
      </c>
      <c r="C25" s="25">
        <f t="shared" si="2"/>
        <v>1.17</v>
      </c>
      <c r="D25" s="3">
        <f t="shared" si="3"/>
        <v>17</v>
      </c>
      <c r="E25" s="3">
        <f t="shared" si="3"/>
        <v>14</v>
      </c>
      <c r="F25" s="3">
        <f t="shared" si="3"/>
        <v>18</v>
      </c>
      <c r="G25" s="3">
        <f t="shared" si="3"/>
        <v>26</v>
      </c>
      <c r="H25" s="3">
        <f t="shared" si="3"/>
        <v>18</v>
      </c>
      <c r="I25" s="3">
        <f t="shared" si="3"/>
        <v>28</v>
      </c>
      <c r="J25" s="3">
        <f t="shared" si="3"/>
        <v>22</v>
      </c>
      <c r="K25" s="3">
        <f t="shared" si="3"/>
        <v>16</v>
      </c>
      <c r="L25" s="3">
        <f t="shared" si="3"/>
        <v>24</v>
      </c>
      <c r="M25" s="3">
        <f t="shared" si="3"/>
        <v>24</v>
      </c>
      <c r="N25" s="3">
        <f t="shared" si="3"/>
        <v>22</v>
      </c>
      <c r="O25" s="3">
        <f t="shared" si="3"/>
        <v>26</v>
      </c>
      <c r="P25" s="3">
        <f t="shared" si="3"/>
        <v>16</v>
      </c>
      <c r="Q25" s="3">
        <f t="shared" si="3"/>
        <v>18</v>
      </c>
    </row>
    <row r="26" spans="1:17" x14ac:dyDescent="0.15">
      <c r="A26" s="25">
        <v>19</v>
      </c>
      <c r="B26" s="25">
        <f t="shared" si="1"/>
        <v>244</v>
      </c>
      <c r="C26" s="25">
        <f t="shared" si="2"/>
        <v>1.18</v>
      </c>
      <c r="D26" s="3">
        <f t="shared" si="3"/>
        <v>17</v>
      </c>
      <c r="E26" s="3">
        <f t="shared" si="3"/>
        <v>14</v>
      </c>
      <c r="F26" s="3">
        <f t="shared" si="3"/>
        <v>18</v>
      </c>
      <c r="G26" s="3">
        <f t="shared" si="3"/>
        <v>26</v>
      </c>
      <c r="H26" s="3">
        <f t="shared" si="3"/>
        <v>18</v>
      </c>
      <c r="I26" s="3">
        <f t="shared" si="3"/>
        <v>29</v>
      </c>
      <c r="J26" s="3">
        <f t="shared" si="3"/>
        <v>22</v>
      </c>
      <c r="K26" s="3">
        <f t="shared" si="3"/>
        <v>16</v>
      </c>
      <c r="L26" s="3">
        <f t="shared" si="3"/>
        <v>24</v>
      </c>
      <c r="M26" s="3">
        <f t="shared" si="3"/>
        <v>24</v>
      </c>
      <c r="N26" s="3">
        <f t="shared" si="3"/>
        <v>22</v>
      </c>
      <c r="O26" s="3">
        <f t="shared" si="3"/>
        <v>26</v>
      </c>
      <c r="P26" s="3">
        <f t="shared" si="3"/>
        <v>16</v>
      </c>
      <c r="Q26" s="3">
        <f t="shared" si="3"/>
        <v>18</v>
      </c>
    </row>
    <row r="27" spans="1:17" x14ac:dyDescent="0.15">
      <c r="A27" s="25">
        <v>20</v>
      </c>
      <c r="B27" s="25">
        <f t="shared" si="1"/>
        <v>247</v>
      </c>
      <c r="C27" s="25">
        <f t="shared" si="2"/>
        <v>1.19</v>
      </c>
      <c r="D27" s="3">
        <f t="shared" si="3"/>
        <v>17</v>
      </c>
      <c r="E27" s="3">
        <f t="shared" si="3"/>
        <v>15</v>
      </c>
      <c r="F27" s="3">
        <f t="shared" si="3"/>
        <v>18</v>
      </c>
      <c r="G27" s="3">
        <f t="shared" si="3"/>
        <v>27</v>
      </c>
      <c r="H27" s="3">
        <f t="shared" si="3"/>
        <v>18</v>
      </c>
      <c r="I27" s="3">
        <f t="shared" si="3"/>
        <v>29</v>
      </c>
      <c r="J27" s="3">
        <f t="shared" si="3"/>
        <v>23</v>
      </c>
      <c r="K27" s="3">
        <f t="shared" si="3"/>
        <v>16</v>
      </c>
      <c r="L27" s="3">
        <f t="shared" si="3"/>
        <v>24</v>
      </c>
      <c r="M27" s="3">
        <f t="shared" si="3"/>
        <v>24</v>
      </c>
      <c r="N27" s="3">
        <f t="shared" si="3"/>
        <v>23</v>
      </c>
      <c r="O27" s="3">
        <f t="shared" si="3"/>
        <v>27</v>
      </c>
      <c r="P27" s="3">
        <f t="shared" si="3"/>
        <v>16</v>
      </c>
      <c r="Q27" s="3">
        <f t="shared" si="3"/>
        <v>18</v>
      </c>
    </row>
    <row r="28" spans="1:17" x14ac:dyDescent="0.15">
      <c r="A28" s="25">
        <v>21</v>
      </c>
      <c r="B28" s="25">
        <f t="shared" si="1"/>
        <v>249</v>
      </c>
      <c r="C28" s="25">
        <f t="shared" si="2"/>
        <v>1.2</v>
      </c>
      <c r="D28" s="3">
        <f t="shared" si="3"/>
        <v>18</v>
      </c>
      <c r="E28" s="3">
        <f t="shared" si="3"/>
        <v>15</v>
      </c>
      <c r="F28" s="3">
        <f t="shared" si="3"/>
        <v>19</v>
      </c>
      <c r="G28" s="3">
        <f t="shared" si="3"/>
        <v>27</v>
      </c>
      <c r="H28" s="3">
        <f t="shared" si="3"/>
        <v>19</v>
      </c>
      <c r="I28" s="3">
        <f t="shared" si="3"/>
        <v>30</v>
      </c>
      <c r="J28" s="3">
        <f t="shared" si="3"/>
        <v>23</v>
      </c>
      <c r="K28" s="3">
        <f t="shared" si="3"/>
        <v>17</v>
      </c>
      <c r="L28" s="3">
        <f t="shared" si="3"/>
        <v>25</v>
      </c>
      <c r="M28" s="3">
        <f t="shared" si="3"/>
        <v>25</v>
      </c>
      <c r="N28" s="3">
        <f t="shared" si="3"/>
        <v>23</v>
      </c>
      <c r="O28" s="3">
        <f t="shared" si="3"/>
        <v>27</v>
      </c>
      <c r="P28" s="3">
        <f t="shared" si="3"/>
        <v>17</v>
      </c>
      <c r="Q28" s="3">
        <f t="shared" si="3"/>
        <v>19</v>
      </c>
    </row>
    <row r="29" spans="1:17" x14ac:dyDescent="0.15">
      <c r="A29" s="25">
        <v>22</v>
      </c>
      <c r="B29" s="25">
        <f t="shared" si="1"/>
        <v>251</v>
      </c>
      <c r="C29" s="25">
        <f t="shared" si="2"/>
        <v>1.21</v>
      </c>
      <c r="D29" s="3">
        <f t="shared" si="3"/>
        <v>18</v>
      </c>
      <c r="E29" s="3">
        <f t="shared" si="3"/>
        <v>15</v>
      </c>
      <c r="F29" s="3">
        <f t="shared" si="3"/>
        <v>19</v>
      </c>
      <c r="G29" s="3">
        <f t="shared" si="3"/>
        <v>28</v>
      </c>
      <c r="H29" s="3">
        <f t="shared" si="3"/>
        <v>19</v>
      </c>
      <c r="I29" s="3">
        <f t="shared" si="3"/>
        <v>30</v>
      </c>
      <c r="J29" s="3">
        <f t="shared" si="3"/>
        <v>23</v>
      </c>
      <c r="K29" s="3">
        <f t="shared" si="3"/>
        <v>17</v>
      </c>
      <c r="L29" s="3">
        <f t="shared" si="3"/>
        <v>25</v>
      </c>
      <c r="M29" s="3">
        <f t="shared" si="3"/>
        <v>25</v>
      </c>
      <c r="N29" s="3">
        <f t="shared" si="3"/>
        <v>23</v>
      </c>
      <c r="O29" s="3">
        <f t="shared" si="3"/>
        <v>28</v>
      </c>
      <c r="P29" s="3">
        <f t="shared" si="3"/>
        <v>17</v>
      </c>
      <c r="Q29" s="3">
        <f t="shared" si="3"/>
        <v>19</v>
      </c>
    </row>
    <row r="30" spans="1:17" x14ac:dyDescent="0.15">
      <c r="A30" s="25">
        <v>23</v>
      </c>
      <c r="B30" s="25">
        <f t="shared" si="1"/>
        <v>254</v>
      </c>
      <c r="C30" s="25">
        <f t="shared" si="2"/>
        <v>1.22</v>
      </c>
      <c r="D30" s="3">
        <f t="shared" si="3"/>
        <v>18</v>
      </c>
      <c r="E30" s="3">
        <f t="shared" si="3"/>
        <v>15</v>
      </c>
      <c r="F30" s="3">
        <f t="shared" si="3"/>
        <v>19</v>
      </c>
      <c r="G30" s="3">
        <f t="shared" si="3"/>
        <v>28</v>
      </c>
      <c r="H30" s="3">
        <f t="shared" si="3"/>
        <v>19</v>
      </c>
      <c r="I30" s="3">
        <f t="shared" si="3"/>
        <v>31</v>
      </c>
      <c r="J30" s="3">
        <f t="shared" si="3"/>
        <v>24</v>
      </c>
      <c r="K30" s="3">
        <f t="shared" si="3"/>
        <v>17</v>
      </c>
      <c r="L30" s="3">
        <f t="shared" si="3"/>
        <v>26</v>
      </c>
      <c r="M30" s="3">
        <f t="shared" si="3"/>
        <v>26</v>
      </c>
      <c r="N30" s="3">
        <f t="shared" si="3"/>
        <v>24</v>
      </c>
      <c r="O30" s="3">
        <f t="shared" si="3"/>
        <v>28</v>
      </c>
      <c r="P30" s="3">
        <f t="shared" si="3"/>
        <v>17</v>
      </c>
      <c r="Q30" s="3">
        <f t="shared" si="3"/>
        <v>19</v>
      </c>
    </row>
    <row r="31" spans="1:17" x14ac:dyDescent="0.15">
      <c r="A31" s="25">
        <v>24</v>
      </c>
      <c r="B31" s="25">
        <f t="shared" si="1"/>
        <v>256</v>
      </c>
      <c r="C31" s="25">
        <f t="shared" si="2"/>
        <v>1.23</v>
      </c>
      <c r="D31" s="3">
        <f t="shared" si="3"/>
        <v>19</v>
      </c>
      <c r="E31" s="3">
        <f t="shared" si="3"/>
        <v>16</v>
      </c>
      <c r="F31" s="3">
        <f t="shared" si="3"/>
        <v>20</v>
      </c>
      <c r="G31" s="3">
        <f t="shared" si="3"/>
        <v>29</v>
      </c>
      <c r="H31" s="3">
        <f t="shared" si="3"/>
        <v>20</v>
      </c>
      <c r="I31" s="3">
        <f t="shared" si="3"/>
        <v>31</v>
      </c>
      <c r="J31" s="3">
        <f t="shared" si="3"/>
        <v>24</v>
      </c>
      <c r="K31" s="3">
        <f t="shared" si="3"/>
        <v>17</v>
      </c>
      <c r="L31" s="3">
        <f t="shared" si="3"/>
        <v>26</v>
      </c>
      <c r="M31" s="3">
        <f t="shared" si="3"/>
        <v>26</v>
      </c>
      <c r="N31" s="3">
        <f t="shared" si="3"/>
        <v>24</v>
      </c>
      <c r="O31" s="3">
        <f t="shared" si="3"/>
        <v>29</v>
      </c>
      <c r="P31" s="3">
        <f t="shared" si="3"/>
        <v>17</v>
      </c>
      <c r="Q31" s="3">
        <f t="shared" si="3"/>
        <v>20</v>
      </c>
    </row>
    <row r="32" spans="1:17" x14ac:dyDescent="0.15">
      <c r="A32" s="25">
        <v>25</v>
      </c>
      <c r="B32" s="25">
        <f t="shared" si="1"/>
        <v>259</v>
      </c>
      <c r="C32" s="25">
        <f t="shared" si="2"/>
        <v>1.24</v>
      </c>
      <c r="D32" s="3">
        <f t="shared" si="3"/>
        <v>19</v>
      </c>
      <c r="E32" s="3">
        <f t="shared" si="3"/>
        <v>16</v>
      </c>
      <c r="F32" s="3">
        <f t="shared" si="3"/>
        <v>20</v>
      </c>
      <c r="G32" s="3">
        <f t="shared" si="3"/>
        <v>29</v>
      </c>
      <c r="H32" s="3">
        <f t="shared" si="3"/>
        <v>20</v>
      </c>
      <c r="I32" s="3">
        <f t="shared" si="3"/>
        <v>32</v>
      </c>
      <c r="J32" s="3">
        <f t="shared" si="3"/>
        <v>25</v>
      </c>
      <c r="K32" s="3">
        <f t="shared" si="3"/>
        <v>18</v>
      </c>
      <c r="L32" s="3">
        <f t="shared" si="3"/>
        <v>27</v>
      </c>
      <c r="M32" s="3">
        <f t="shared" si="3"/>
        <v>27</v>
      </c>
      <c r="N32" s="3">
        <f t="shared" si="3"/>
        <v>25</v>
      </c>
      <c r="O32" s="3">
        <f t="shared" si="3"/>
        <v>29</v>
      </c>
      <c r="P32" s="3">
        <f t="shared" si="3"/>
        <v>18</v>
      </c>
      <c r="Q32" s="3">
        <f t="shared" si="3"/>
        <v>20</v>
      </c>
    </row>
    <row r="33" spans="1:17" x14ac:dyDescent="0.15">
      <c r="A33" s="25">
        <v>26</v>
      </c>
      <c r="B33" s="25">
        <f t="shared" si="1"/>
        <v>261</v>
      </c>
      <c r="C33" s="25">
        <f t="shared" si="2"/>
        <v>1.26</v>
      </c>
      <c r="D33" s="3">
        <f t="shared" si="3"/>
        <v>19</v>
      </c>
      <c r="E33" s="3">
        <f t="shared" si="3"/>
        <v>16</v>
      </c>
      <c r="F33" s="3">
        <f t="shared" si="3"/>
        <v>21</v>
      </c>
      <c r="G33" s="3">
        <f t="shared" si="3"/>
        <v>30</v>
      </c>
      <c r="H33" s="3">
        <f t="shared" si="3"/>
        <v>21</v>
      </c>
      <c r="I33" s="3">
        <f t="shared" si="3"/>
        <v>33</v>
      </c>
      <c r="J33" s="3">
        <f t="shared" si="3"/>
        <v>25</v>
      </c>
      <c r="K33" s="3">
        <f t="shared" si="3"/>
        <v>18</v>
      </c>
      <c r="L33" s="3">
        <f t="shared" si="3"/>
        <v>27</v>
      </c>
      <c r="M33" s="3">
        <f t="shared" si="3"/>
        <v>27</v>
      </c>
      <c r="N33" s="3">
        <f t="shared" si="3"/>
        <v>25</v>
      </c>
      <c r="O33" s="3">
        <f t="shared" si="3"/>
        <v>30</v>
      </c>
      <c r="P33" s="3">
        <f t="shared" si="3"/>
        <v>18</v>
      </c>
      <c r="Q33" s="3">
        <f t="shared" si="3"/>
        <v>21</v>
      </c>
    </row>
    <row r="34" spans="1:17" x14ac:dyDescent="0.15">
      <c r="A34" s="25">
        <v>27</v>
      </c>
      <c r="B34" s="25">
        <f t="shared" si="1"/>
        <v>264</v>
      </c>
      <c r="C34" s="25">
        <f t="shared" si="2"/>
        <v>1.27</v>
      </c>
      <c r="D34" s="3">
        <f t="shared" si="3"/>
        <v>20</v>
      </c>
      <c r="E34" s="3">
        <f t="shared" si="3"/>
        <v>17</v>
      </c>
      <c r="F34" s="3">
        <f t="shared" si="3"/>
        <v>21</v>
      </c>
      <c r="G34" s="3">
        <f t="shared" si="3"/>
        <v>30</v>
      </c>
      <c r="H34" s="3">
        <f t="shared" si="3"/>
        <v>21</v>
      </c>
      <c r="I34" s="3">
        <f t="shared" si="3"/>
        <v>34</v>
      </c>
      <c r="J34" s="3">
        <f t="shared" si="3"/>
        <v>26</v>
      </c>
      <c r="K34" s="3">
        <f t="shared" si="3"/>
        <v>19</v>
      </c>
      <c r="L34" s="3">
        <f t="shared" si="3"/>
        <v>28</v>
      </c>
      <c r="M34" s="3">
        <f t="shared" si="3"/>
        <v>28</v>
      </c>
      <c r="N34" s="3">
        <f t="shared" si="3"/>
        <v>26</v>
      </c>
      <c r="O34" s="3">
        <f t="shared" si="3"/>
        <v>30</v>
      </c>
      <c r="P34" s="3">
        <f t="shared" si="3"/>
        <v>19</v>
      </c>
      <c r="Q34" s="3">
        <f t="shared" si="3"/>
        <v>21</v>
      </c>
    </row>
    <row r="35" spans="1:17" x14ac:dyDescent="0.15">
      <c r="A35" s="25">
        <v>28</v>
      </c>
      <c r="B35" s="25">
        <f t="shared" si="1"/>
        <v>266</v>
      </c>
      <c r="C35" s="25">
        <f t="shared" si="2"/>
        <v>1.28</v>
      </c>
      <c r="D35" s="3">
        <f t="shared" si="3"/>
        <v>20</v>
      </c>
      <c r="E35" s="3">
        <f t="shared" si="3"/>
        <v>17</v>
      </c>
      <c r="F35" s="3">
        <f t="shared" si="3"/>
        <v>21</v>
      </c>
      <c r="G35" s="3">
        <f t="shared" si="3"/>
        <v>31</v>
      </c>
      <c r="H35" s="3">
        <f t="shared" si="3"/>
        <v>21</v>
      </c>
      <c r="I35" s="3">
        <f t="shared" si="3"/>
        <v>34</v>
      </c>
      <c r="J35" s="3">
        <f t="shared" si="3"/>
        <v>26</v>
      </c>
      <c r="K35" s="3">
        <f t="shared" si="3"/>
        <v>19</v>
      </c>
      <c r="L35" s="3">
        <f t="shared" si="3"/>
        <v>28</v>
      </c>
      <c r="M35" s="3">
        <f t="shared" si="3"/>
        <v>28</v>
      </c>
      <c r="N35" s="3">
        <f t="shared" si="3"/>
        <v>26</v>
      </c>
      <c r="O35" s="3">
        <f t="shared" si="3"/>
        <v>31</v>
      </c>
      <c r="P35" s="3">
        <f t="shared" si="3"/>
        <v>19</v>
      </c>
      <c r="Q35" s="3">
        <f t="shared" si="3"/>
        <v>21</v>
      </c>
    </row>
    <row r="36" spans="1:17" x14ac:dyDescent="0.15">
      <c r="A36" s="25">
        <v>29</v>
      </c>
      <c r="B36" s="25">
        <f t="shared" si="1"/>
        <v>269</v>
      </c>
      <c r="C36" s="25">
        <f t="shared" si="2"/>
        <v>1.29</v>
      </c>
      <c r="D36" s="3">
        <f t="shared" si="3"/>
        <v>20</v>
      </c>
      <c r="E36" s="3">
        <f t="shared" si="3"/>
        <v>17</v>
      </c>
      <c r="F36" s="3">
        <f t="shared" si="3"/>
        <v>22</v>
      </c>
      <c r="G36" s="3">
        <f t="shared" si="3"/>
        <v>32</v>
      </c>
      <c r="H36" s="3">
        <f t="shared" si="3"/>
        <v>22</v>
      </c>
      <c r="I36" s="3">
        <f t="shared" si="3"/>
        <v>35</v>
      </c>
      <c r="J36" s="3">
        <f t="shared" si="3"/>
        <v>27</v>
      </c>
      <c r="K36" s="3">
        <f t="shared" si="3"/>
        <v>19</v>
      </c>
      <c r="L36" s="3">
        <f t="shared" si="3"/>
        <v>29</v>
      </c>
      <c r="M36" s="3">
        <f t="shared" si="3"/>
        <v>29</v>
      </c>
      <c r="N36" s="3">
        <f t="shared" si="3"/>
        <v>27</v>
      </c>
      <c r="O36" s="3">
        <f t="shared" si="3"/>
        <v>32</v>
      </c>
      <c r="P36" s="3">
        <f t="shared" si="3"/>
        <v>19</v>
      </c>
      <c r="Q36" s="3">
        <f t="shared" si="3"/>
        <v>22</v>
      </c>
    </row>
    <row r="37" spans="1:17" x14ac:dyDescent="0.15">
      <c r="A37" s="25">
        <v>30</v>
      </c>
      <c r="B37" s="25">
        <f t="shared" si="1"/>
        <v>271</v>
      </c>
      <c r="C37" s="25">
        <f t="shared" si="2"/>
        <v>1.3</v>
      </c>
      <c r="D37" s="3">
        <f t="shared" si="3"/>
        <v>21</v>
      </c>
      <c r="E37" s="3">
        <f t="shared" si="3"/>
        <v>18</v>
      </c>
      <c r="F37" s="3">
        <f t="shared" si="3"/>
        <v>22</v>
      </c>
      <c r="G37" s="3">
        <f t="shared" si="3"/>
        <v>32</v>
      </c>
      <c r="H37" s="3">
        <f t="shared" si="3"/>
        <v>22</v>
      </c>
      <c r="I37" s="3">
        <f t="shared" si="3"/>
        <v>35</v>
      </c>
      <c r="J37" s="3">
        <f t="shared" si="3"/>
        <v>27</v>
      </c>
      <c r="K37" s="3">
        <f t="shared" si="3"/>
        <v>20</v>
      </c>
      <c r="L37" s="3">
        <f t="shared" si="3"/>
        <v>29</v>
      </c>
      <c r="M37" s="3">
        <f t="shared" si="3"/>
        <v>29</v>
      </c>
      <c r="N37" s="3">
        <f t="shared" si="3"/>
        <v>27</v>
      </c>
      <c r="O37" s="3">
        <f t="shared" si="3"/>
        <v>32</v>
      </c>
      <c r="P37" s="3">
        <f t="shared" si="3"/>
        <v>20</v>
      </c>
      <c r="Q37" s="3">
        <f t="shared" si="3"/>
        <v>22</v>
      </c>
    </row>
    <row r="38" spans="1:17" x14ac:dyDescent="0.15">
      <c r="A38" s="25">
        <v>31</v>
      </c>
      <c r="B38" s="25">
        <f t="shared" si="1"/>
        <v>273</v>
      </c>
      <c r="C38" s="25">
        <f t="shared" si="2"/>
        <v>1.31</v>
      </c>
      <c r="D38" s="3">
        <f t="shared" si="3"/>
        <v>21</v>
      </c>
      <c r="E38" s="3">
        <f t="shared" si="3"/>
        <v>18</v>
      </c>
      <c r="F38" s="3">
        <f t="shared" si="3"/>
        <v>22</v>
      </c>
      <c r="G38" s="3">
        <f t="shared" si="3"/>
        <v>33</v>
      </c>
      <c r="H38" s="3">
        <f t="shared" si="3"/>
        <v>22</v>
      </c>
      <c r="I38" s="3">
        <f t="shared" si="3"/>
        <v>36</v>
      </c>
      <c r="J38" s="3">
        <f t="shared" si="3"/>
        <v>28</v>
      </c>
      <c r="K38" s="3">
        <f t="shared" si="3"/>
        <v>20</v>
      </c>
      <c r="L38" s="3">
        <f t="shared" si="3"/>
        <v>30</v>
      </c>
      <c r="M38" s="3">
        <f t="shared" si="3"/>
        <v>30</v>
      </c>
      <c r="N38" s="3">
        <f t="shared" si="3"/>
        <v>28</v>
      </c>
      <c r="O38" s="3">
        <f t="shared" si="3"/>
        <v>33</v>
      </c>
      <c r="P38" s="3">
        <f t="shared" si="3"/>
        <v>20</v>
      </c>
      <c r="Q38" s="3">
        <f t="shared" si="3"/>
        <v>22</v>
      </c>
    </row>
    <row r="39" spans="1:17" x14ac:dyDescent="0.15">
      <c r="A39" s="25">
        <v>32</v>
      </c>
      <c r="B39" s="25">
        <f t="shared" si="1"/>
        <v>276</v>
      </c>
      <c r="C39" s="25">
        <f t="shared" si="2"/>
        <v>1.32</v>
      </c>
      <c r="D39" s="3">
        <f t="shared" si="3"/>
        <v>21</v>
      </c>
      <c r="E39" s="3">
        <f t="shared" si="3"/>
        <v>18</v>
      </c>
      <c r="F39" s="3">
        <f t="shared" si="3"/>
        <v>23</v>
      </c>
      <c r="G39" s="3">
        <f t="shared" si="3"/>
        <v>33</v>
      </c>
      <c r="H39" s="3">
        <f t="shared" si="3"/>
        <v>23</v>
      </c>
      <c r="I39" s="3">
        <f t="shared" si="3"/>
        <v>36</v>
      </c>
      <c r="J39" s="3">
        <f t="shared" si="3"/>
        <v>28</v>
      </c>
      <c r="K39" s="3">
        <f t="shared" si="3"/>
        <v>20</v>
      </c>
      <c r="L39" s="3">
        <f t="shared" si="3"/>
        <v>30</v>
      </c>
      <c r="M39" s="3">
        <f t="shared" si="3"/>
        <v>30</v>
      </c>
      <c r="N39" s="3">
        <f t="shared" si="3"/>
        <v>28</v>
      </c>
      <c r="O39" s="3">
        <f t="shared" si="3"/>
        <v>33</v>
      </c>
      <c r="P39" s="3">
        <f t="shared" si="3"/>
        <v>20</v>
      </c>
      <c r="Q39" s="3">
        <f t="shared" si="3"/>
        <v>23</v>
      </c>
    </row>
    <row r="40" spans="1:17" x14ac:dyDescent="0.15">
      <c r="A40" s="25">
        <v>33</v>
      </c>
      <c r="B40" s="25">
        <f t="shared" si="1"/>
        <v>278</v>
      </c>
      <c r="C40" s="25">
        <f t="shared" si="2"/>
        <v>1.33</v>
      </c>
      <c r="D40" s="3">
        <f t="shared" si="3"/>
        <v>22</v>
      </c>
      <c r="E40" s="3">
        <f t="shared" si="3"/>
        <v>18</v>
      </c>
      <c r="F40" s="3">
        <f t="shared" si="3"/>
        <v>23</v>
      </c>
      <c r="G40" s="3">
        <f t="shared" si="3"/>
        <v>34</v>
      </c>
      <c r="H40" s="3">
        <f t="shared" si="3"/>
        <v>23</v>
      </c>
      <c r="I40" s="3">
        <f t="shared" si="3"/>
        <v>37</v>
      </c>
      <c r="J40" s="3">
        <f t="shared" si="3"/>
        <v>28</v>
      </c>
      <c r="K40" s="3">
        <f t="shared" si="3"/>
        <v>21</v>
      </c>
      <c r="L40" s="3">
        <f t="shared" si="3"/>
        <v>31</v>
      </c>
      <c r="M40" s="3">
        <f t="shared" si="3"/>
        <v>31</v>
      </c>
      <c r="N40" s="3">
        <f t="shared" si="3"/>
        <v>28</v>
      </c>
      <c r="O40" s="3">
        <f t="shared" si="3"/>
        <v>34</v>
      </c>
      <c r="P40" s="3">
        <f t="shared" si="3"/>
        <v>21</v>
      </c>
      <c r="Q40" s="3">
        <f t="shared" si="3"/>
        <v>23</v>
      </c>
    </row>
    <row r="41" spans="1:17" x14ac:dyDescent="0.15">
      <c r="A41" s="25">
        <v>34</v>
      </c>
      <c r="B41" s="25">
        <f t="shared" si="1"/>
        <v>281</v>
      </c>
      <c r="C41" s="25">
        <f t="shared" si="2"/>
        <v>1.34</v>
      </c>
      <c r="D41" s="3">
        <f t="shared" ref="D41:Q57" si="4">ROUND($B41/D$5*$C41,0)+D$2</f>
        <v>22</v>
      </c>
      <c r="E41" s="3">
        <f t="shared" si="4"/>
        <v>19</v>
      </c>
      <c r="F41" s="3">
        <f t="shared" si="4"/>
        <v>24</v>
      </c>
      <c r="G41" s="3">
        <f t="shared" si="4"/>
        <v>34</v>
      </c>
      <c r="H41" s="3">
        <f t="shared" si="4"/>
        <v>24</v>
      </c>
      <c r="I41" s="3">
        <f t="shared" si="4"/>
        <v>38</v>
      </c>
      <c r="J41" s="3">
        <f t="shared" si="4"/>
        <v>29</v>
      </c>
      <c r="K41" s="3">
        <f t="shared" si="4"/>
        <v>21</v>
      </c>
      <c r="L41" s="3">
        <f t="shared" si="4"/>
        <v>31</v>
      </c>
      <c r="M41" s="3">
        <f t="shared" si="4"/>
        <v>31</v>
      </c>
      <c r="N41" s="3">
        <f t="shared" si="4"/>
        <v>29</v>
      </c>
      <c r="O41" s="3">
        <f t="shared" si="4"/>
        <v>34</v>
      </c>
      <c r="P41" s="3">
        <f t="shared" si="4"/>
        <v>21</v>
      </c>
      <c r="Q41" s="3">
        <f t="shared" si="4"/>
        <v>24</v>
      </c>
    </row>
    <row r="42" spans="1:17" x14ac:dyDescent="0.15">
      <c r="A42" s="25">
        <v>35</v>
      </c>
      <c r="B42" s="25">
        <f t="shared" si="1"/>
        <v>283</v>
      </c>
      <c r="C42" s="25">
        <f t="shared" si="2"/>
        <v>1.35</v>
      </c>
      <c r="D42" s="3">
        <f t="shared" si="4"/>
        <v>22</v>
      </c>
      <c r="E42" s="3">
        <f t="shared" si="4"/>
        <v>19</v>
      </c>
      <c r="F42" s="3">
        <f t="shared" si="4"/>
        <v>24</v>
      </c>
      <c r="G42" s="3">
        <f t="shared" si="4"/>
        <v>35</v>
      </c>
      <c r="H42" s="3">
        <f t="shared" si="4"/>
        <v>24</v>
      </c>
      <c r="I42" s="3">
        <f t="shared" si="4"/>
        <v>38</v>
      </c>
      <c r="J42" s="3">
        <f t="shared" si="4"/>
        <v>29</v>
      </c>
      <c r="K42" s="3">
        <f t="shared" si="4"/>
        <v>21</v>
      </c>
      <c r="L42" s="3">
        <f t="shared" si="4"/>
        <v>32</v>
      </c>
      <c r="M42" s="3">
        <f t="shared" si="4"/>
        <v>32</v>
      </c>
      <c r="N42" s="3">
        <f t="shared" si="4"/>
        <v>29</v>
      </c>
      <c r="O42" s="3">
        <f t="shared" si="4"/>
        <v>35</v>
      </c>
      <c r="P42" s="3">
        <f t="shared" si="4"/>
        <v>21</v>
      </c>
      <c r="Q42" s="3">
        <f t="shared" si="4"/>
        <v>24</v>
      </c>
    </row>
    <row r="43" spans="1:17" x14ac:dyDescent="0.15">
      <c r="A43" s="25">
        <v>36</v>
      </c>
      <c r="B43" s="25">
        <f t="shared" si="1"/>
        <v>286</v>
      </c>
      <c r="C43" s="25">
        <f t="shared" si="2"/>
        <v>1.36</v>
      </c>
      <c r="D43" s="3">
        <f t="shared" si="4"/>
        <v>23</v>
      </c>
      <c r="E43" s="3">
        <f t="shared" si="4"/>
        <v>19</v>
      </c>
      <c r="F43" s="3">
        <f t="shared" si="4"/>
        <v>24</v>
      </c>
      <c r="G43" s="3">
        <f t="shared" si="4"/>
        <v>35</v>
      </c>
      <c r="H43" s="3">
        <f t="shared" si="4"/>
        <v>24</v>
      </c>
      <c r="I43" s="3">
        <f t="shared" si="4"/>
        <v>39</v>
      </c>
      <c r="J43" s="3">
        <f t="shared" si="4"/>
        <v>30</v>
      </c>
      <c r="K43" s="3">
        <f t="shared" si="4"/>
        <v>22</v>
      </c>
      <c r="L43" s="3">
        <f t="shared" si="4"/>
        <v>32</v>
      </c>
      <c r="M43" s="3">
        <f t="shared" si="4"/>
        <v>32</v>
      </c>
      <c r="N43" s="3">
        <f t="shared" si="4"/>
        <v>30</v>
      </c>
      <c r="O43" s="3">
        <f t="shared" si="4"/>
        <v>35</v>
      </c>
      <c r="P43" s="3">
        <f t="shared" si="4"/>
        <v>22</v>
      </c>
      <c r="Q43" s="3">
        <f t="shared" si="4"/>
        <v>24</v>
      </c>
    </row>
    <row r="44" spans="1:17" x14ac:dyDescent="0.15">
      <c r="A44" s="25">
        <v>37</v>
      </c>
      <c r="B44" s="25">
        <f t="shared" si="1"/>
        <v>288</v>
      </c>
      <c r="C44" s="25">
        <f t="shared" si="2"/>
        <v>1.37</v>
      </c>
      <c r="D44" s="3">
        <f t="shared" si="4"/>
        <v>23</v>
      </c>
      <c r="E44" s="3">
        <f t="shared" si="4"/>
        <v>20</v>
      </c>
      <c r="F44" s="3">
        <f t="shared" si="4"/>
        <v>25</v>
      </c>
      <c r="G44" s="3">
        <f t="shared" si="4"/>
        <v>36</v>
      </c>
      <c r="H44" s="3">
        <f t="shared" si="4"/>
        <v>25</v>
      </c>
      <c r="I44" s="3">
        <f t="shared" si="4"/>
        <v>39</v>
      </c>
      <c r="J44" s="3">
        <f t="shared" si="4"/>
        <v>30</v>
      </c>
      <c r="K44" s="3">
        <f t="shared" si="4"/>
        <v>22</v>
      </c>
      <c r="L44" s="3">
        <f t="shared" si="4"/>
        <v>33</v>
      </c>
      <c r="M44" s="3">
        <f t="shared" si="4"/>
        <v>33</v>
      </c>
      <c r="N44" s="3">
        <f t="shared" si="4"/>
        <v>30</v>
      </c>
      <c r="O44" s="3">
        <f t="shared" si="4"/>
        <v>36</v>
      </c>
      <c r="P44" s="3">
        <f t="shared" si="4"/>
        <v>22</v>
      </c>
      <c r="Q44" s="3">
        <f t="shared" si="4"/>
        <v>25</v>
      </c>
    </row>
    <row r="45" spans="1:17" x14ac:dyDescent="0.15">
      <c r="A45" s="25">
        <v>38</v>
      </c>
      <c r="B45" s="25">
        <f t="shared" si="1"/>
        <v>291</v>
      </c>
      <c r="C45" s="25">
        <f t="shared" si="2"/>
        <v>1.38</v>
      </c>
      <c r="D45" s="3">
        <f t="shared" si="4"/>
        <v>24</v>
      </c>
      <c r="E45" s="3">
        <f t="shared" si="4"/>
        <v>20</v>
      </c>
      <c r="F45" s="3">
        <f t="shared" si="4"/>
        <v>25</v>
      </c>
      <c r="G45" s="3">
        <f t="shared" si="4"/>
        <v>37</v>
      </c>
      <c r="H45" s="3">
        <f t="shared" si="4"/>
        <v>25</v>
      </c>
      <c r="I45" s="3">
        <f t="shared" si="4"/>
        <v>40</v>
      </c>
      <c r="J45" s="3">
        <f t="shared" si="4"/>
        <v>31</v>
      </c>
      <c r="K45" s="3">
        <f t="shared" si="4"/>
        <v>22</v>
      </c>
      <c r="L45" s="3">
        <f t="shared" si="4"/>
        <v>33</v>
      </c>
      <c r="M45" s="3">
        <f t="shared" si="4"/>
        <v>33</v>
      </c>
      <c r="N45" s="3">
        <f t="shared" si="4"/>
        <v>31</v>
      </c>
      <c r="O45" s="3">
        <f t="shared" si="4"/>
        <v>37</v>
      </c>
      <c r="P45" s="3">
        <f t="shared" si="4"/>
        <v>22</v>
      </c>
      <c r="Q45" s="3">
        <f t="shared" si="4"/>
        <v>25</v>
      </c>
    </row>
    <row r="46" spans="1:17" x14ac:dyDescent="0.15">
      <c r="A46" s="25">
        <v>39</v>
      </c>
      <c r="B46" s="25">
        <f t="shared" si="1"/>
        <v>293</v>
      </c>
      <c r="C46" s="25">
        <f t="shared" si="2"/>
        <v>1.39</v>
      </c>
      <c r="D46" s="3">
        <f t="shared" si="4"/>
        <v>24</v>
      </c>
      <c r="E46" s="3">
        <f t="shared" si="4"/>
        <v>20</v>
      </c>
      <c r="F46" s="3">
        <f t="shared" si="4"/>
        <v>25</v>
      </c>
      <c r="G46" s="3">
        <f t="shared" si="4"/>
        <v>37</v>
      </c>
      <c r="H46" s="3">
        <f t="shared" si="4"/>
        <v>25</v>
      </c>
      <c r="I46" s="3">
        <f t="shared" si="4"/>
        <v>41</v>
      </c>
      <c r="J46" s="3">
        <f t="shared" si="4"/>
        <v>31</v>
      </c>
      <c r="K46" s="3">
        <f t="shared" si="4"/>
        <v>23</v>
      </c>
      <c r="L46" s="3">
        <f t="shared" si="4"/>
        <v>34</v>
      </c>
      <c r="M46" s="3">
        <f t="shared" si="4"/>
        <v>34</v>
      </c>
      <c r="N46" s="3">
        <f t="shared" si="4"/>
        <v>31</v>
      </c>
      <c r="O46" s="3">
        <f t="shared" si="4"/>
        <v>37</v>
      </c>
      <c r="P46" s="3">
        <f t="shared" si="4"/>
        <v>23</v>
      </c>
      <c r="Q46" s="3">
        <f t="shared" si="4"/>
        <v>25</v>
      </c>
    </row>
    <row r="47" spans="1:17" x14ac:dyDescent="0.15">
      <c r="A47" s="25">
        <v>40</v>
      </c>
      <c r="B47" s="25">
        <f t="shared" si="1"/>
        <v>296</v>
      </c>
      <c r="C47" s="25">
        <f t="shared" si="2"/>
        <v>1.4</v>
      </c>
      <c r="D47" s="3">
        <f t="shared" si="4"/>
        <v>24</v>
      </c>
      <c r="E47" s="3">
        <f t="shared" si="4"/>
        <v>21</v>
      </c>
      <c r="F47" s="3">
        <f t="shared" si="4"/>
        <v>26</v>
      </c>
      <c r="G47" s="3">
        <f t="shared" si="4"/>
        <v>38</v>
      </c>
      <c r="H47" s="3">
        <f t="shared" si="4"/>
        <v>26</v>
      </c>
      <c r="I47" s="3">
        <f t="shared" si="4"/>
        <v>41</v>
      </c>
      <c r="J47" s="3">
        <f t="shared" si="4"/>
        <v>32</v>
      </c>
      <c r="K47" s="3">
        <f t="shared" si="4"/>
        <v>23</v>
      </c>
      <c r="L47" s="3">
        <f t="shared" si="4"/>
        <v>35</v>
      </c>
      <c r="M47" s="3">
        <f t="shared" si="4"/>
        <v>35</v>
      </c>
      <c r="N47" s="3">
        <f t="shared" si="4"/>
        <v>32</v>
      </c>
      <c r="O47" s="3">
        <f t="shared" si="4"/>
        <v>38</v>
      </c>
      <c r="P47" s="3">
        <f t="shared" si="4"/>
        <v>23</v>
      </c>
      <c r="Q47" s="3">
        <f t="shared" si="4"/>
        <v>26</v>
      </c>
    </row>
    <row r="48" spans="1:17" x14ac:dyDescent="0.15">
      <c r="A48" s="25">
        <v>41</v>
      </c>
      <c r="B48" s="25">
        <f t="shared" si="1"/>
        <v>298</v>
      </c>
      <c r="C48" s="25">
        <f t="shared" si="2"/>
        <v>1.41</v>
      </c>
      <c r="D48" s="3">
        <f t="shared" si="4"/>
        <v>25</v>
      </c>
      <c r="E48" s="3">
        <f t="shared" si="4"/>
        <v>21</v>
      </c>
      <c r="F48" s="3">
        <f t="shared" si="4"/>
        <v>26</v>
      </c>
      <c r="G48" s="3">
        <f t="shared" si="4"/>
        <v>38</v>
      </c>
      <c r="H48" s="3">
        <f t="shared" si="4"/>
        <v>26</v>
      </c>
      <c r="I48" s="3">
        <f t="shared" si="4"/>
        <v>42</v>
      </c>
      <c r="J48" s="3">
        <f t="shared" si="4"/>
        <v>32</v>
      </c>
      <c r="K48" s="3">
        <f t="shared" si="4"/>
        <v>23</v>
      </c>
      <c r="L48" s="3">
        <f t="shared" si="4"/>
        <v>35</v>
      </c>
      <c r="M48" s="3">
        <f t="shared" si="4"/>
        <v>35</v>
      </c>
      <c r="N48" s="3">
        <f t="shared" si="4"/>
        <v>32</v>
      </c>
      <c r="O48" s="3">
        <f t="shared" si="4"/>
        <v>38</v>
      </c>
      <c r="P48" s="3">
        <f t="shared" si="4"/>
        <v>23</v>
      </c>
      <c r="Q48" s="3">
        <f t="shared" si="4"/>
        <v>26</v>
      </c>
    </row>
    <row r="49" spans="1:17" x14ac:dyDescent="0.15">
      <c r="A49" s="25">
        <v>42</v>
      </c>
      <c r="B49" s="25">
        <f t="shared" si="1"/>
        <v>300</v>
      </c>
      <c r="C49" s="25">
        <f t="shared" si="2"/>
        <v>1.42</v>
      </c>
      <c r="D49" s="3">
        <f t="shared" si="4"/>
        <v>25</v>
      </c>
      <c r="E49" s="3">
        <f t="shared" si="4"/>
        <v>21</v>
      </c>
      <c r="F49" s="3">
        <f t="shared" si="4"/>
        <v>27</v>
      </c>
      <c r="G49" s="3">
        <f t="shared" si="4"/>
        <v>39</v>
      </c>
      <c r="H49" s="3">
        <f t="shared" si="4"/>
        <v>27</v>
      </c>
      <c r="I49" s="3">
        <f t="shared" si="4"/>
        <v>43</v>
      </c>
      <c r="J49" s="3">
        <f t="shared" si="4"/>
        <v>33</v>
      </c>
      <c r="K49" s="3">
        <f t="shared" si="4"/>
        <v>24</v>
      </c>
      <c r="L49" s="3">
        <f t="shared" si="4"/>
        <v>36</v>
      </c>
      <c r="M49" s="3">
        <f t="shared" si="4"/>
        <v>36</v>
      </c>
      <c r="N49" s="3">
        <f t="shared" si="4"/>
        <v>33</v>
      </c>
      <c r="O49" s="3">
        <f t="shared" si="4"/>
        <v>39</v>
      </c>
      <c r="P49" s="3">
        <f t="shared" si="4"/>
        <v>24</v>
      </c>
      <c r="Q49" s="3">
        <f t="shared" si="4"/>
        <v>27</v>
      </c>
    </row>
    <row r="50" spans="1:17" x14ac:dyDescent="0.15">
      <c r="A50" s="25">
        <v>43</v>
      </c>
      <c r="B50" s="25">
        <f t="shared" si="1"/>
        <v>303</v>
      </c>
      <c r="C50" s="25">
        <f t="shared" si="2"/>
        <v>1.43</v>
      </c>
      <c r="D50" s="3">
        <f t="shared" si="4"/>
        <v>25</v>
      </c>
      <c r="E50" s="3">
        <f t="shared" si="4"/>
        <v>22</v>
      </c>
      <c r="F50" s="3">
        <f t="shared" si="4"/>
        <v>27</v>
      </c>
      <c r="G50" s="3">
        <f t="shared" si="4"/>
        <v>39</v>
      </c>
      <c r="H50" s="3">
        <f t="shared" si="4"/>
        <v>27</v>
      </c>
      <c r="I50" s="3">
        <f t="shared" si="4"/>
        <v>43</v>
      </c>
      <c r="J50" s="3">
        <f t="shared" si="4"/>
        <v>33</v>
      </c>
      <c r="K50" s="3">
        <f t="shared" si="4"/>
        <v>24</v>
      </c>
      <c r="L50" s="3">
        <f t="shared" si="4"/>
        <v>36</v>
      </c>
      <c r="M50" s="3">
        <f t="shared" si="4"/>
        <v>36</v>
      </c>
      <c r="N50" s="3">
        <f t="shared" si="4"/>
        <v>33</v>
      </c>
      <c r="O50" s="3">
        <f t="shared" si="4"/>
        <v>39</v>
      </c>
      <c r="P50" s="3">
        <f t="shared" si="4"/>
        <v>24</v>
      </c>
      <c r="Q50" s="3">
        <f t="shared" si="4"/>
        <v>27</v>
      </c>
    </row>
    <row r="51" spans="1:17" x14ac:dyDescent="0.15">
      <c r="A51" s="25">
        <v>44</v>
      </c>
      <c r="B51" s="25">
        <f t="shared" si="1"/>
        <v>305</v>
      </c>
      <c r="C51" s="25">
        <f t="shared" si="2"/>
        <v>1.44</v>
      </c>
      <c r="D51" s="3">
        <f t="shared" si="4"/>
        <v>26</v>
      </c>
      <c r="E51" s="3">
        <f t="shared" si="4"/>
        <v>22</v>
      </c>
      <c r="F51" s="3">
        <f t="shared" si="4"/>
        <v>27</v>
      </c>
      <c r="G51" s="3">
        <f t="shared" si="4"/>
        <v>40</v>
      </c>
      <c r="H51" s="3">
        <f t="shared" si="4"/>
        <v>27</v>
      </c>
      <c r="I51" s="3">
        <f t="shared" si="4"/>
        <v>44</v>
      </c>
      <c r="J51" s="3">
        <f t="shared" si="4"/>
        <v>34</v>
      </c>
      <c r="K51" s="3">
        <f t="shared" si="4"/>
        <v>24</v>
      </c>
      <c r="L51" s="3">
        <f t="shared" si="4"/>
        <v>37</v>
      </c>
      <c r="M51" s="3">
        <f t="shared" si="4"/>
        <v>37</v>
      </c>
      <c r="N51" s="3">
        <f t="shared" si="4"/>
        <v>34</v>
      </c>
      <c r="O51" s="3">
        <f t="shared" si="4"/>
        <v>40</v>
      </c>
      <c r="P51" s="3">
        <f t="shared" si="4"/>
        <v>24</v>
      </c>
      <c r="Q51" s="3">
        <f t="shared" si="4"/>
        <v>27</v>
      </c>
    </row>
    <row r="52" spans="1:17" x14ac:dyDescent="0.15">
      <c r="A52" s="25">
        <v>45</v>
      </c>
      <c r="B52" s="25">
        <f t="shared" si="1"/>
        <v>308</v>
      </c>
      <c r="C52" s="25">
        <f t="shared" si="2"/>
        <v>1.45</v>
      </c>
      <c r="D52" s="3">
        <f t="shared" si="4"/>
        <v>26</v>
      </c>
      <c r="E52" s="3">
        <f t="shared" si="4"/>
        <v>22</v>
      </c>
      <c r="F52" s="3">
        <f t="shared" si="4"/>
        <v>28</v>
      </c>
      <c r="G52" s="3">
        <f t="shared" si="4"/>
        <v>41</v>
      </c>
      <c r="H52" s="3">
        <f t="shared" si="4"/>
        <v>28</v>
      </c>
      <c r="I52" s="3">
        <f t="shared" si="4"/>
        <v>45</v>
      </c>
      <c r="J52" s="3">
        <f t="shared" si="4"/>
        <v>34</v>
      </c>
      <c r="K52" s="3">
        <f t="shared" si="4"/>
        <v>25</v>
      </c>
      <c r="L52" s="3">
        <f t="shared" si="4"/>
        <v>37</v>
      </c>
      <c r="M52" s="3">
        <f t="shared" si="4"/>
        <v>37</v>
      </c>
      <c r="N52" s="3">
        <f t="shared" si="4"/>
        <v>34</v>
      </c>
      <c r="O52" s="3">
        <f t="shared" si="4"/>
        <v>41</v>
      </c>
      <c r="P52" s="3">
        <f t="shared" si="4"/>
        <v>25</v>
      </c>
      <c r="Q52" s="3">
        <f t="shared" si="4"/>
        <v>28</v>
      </c>
    </row>
    <row r="53" spans="1:17" x14ac:dyDescent="0.15">
      <c r="A53" s="25">
        <v>46</v>
      </c>
      <c r="B53" s="25">
        <f t="shared" si="1"/>
        <v>310</v>
      </c>
      <c r="C53" s="25">
        <f t="shared" si="2"/>
        <v>1.46</v>
      </c>
      <c r="D53" s="3">
        <f t="shared" si="4"/>
        <v>27</v>
      </c>
      <c r="E53" s="3">
        <f t="shared" si="4"/>
        <v>23</v>
      </c>
      <c r="F53" s="3">
        <f t="shared" si="4"/>
        <v>28</v>
      </c>
      <c r="G53" s="3">
        <f t="shared" si="4"/>
        <v>41</v>
      </c>
      <c r="H53" s="3">
        <f t="shared" si="4"/>
        <v>28</v>
      </c>
      <c r="I53" s="3">
        <f t="shared" si="4"/>
        <v>45</v>
      </c>
      <c r="J53" s="3">
        <f t="shared" si="4"/>
        <v>35</v>
      </c>
      <c r="K53" s="3">
        <f t="shared" si="4"/>
        <v>25</v>
      </c>
      <c r="L53" s="3">
        <f t="shared" si="4"/>
        <v>38</v>
      </c>
      <c r="M53" s="3">
        <f t="shared" si="4"/>
        <v>38</v>
      </c>
      <c r="N53" s="3">
        <f t="shared" si="4"/>
        <v>35</v>
      </c>
      <c r="O53" s="3">
        <f t="shared" si="4"/>
        <v>41</v>
      </c>
      <c r="P53" s="3">
        <f t="shared" si="4"/>
        <v>25</v>
      </c>
      <c r="Q53" s="3">
        <f t="shared" si="4"/>
        <v>28</v>
      </c>
    </row>
    <row r="54" spans="1:17" x14ac:dyDescent="0.15">
      <c r="A54" s="25">
        <v>47</v>
      </c>
      <c r="B54" s="25">
        <f t="shared" si="1"/>
        <v>313</v>
      </c>
      <c r="C54" s="25">
        <f t="shared" si="2"/>
        <v>1.47</v>
      </c>
      <c r="D54" s="3">
        <f t="shared" si="4"/>
        <v>27</v>
      </c>
      <c r="E54" s="3">
        <f t="shared" si="4"/>
        <v>23</v>
      </c>
      <c r="F54" s="3">
        <f t="shared" si="4"/>
        <v>29</v>
      </c>
      <c r="G54" s="3">
        <f t="shared" si="4"/>
        <v>42</v>
      </c>
      <c r="H54" s="3">
        <f t="shared" si="4"/>
        <v>29</v>
      </c>
      <c r="I54" s="3">
        <f t="shared" si="4"/>
        <v>46</v>
      </c>
      <c r="J54" s="3">
        <f t="shared" si="4"/>
        <v>35</v>
      </c>
      <c r="K54" s="3">
        <f t="shared" si="4"/>
        <v>26</v>
      </c>
      <c r="L54" s="3">
        <f t="shared" si="4"/>
        <v>38</v>
      </c>
      <c r="M54" s="3">
        <f t="shared" si="4"/>
        <v>38</v>
      </c>
      <c r="N54" s="3">
        <f t="shared" si="4"/>
        <v>35</v>
      </c>
      <c r="O54" s="3">
        <f t="shared" si="4"/>
        <v>42</v>
      </c>
      <c r="P54" s="3">
        <f t="shared" si="4"/>
        <v>26</v>
      </c>
      <c r="Q54" s="3">
        <f t="shared" si="4"/>
        <v>29</v>
      </c>
    </row>
    <row r="55" spans="1:17" x14ac:dyDescent="0.15">
      <c r="A55" s="25">
        <v>48</v>
      </c>
      <c r="B55" s="25">
        <f t="shared" si="1"/>
        <v>315</v>
      </c>
      <c r="C55" s="25">
        <f t="shared" si="2"/>
        <v>1.48</v>
      </c>
      <c r="D55" s="3">
        <f t="shared" si="4"/>
        <v>27</v>
      </c>
      <c r="E55" s="3">
        <f t="shared" si="4"/>
        <v>23</v>
      </c>
      <c r="F55" s="3">
        <f t="shared" si="4"/>
        <v>29</v>
      </c>
      <c r="G55" s="3">
        <f t="shared" si="4"/>
        <v>42</v>
      </c>
      <c r="H55" s="3">
        <f t="shared" si="4"/>
        <v>29</v>
      </c>
      <c r="I55" s="3">
        <f t="shared" si="4"/>
        <v>47</v>
      </c>
      <c r="J55" s="3">
        <f t="shared" si="4"/>
        <v>36</v>
      </c>
      <c r="K55" s="3">
        <f t="shared" si="4"/>
        <v>26</v>
      </c>
      <c r="L55" s="3">
        <f t="shared" si="4"/>
        <v>39</v>
      </c>
      <c r="M55" s="3">
        <f t="shared" si="4"/>
        <v>39</v>
      </c>
      <c r="N55" s="3">
        <f t="shared" si="4"/>
        <v>36</v>
      </c>
      <c r="O55" s="3">
        <f t="shared" si="4"/>
        <v>42</v>
      </c>
      <c r="P55" s="3">
        <f t="shared" si="4"/>
        <v>26</v>
      </c>
      <c r="Q55" s="3">
        <f t="shared" si="4"/>
        <v>29</v>
      </c>
    </row>
    <row r="56" spans="1:17" x14ac:dyDescent="0.15">
      <c r="A56" s="25">
        <v>49</v>
      </c>
      <c r="B56" s="25">
        <f t="shared" si="1"/>
        <v>318</v>
      </c>
      <c r="C56" s="25">
        <f t="shared" si="2"/>
        <v>1.49</v>
      </c>
      <c r="D56" s="3">
        <f t="shared" si="4"/>
        <v>28</v>
      </c>
      <c r="E56" s="3">
        <f t="shared" si="4"/>
        <v>24</v>
      </c>
      <c r="F56" s="3">
        <f t="shared" si="4"/>
        <v>30</v>
      </c>
      <c r="G56" s="3">
        <f t="shared" si="4"/>
        <v>43</v>
      </c>
      <c r="H56" s="3">
        <f t="shared" si="4"/>
        <v>30</v>
      </c>
      <c r="I56" s="3">
        <f t="shared" si="4"/>
        <v>47</v>
      </c>
      <c r="J56" s="3">
        <f t="shared" si="4"/>
        <v>36</v>
      </c>
      <c r="K56" s="3">
        <f t="shared" si="4"/>
        <v>26</v>
      </c>
      <c r="L56" s="3">
        <f t="shared" si="4"/>
        <v>39</v>
      </c>
      <c r="M56" s="3">
        <f t="shared" si="4"/>
        <v>39</v>
      </c>
      <c r="N56" s="3">
        <f t="shared" si="4"/>
        <v>36</v>
      </c>
      <c r="O56" s="3">
        <f t="shared" si="4"/>
        <v>43</v>
      </c>
      <c r="P56" s="3">
        <f t="shared" si="4"/>
        <v>26</v>
      </c>
      <c r="Q56" s="3">
        <f t="shared" si="4"/>
        <v>30</v>
      </c>
    </row>
    <row r="57" spans="1:17" x14ac:dyDescent="0.15">
      <c r="A57" s="25">
        <v>50</v>
      </c>
      <c r="B57" s="25">
        <f>$A$2+$B$2</f>
        <v>320</v>
      </c>
      <c r="C57" s="25">
        <v>1.5</v>
      </c>
      <c r="D57" s="3">
        <f t="shared" si="4"/>
        <v>28</v>
      </c>
      <c r="E57" s="3">
        <f t="shared" si="4"/>
        <v>24</v>
      </c>
      <c r="F57" s="3">
        <f t="shared" si="4"/>
        <v>30</v>
      </c>
      <c r="G57" s="3">
        <f t="shared" si="4"/>
        <v>44</v>
      </c>
      <c r="H57" s="3">
        <f t="shared" si="4"/>
        <v>30</v>
      </c>
      <c r="I57" s="3">
        <f t="shared" si="4"/>
        <v>48</v>
      </c>
      <c r="J57" s="3">
        <f t="shared" si="4"/>
        <v>37</v>
      </c>
      <c r="K57" s="3">
        <f t="shared" si="4"/>
        <v>27</v>
      </c>
      <c r="L57" s="3">
        <f t="shared" si="4"/>
        <v>40</v>
      </c>
      <c r="M57" s="3">
        <f t="shared" si="4"/>
        <v>40</v>
      </c>
      <c r="N57" s="3">
        <f t="shared" si="4"/>
        <v>37</v>
      </c>
      <c r="O57" s="3">
        <f t="shared" si="4"/>
        <v>44</v>
      </c>
      <c r="P57" s="3">
        <f t="shared" si="4"/>
        <v>27</v>
      </c>
      <c r="Q57" s="3">
        <f t="shared" si="4"/>
        <v>30</v>
      </c>
    </row>
  </sheetData>
  <phoneticPr fontId="3" type="noConversion"/>
  <conditionalFormatting sqref="C8:C5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{E08AC2C2-8555-489E-9F8D-5D37CD9FA981}</x14:id>
        </ext>
      </extLst>
    </cfRule>
  </conditionalFormatting>
  <conditionalFormatting sqref="B8:B5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{37666154-1F39-469F-BD4F-988CB0D651D3}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8AC2C2-8555-489E-9F8D-5D37CD9FA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C8:C57</xm:sqref>
        </x14:conditionalFormatting>
        <x14:conditionalFormatting xmlns:xm="http://schemas.microsoft.com/office/excel/2006/main">
          <x14:cfRule type="dataBar" id="{37666154-1F39-469F-BD4F-988CB0D65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B8:B57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03E5-7752-4F03-A504-A92DF7C97242}">
  <dimension ref="A1:R40"/>
  <sheetViews>
    <sheetView workbookViewId="0">
      <selection activeCell="H15" sqref="H15"/>
    </sheetView>
  </sheetViews>
  <sheetFormatPr defaultRowHeight="13.5" x14ac:dyDescent="0.15"/>
  <cols>
    <col min="2" max="2" width="18.5" customWidth="1"/>
    <col min="3" max="3" width="11.75" customWidth="1"/>
    <col min="4" max="4" width="21.375" customWidth="1"/>
    <col min="5" max="5" width="22" customWidth="1"/>
    <col min="6" max="6" width="14.125" customWidth="1"/>
    <col min="8" max="9" width="10.5" customWidth="1"/>
    <col min="10" max="10" width="10.625" customWidth="1"/>
    <col min="11" max="11" width="12.375" customWidth="1"/>
    <col min="12" max="12" width="12.375" hidden="1" customWidth="1"/>
    <col min="13" max="13" width="12.125" customWidth="1"/>
    <col min="14" max="14" width="15.5" customWidth="1"/>
    <col min="15" max="15" width="14.625" hidden="1" customWidth="1"/>
    <col min="18" max="18" width="9.625" customWidth="1"/>
    <col min="19" max="19" width="11.875" customWidth="1"/>
    <col min="20" max="20" width="13.375" customWidth="1"/>
    <col min="21" max="21" width="16" customWidth="1"/>
    <col min="22" max="23" width="13.375" customWidth="1"/>
  </cols>
  <sheetData>
    <row r="1" spans="1:18" x14ac:dyDescent="0.15">
      <c r="B1" s="1" t="s">
        <v>311</v>
      </c>
    </row>
    <row r="2" spans="1:18" x14ac:dyDescent="0.15">
      <c r="B2" s="3">
        <v>4</v>
      </c>
    </row>
    <row r="4" spans="1:18" x14ac:dyDescent="0.15">
      <c r="A4" s="30" t="s">
        <v>88</v>
      </c>
      <c r="B4" s="14" t="s">
        <v>75</v>
      </c>
      <c r="C4" s="14" t="s">
        <v>258</v>
      </c>
      <c r="D4" s="14" t="s">
        <v>309</v>
      </c>
      <c r="E4" s="14" t="s">
        <v>310</v>
      </c>
      <c r="F4" s="14" t="s">
        <v>259</v>
      </c>
      <c r="G4" s="14" t="s">
        <v>260</v>
      </c>
      <c r="H4" s="14" t="s">
        <v>261</v>
      </c>
      <c r="J4" s="14" t="s">
        <v>262</v>
      </c>
      <c r="K4" s="14" t="s">
        <v>312</v>
      </c>
      <c r="L4" s="14" t="s">
        <v>313</v>
      </c>
      <c r="M4" s="14" t="s">
        <v>314</v>
      </c>
      <c r="N4" s="14" t="s">
        <v>315</v>
      </c>
      <c r="O4" s="14" t="s">
        <v>316</v>
      </c>
      <c r="P4" s="14" t="s">
        <v>263</v>
      </c>
      <c r="Q4" s="21"/>
      <c r="R4" s="21"/>
    </row>
    <row r="5" spans="1:18" x14ac:dyDescent="0.15">
      <c r="A5" s="4" t="s">
        <v>89</v>
      </c>
      <c r="B5" s="22" t="s">
        <v>300</v>
      </c>
      <c r="C5" s="5">
        <v>130</v>
      </c>
      <c r="D5" s="5">
        <f>C5*B$2</f>
        <v>520</v>
      </c>
      <c r="E5" s="5">
        <v>1.5</v>
      </c>
      <c r="F5" s="5">
        <v>3</v>
      </c>
      <c r="G5" s="5">
        <v>3</v>
      </c>
      <c r="H5" s="5">
        <v>0.15</v>
      </c>
      <c r="J5" s="21">
        <f>C5*F5</f>
        <v>390</v>
      </c>
      <c r="K5" s="21">
        <f>D5*F5</f>
        <v>1560</v>
      </c>
      <c r="L5" s="21">
        <f>D5*F5*E5</f>
        <v>2340</v>
      </c>
      <c r="M5" s="21">
        <f t="shared" ref="M5:M13" si="0">(J5-C5)+(C5*(H5*10)*G5)</f>
        <v>845</v>
      </c>
      <c r="N5" s="21">
        <f>(J5-D5)+(D5*(H5*10)*G5)</f>
        <v>2210</v>
      </c>
      <c r="O5" s="21">
        <f>(J5-D5)+(D5*(H5*10)*G5)*E5</f>
        <v>3380</v>
      </c>
      <c r="P5" s="22" t="s">
        <v>268</v>
      </c>
      <c r="Q5" s="21"/>
      <c r="R5" s="21"/>
    </row>
    <row r="6" spans="1:18" x14ac:dyDescent="0.15">
      <c r="A6" s="4" t="s">
        <v>90</v>
      </c>
      <c r="B6" s="22" t="s">
        <v>301</v>
      </c>
      <c r="C6" s="5">
        <v>62</v>
      </c>
      <c r="D6" s="5">
        <f t="shared" ref="D6:D13" si="1">C6*B$2</f>
        <v>248</v>
      </c>
      <c r="E6" s="5">
        <v>1.5</v>
      </c>
      <c r="F6" s="5">
        <v>8</v>
      </c>
      <c r="G6" s="5">
        <v>2</v>
      </c>
      <c r="H6" s="5">
        <v>0.1</v>
      </c>
      <c r="J6" s="21">
        <f t="shared" ref="J6:J13" si="2">C6*F6</f>
        <v>496</v>
      </c>
      <c r="K6" s="21">
        <f t="shared" ref="K6:K13" si="3">D6*F6</f>
        <v>1984</v>
      </c>
      <c r="L6" s="21">
        <f t="shared" ref="L6:L13" si="4">D6*F6*E6</f>
        <v>2976</v>
      </c>
      <c r="M6" s="21">
        <f t="shared" si="0"/>
        <v>558</v>
      </c>
      <c r="N6" s="21">
        <f t="shared" ref="N6:N13" si="5">(J6-D6)+(D6*(H6*10)*G6)</f>
        <v>744</v>
      </c>
      <c r="O6" s="21">
        <f t="shared" ref="O6:O13" si="6">(J6-D6)+(D6*(H6*10)*G6)*E6</f>
        <v>992</v>
      </c>
      <c r="P6" s="23" t="s">
        <v>269</v>
      </c>
      <c r="Q6" s="21"/>
      <c r="R6" s="21"/>
    </row>
    <row r="7" spans="1:18" x14ac:dyDescent="0.15">
      <c r="A7" s="4" t="s">
        <v>91</v>
      </c>
      <c r="B7" s="22" t="s">
        <v>302</v>
      </c>
      <c r="C7" s="5">
        <v>205</v>
      </c>
      <c r="D7" s="5">
        <f t="shared" si="1"/>
        <v>820</v>
      </c>
      <c r="E7" s="5">
        <v>1.5</v>
      </c>
      <c r="F7" s="5">
        <v>2.35</v>
      </c>
      <c r="G7" s="5">
        <v>3</v>
      </c>
      <c r="H7" s="5">
        <v>0.15</v>
      </c>
      <c r="J7" s="21">
        <f t="shared" si="2"/>
        <v>481.75</v>
      </c>
      <c r="K7" s="21">
        <f t="shared" si="3"/>
        <v>1927</v>
      </c>
      <c r="L7" s="21">
        <f t="shared" si="4"/>
        <v>2890.5</v>
      </c>
      <c r="M7" s="21">
        <f t="shared" si="0"/>
        <v>1199.25</v>
      </c>
      <c r="N7" s="21">
        <f t="shared" si="5"/>
        <v>3351.75</v>
      </c>
      <c r="O7" s="21">
        <f t="shared" si="6"/>
        <v>5196.75</v>
      </c>
      <c r="P7" s="22" t="s">
        <v>268</v>
      </c>
      <c r="Q7" s="21"/>
      <c r="R7" s="21"/>
    </row>
    <row r="8" spans="1:18" x14ac:dyDescent="0.15">
      <c r="A8" s="4" t="s">
        <v>92</v>
      </c>
      <c r="B8" s="22" t="s">
        <v>303</v>
      </c>
      <c r="C8" s="5">
        <v>400</v>
      </c>
      <c r="D8" s="5">
        <f t="shared" si="1"/>
        <v>1600</v>
      </c>
      <c r="E8" s="5">
        <v>1.5</v>
      </c>
      <c r="F8" s="5">
        <v>1.2</v>
      </c>
      <c r="G8" s="5">
        <v>3</v>
      </c>
      <c r="H8" s="5">
        <v>0.2</v>
      </c>
      <c r="J8" s="21">
        <f t="shared" si="2"/>
        <v>480</v>
      </c>
      <c r="K8" s="21">
        <f t="shared" si="3"/>
        <v>1920</v>
      </c>
      <c r="L8" s="21">
        <f t="shared" si="4"/>
        <v>2880</v>
      </c>
      <c r="M8" s="21">
        <f t="shared" si="0"/>
        <v>2480</v>
      </c>
      <c r="N8" s="21">
        <f t="shared" si="5"/>
        <v>8480</v>
      </c>
      <c r="O8" s="21">
        <f t="shared" si="6"/>
        <v>13280</v>
      </c>
      <c r="P8" s="4" t="s">
        <v>270</v>
      </c>
      <c r="Q8" s="21"/>
      <c r="R8" s="21"/>
    </row>
    <row r="9" spans="1:18" x14ac:dyDescent="0.15">
      <c r="A9" s="4" t="s">
        <v>93</v>
      </c>
      <c r="B9" s="22" t="s">
        <v>304</v>
      </c>
      <c r="C9" s="5">
        <v>20</v>
      </c>
      <c r="D9" s="5">
        <f t="shared" si="1"/>
        <v>80</v>
      </c>
      <c r="E9" s="5">
        <v>1.5</v>
      </c>
      <c r="F9" s="5">
        <v>24</v>
      </c>
      <c r="G9" s="5">
        <v>2</v>
      </c>
      <c r="H9" s="5">
        <v>0.1</v>
      </c>
      <c r="J9" s="21">
        <f t="shared" si="2"/>
        <v>480</v>
      </c>
      <c r="K9" s="21">
        <f t="shared" si="3"/>
        <v>1920</v>
      </c>
      <c r="L9" s="21">
        <f t="shared" si="4"/>
        <v>2880</v>
      </c>
      <c r="M9" s="21">
        <f t="shared" si="0"/>
        <v>500</v>
      </c>
      <c r="N9" s="21">
        <f t="shared" si="5"/>
        <v>560</v>
      </c>
      <c r="O9" s="21">
        <f t="shared" si="6"/>
        <v>640</v>
      </c>
      <c r="P9" s="23" t="s">
        <v>269</v>
      </c>
      <c r="Q9" s="21"/>
      <c r="R9" s="21"/>
    </row>
    <row r="10" spans="1:18" x14ac:dyDescent="0.15">
      <c r="A10" s="4" t="s">
        <v>94</v>
      </c>
      <c r="B10" s="22" t="s">
        <v>305</v>
      </c>
      <c r="C10" s="5">
        <v>245</v>
      </c>
      <c r="D10" s="5">
        <f t="shared" si="1"/>
        <v>980</v>
      </c>
      <c r="E10" s="5">
        <v>1.5</v>
      </c>
      <c r="F10" s="5">
        <v>2</v>
      </c>
      <c r="G10" s="5">
        <v>4.5</v>
      </c>
      <c r="H10" s="5">
        <v>0.2</v>
      </c>
      <c r="J10" s="21">
        <f t="shared" si="2"/>
        <v>490</v>
      </c>
      <c r="K10" s="21">
        <f t="shared" si="3"/>
        <v>1960</v>
      </c>
      <c r="L10" s="21">
        <f t="shared" si="4"/>
        <v>2940</v>
      </c>
      <c r="M10" s="21">
        <f t="shared" si="0"/>
        <v>2450</v>
      </c>
      <c r="N10" s="21">
        <f t="shared" si="5"/>
        <v>8330</v>
      </c>
      <c r="O10" s="21">
        <f t="shared" si="6"/>
        <v>12740</v>
      </c>
      <c r="P10" s="4" t="s">
        <v>270</v>
      </c>
      <c r="Q10" s="21"/>
      <c r="R10" s="21"/>
    </row>
    <row r="11" spans="1:18" x14ac:dyDescent="0.15">
      <c r="A11" s="4" t="s">
        <v>95</v>
      </c>
      <c r="B11" s="22" t="s">
        <v>306</v>
      </c>
      <c r="C11" s="5">
        <v>325</v>
      </c>
      <c r="D11" s="5">
        <f t="shared" si="1"/>
        <v>1300</v>
      </c>
      <c r="E11" s="5">
        <v>1.5</v>
      </c>
      <c r="F11" s="5">
        <v>1.5</v>
      </c>
      <c r="G11" s="5">
        <v>3.5</v>
      </c>
      <c r="H11" s="5">
        <v>0.2</v>
      </c>
      <c r="J11" s="21">
        <f t="shared" si="2"/>
        <v>487.5</v>
      </c>
      <c r="K11" s="21">
        <f t="shared" si="3"/>
        <v>1950</v>
      </c>
      <c r="L11" s="21">
        <f t="shared" si="4"/>
        <v>2925</v>
      </c>
      <c r="M11" s="21">
        <f t="shared" si="0"/>
        <v>2437.5</v>
      </c>
      <c r="N11" s="21">
        <f t="shared" si="5"/>
        <v>8287.5</v>
      </c>
      <c r="O11" s="21">
        <f t="shared" si="6"/>
        <v>12837.5</v>
      </c>
      <c r="P11" s="4" t="s">
        <v>270</v>
      </c>
      <c r="Q11" s="21"/>
      <c r="R11" s="21"/>
    </row>
    <row r="12" spans="1:18" x14ac:dyDescent="0.15">
      <c r="A12" s="4" t="s">
        <v>96</v>
      </c>
      <c r="B12" s="22" t="s">
        <v>307</v>
      </c>
      <c r="C12" s="5">
        <v>75</v>
      </c>
      <c r="D12" s="5">
        <f t="shared" si="1"/>
        <v>300</v>
      </c>
      <c r="E12" s="5">
        <v>1.5</v>
      </c>
      <c r="F12" s="5">
        <v>6.5</v>
      </c>
      <c r="G12" s="5">
        <v>2</v>
      </c>
      <c r="H12" s="5">
        <v>0.1</v>
      </c>
      <c r="J12" s="21">
        <f t="shared" si="2"/>
        <v>487.5</v>
      </c>
      <c r="K12" s="21">
        <f t="shared" si="3"/>
        <v>1950</v>
      </c>
      <c r="L12" s="21">
        <f t="shared" si="4"/>
        <v>2925</v>
      </c>
      <c r="M12" s="21">
        <f t="shared" si="0"/>
        <v>562.5</v>
      </c>
      <c r="N12" s="21">
        <f t="shared" si="5"/>
        <v>787.5</v>
      </c>
      <c r="O12" s="21">
        <f t="shared" si="6"/>
        <v>1087.5</v>
      </c>
      <c r="P12" s="23" t="s">
        <v>269</v>
      </c>
      <c r="Q12" s="21"/>
      <c r="R12" s="21"/>
    </row>
    <row r="13" spans="1:18" x14ac:dyDescent="0.15">
      <c r="A13" s="4" t="s">
        <v>97</v>
      </c>
      <c r="B13" s="22" t="s">
        <v>308</v>
      </c>
      <c r="C13" s="5">
        <v>245</v>
      </c>
      <c r="D13" s="5">
        <f t="shared" si="1"/>
        <v>980</v>
      </c>
      <c r="E13" s="5">
        <v>1.5</v>
      </c>
      <c r="F13" s="5">
        <v>2</v>
      </c>
      <c r="G13" s="5">
        <v>2.5</v>
      </c>
      <c r="H13" s="5">
        <v>0.15</v>
      </c>
      <c r="J13" s="21">
        <f t="shared" si="2"/>
        <v>490</v>
      </c>
      <c r="K13" s="21">
        <f t="shared" si="3"/>
        <v>1960</v>
      </c>
      <c r="L13" s="21">
        <f t="shared" si="4"/>
        <v>2940</v>
      </c>
      <c r="M13" s="21">
        <f t="shared" si="0"/>
        <v>1163.75</v>
      </c>
      <c r="N13" s="21">
        <f t="shared" si="5"/>
        <v>3185</v>
      </c>
      <c r="O13" s="21">
        <f t="shared" si="6"/>
        <v>5022.5</v>
      </c>
      <c r="P13" s="22" t="s">
        <v>268</v>
      </c>
      <c r="Q13" s="21"/>
      <c r="R13" s="21"/>
    </row>
    <row r="14" spans="1:18" x14ac:dyDescent="0.15">
      <c r="B14" s="21"/>
      <c r="C14" s="21"/>
      <c r="D14" s="21"/>
      <c r="E14" s="21"/>
      <c r="F14" s="21"/>
      <c r="G14" s="21"/>
      <c r="H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18" x14ac:dyDescent="0.15">
      <c r="B15" s="21"/>
      <c r="C15" s="21"/>
      <c r="D15" s="21"/>
      <c r="E15" s="21"/>
      <c r="F15" s="21"/>
      <c r="G15" s="21"/>
      <c r="H15" s="21"/>
      <c r="J15" s="21"/>
      <c r="K15" s="21"/>
      <c r="L15" s="21"/>
      <c r="M15" s="21"/>
      <c r="N15" s="21"/>
      <c r="O15" s="21"/>
      <c r="P15" s="21"/>
      <c r="Q15" s="21"/>
      <c r="R15" s="21"/>
    </row>
    <row r="17" spans="1:7" x14ac:dyDescent="0.15">
      <c r="A17" s="30" t="s">
        <v>88</v>
      </c>
      <c r="B17" s="14" t="s">
        <v>75</v>
      </c>
      <c r="C17" s="14" t="s">
        <v>264</v>
      </c>
      <c r="D17" s="14" t="s">
        <v>265</v>
      </c>
      <c r="E17" s="14" t="s">
        <v>266</v>
      </c>
      <c r="F17" s="14" t="s">
        <v>267</v>
      </c>
      <c r="G17" s="20" t="s">
        <v>263</v>
      </c>
    </row>
    <row r="18" spans="1:7" x14ac:dyDescent="0.15">
      <c r="A18" s="4" t="s">
        <v>89</v>
      </c>
      <c r="B18" s="22" t="s">
        <v>300</v>
      </c>
      <c r="C18" s="22">
        <v>3</v>
      </c>
      <c r="D18" s="21">
        <f t="shared" ref="D18:D26" si="7">J5*C18</f>
        <v>1170</v>
      </c>
      <c r="E18" s="21">
        <f t="shared" ref="E18:E26" si="8">M5*C18</f>
        <v>2535</v>
      </c>
      <c r="F18" s="21">
        <f>(D18*10+E18)/2/10</f>
        <v>711.75</v>
      </c>
      <c r="G18" s="22" t="s">
        <v>268</v>
      </c>
    </row>
    <row r="19" spans="1:7" x14ac:dyDescent="0.15">
      <c r="A19" s="4" t="s">
        <v>90</v>
      </c>
      <c r="B19" s="22" t="s">
        <v>301</v>
      </c>
      <c r="C19" s="22">
        <v>3</v>
      </c>
      <c r="D19" s="21">
        <f t="shared" si="7"/>
        <v>1488</v>
      </c>
      <c r="E19" s="21">
        <f t="shared" si="8"/>
        <v>1674</v>
      </c>
      <c r="F19" s="21">
        <f t="shared" ref="F19:F26" si="9">(D19*10+E19)/2/10</f>
        <v>827.7</v>
      </c>
      <c r="G19" s="23" t="s">
        <v>269</v>
      </c>
    </row>
    <row r="20" spans="1:7" x14ac:dyDescent="0.15">
      <c r="A20" s="4" t="s">
        <v>91</v>
      </c>
      <c r="B20" s="22" t="s">
        <v>302</v>
      </c>
      <c r="C20" s="22">
        <v>3</v>
      </c>
      <c r="D20" s="21">
        <f t="shared" si="7"/>
        <v>1445.25</v>
      </c>
      <c r="E20" s="21">
        <f t="shared" si="8"/>
        <v>3597.75</v>
      </c>
      <c r="F20" s="21">
        <f t="shared" si="9"/>
        <v>902.51250000000005</v>
      </c>
      <c r="G20" s="22" t="s">
        <v>268</v>
      </c>
    </row>
    <row r="21" spans="1:7" x14ac:dyDescent="0.15">
      <c r="A21" s="4" t="s">
        <v>92</v>
      </c>
      <c r="B21" s="22" t="s">
        <v>303</v>
      </c>
      <c r="C21" s="22">
        <v>3</v>
      </c>
      <c r="D21" s="21">
        <f t="shared" si="7"/>
        <v>1440</v>
      </c>
      <c r="E21" s="21">
        <f t="shared" si="8"/>
        <v>7440</v>
      </c>
      <c r="F21" s="21">
        <f t="shared" si="9"/>
        <v>1092</v>
      </c>
      <c r="G21" s="4" t="s">
        <v>270</v>
      </c>
    </row>
    <row r="22" spans="1:7" x14ac:dyDescent="0.15">
      <c r="A22" s="4" t="s">
        <v>93</v>
      </c>
      <c r="B22" s="22" t="s">
        <v>304</v>
      </c>
      <c r="C22" s="22">
        <v>3</v>
      </c>
      <c r="D22" s="21">
        <f t="shared" si="7"/>
        <v>1440</v>
      </c>
      <c r="E22" s="21">
        <f t="shared" si="8"/>
        <v>1500</v>
      </c>
      <c r="F22" s="21">
        <f t="shared" si="9"/>
        <v>795</v>
      </c>
      <c r="G22" s="23" t="s">
        <v>269</v>
      </c>
    </row>
    <row r="23" spans="1:7" x14ac:dyDescent="0.15">
      <c r="A23" s="4" t="s">
        <v>94</v>
      </c>
      <c r="B23" s="22" t="s">
        <v>305</v>
      </c>
      <c r="C23" s="22">
        <v>3</v>
      </c>
      <c r="D23" s="21">
        <f t="shared" si="7"/>
        <v>1470</v>
      </c>
      <c r="E23" s="21">
        <f t="shared" si="8"/>
        <v>7350</v>
      </c>
      <c r="F23" s="21">
        <f t="shared" si="9"/>
        <v>1102.5</v>
      </c>
      <c r="G23" s="4" t="s">
        <v>270</v>
      </c>
    </row>
    <row r="24" spans="1:7" x14ac:dyDescent="0.15">
      <c r="A24" s="4" t="s">
        <v>95</v>
      </c>
      <c r="B24" s="22" t="s">
        <v>306</v>
      </c>
      <c r="C24" s="22">
        <v>3</v>
      </c>
      <c r="D24" s="21">
        <f t="shared" si="7"/>
        <v>1462.5</v>
      </c>
      <c r="E24" s="21">
        <f t="shared" si="8"/>
        <v>7312.5</v>
      </c>
      <c r="F24" s="21">
        <f t="shared" si="9"/>
        <v>1096.875</v>
      </c>
      <c r="G24" s="4" t="s">
        <v>270</v>
      </c>
    </row>
    <row r="25" spans="1:7" x14ac:dyDescent="0.15">
      <c r="A25" s="4" t="s">
        <v>96</v>
      </c>
      <c r="B25" s="22" t="s">
        <v>307</v>
      </c>
      <c r="C25" s="22">
        <v>3</v>
      </c>
      <c r="D25" s="21">
        <f t="shared" si="7"/>
        <v>1462.5</v>
      </c>
      <c r="E25" s="21">
        <f t="shared" si="8"/>
        <v>1687.5</v>
      </c>
      <c r="F25" s="21">
        <f t="shared" si="9"/>
        <v>815.625</v>
      </c>
      <c r="G25" s="23" t="s">
        <v>269</v>
      </c>
    </row>
    <row r="26" spans="1:7" x14ac:dyDescent="0.15">
      <c r="A26" s="4" t="s">
        <v>97</v>
      </c>
      <c r="B26" s="22" t="s">
        <v>308</v>
      </c>
      <c r="C26" s="22">
        <v>3</v>
      </c>
      <c r="D26" s="21">
        <f t="shared" si="7"/>
        <v>1470</v>
      </c>
      <c r="E26" s="21">
        <f t="shared" si="8"/>
        <v>3491.25</v>
      </c>
      <c r="F26" s="21">
        <f t="shared" si="9"/>
        <v>909.5625</v>
      </c>
      <c r="G26" s="22" t="s">
        <v>268</v>
      </c>
    </row>
    <row r="27" spans="1:7" x14ac:dyDescent="0.15">
      <c r="C27" s="21"/>
      <c r="D27" s="21"/>
      <c r="E27" s="21"/>
      <c r="F27" s="21">
        <f>SUM(F18:F26)/9</f>
        <v>917.05833333333328</v>
      </c>
      <c r="G27" s="21"/>
    </row>
    <row r="28" spans="1:7" x14ac:dyDescent="0.15">
      <c r="C28" s="21"/>
      <c r="D28" s="21"/>
      <c r="E28" s="21"/>
      <c r="F28" s="21"/>
      <c r="G28" s="21"/>
    </row>
    <row r="29" spans="1:7" x14ac:dyDescent="0.15">
      <c r="C29" s="21"/>
      <c r="D29" s="21"/>
      <c r="E29" s="21"/>
      <c r="F29" s="21"/>
      <c r="G29" s="21"/>
    </row>
    <row r="30" spans="1:7" x14ac:dyDescent="0.15">
      <c r="A30" s="30" t="s">
        <v>88</v>
      </c>
      <c r="B30" s="14" t="s">
        <v>75</v>
      </c>
      <c r="C30" s="14" t="s">
        <v>264</v>
      </c>
      <c r="D30" s="14" t="s">
        <v>332</v>
      </c>
      <c r="E30" s="14" t="s">
        <v>333</v>
      </c>
      <c r="F30" s="14" t="s">
        <v>267</v>
      </c>
      <c r="G30" s="20" t="s">
        <v>263</v>
      </c>
    </row>
    <row r="31" spans="1:7" x14ac:dyDescent="0.15">
      <c r="A31" s="4" t="s">
        <v>89</v>
      </c>
      <c r="B31" s="22" t="s">
        <v>300</v>
      </c>
      <c r="C31" s="22">
        <v>3</v>
      </c>
      <c r="D31" s="21">
        <f>K5*C31</f>
        <v>4680</v>
      </c>
      <c r="E31" s="21">
        <f>N5*C31</f>
        <v>6630</v>
      </c>
      <c r="F31" s="21">
        <f>(D31*10+E31)/2/10</f>
        <v>2671.5</v>
      </c>
      <c r="G31" s="22" t="s">
        <v>268</v>
      </c>
    </row>
    <row r="32" spans="1:7" x14ac:dyDescent="0.15">
      <c r="A32" s="4" t="s">
        <v>90</v>
      </c>
      <c r="B32" s="22" t="s">
        <v>301</v>
      </c>
      <c r="C32" s="22">
        <v>3</v>
      </c>
      <c r="D32" s="21">
        <f t="shared" ref="D32:D39" si="10">K6*C32</f>
        <v>5952</v>
      </c>
      <c r="E32" s="21">
        <f t="shared" ref="E32:E39" si="11">N6*C32</f>
        <v>2232</v>
      </c>
      <c r="F32" s="21">
        <f t="shared" ref="F32:F39" si="12">(D32*10+E32)/2/10</f>
        <v>3087.6</v>
      </c>
      <c r="G32" s="23" t="s">
        <v>269</v>
      </c>
    </row>
    <row r="33" spans="1:7" x14ac:dyDescent="0.15">
      <c r="A33" s="4" t="s">
        <v>91</v>
      </c>
      <c r="B33" s="22" t="s">
        <v>302</v>
      </c>
      <c r="C33" s="22">
        <v>3</v>
      </c>
      <c r="D33" s="21">
        <f t="shared" si="10"/>
        <v>5781</v>
      </c>
      <c r="E33" s="21">
        <f t="shared" si="11"/>
        <v>10055.25</v>
      </c>
      <c r="F33" s="21">
        <f t="shared" si="12"/>
        <v>3393.2624999999998</v>
      </c>
      <c r="G33" s="22" t="s">
        <v>268</v>
      </c>
    </row>
    <row r="34" spans="1:7" x14ac:dyDescent="0.15">
      <c r="A34" s="4" t="s">
        <v>92</v>
      </c>
      <c r="B34" s="22" t="s">
        <v>303</v>
      </c>
      <c r="C34" s="22">
        <v>3</v>
      </c>
      <c r="D34" s="21">
        <f t="shared" si="10"/>
        <v>5760</v>
      </c>
      <c r="E34" s="21">
        <f t="shared" si="11"/>
        <v>25440</v>
      </c>
      <c r="F34" s="21">
        <f t="shared" si="12"/>
        <v>4152</v>
      </c>
      <c r="G34" s="4" t="s">
        <v>270</v>
      </c>
    </row>
    <row r="35" spans="1:7" x14ac:dyDescent="0.15">
      <c r="A35" s="4" t="s">
        <v>93</v>
      </c>
      <c r="B35" s="22" t="s">
        <v>304</v>
      </c>
      <c r="C35" s="22">
        <v>3</v>
      </c>
      <c r="D35" s="21">
        <f t="shared" si="10"/>
        <v>5760</v>
      </c>
      <c r="E35" s="21">
        <f t="shared" si="11"/>
        <v>1680</v>
      </c>
      <c r="F35" s="21">
        <f t="shared" si="12"/>
        <v>2964</v>
      </c>
      <c r="G35" s="23" t="s">
        <v>269</v>
      </c>
    </row>
    <row r="36" spans="1:7" x14ac:dyDescent="0.15">
      <c r="A36" s="4" t="s">
        <v>94</v>
      </c>
      <c r="B36" s="22" t="s">
        <v>305</v>
      </c>
      <c r="C36" s="22">
        <v>3</v>
      </c>
      <c r="D36" s="21">
        <f t="shared" si="10"/>
        <v>5880</v>
      </c>
      <c r="E36" s="21">
        <f t="shared" si="11"/>
        <v>24990</v>
      </c>
      <c r="F36" s="21">
        <f t="shared" si="12"/>
        <v>4189.5</v>
      </c>
      <c r="G36" s="4" t="s">
        <v>270</v>
      </c>
    </row>
    <row r="37" spans="1:7" x14ac:dyDescent="0.15">
      <c r="A37" s="4" t="s">
        <v>95</v>
      </c>
      <c r="B37" s="22" t="s">
        <v>306</v>
      </c>
      <c r="C37" s="22">
        <v>3</v>
      </c>
      <c r="D37" s="21">
        <f t="shared" si="10"/>
        <v>5850</v>
      </c>
      <c r="E37" s="21">
        <f t="shared" si="11"/>
        <v>24862.5</v>
      </c>
      <c r="F37" s="21">
        <f t="shared" si="12"/>
        <v>4168.125</v>
      </c>
      <c r="G37" s="4" t="s">
        <v>270</v>
      </c>
    </row>
    <row r="38" spans="1:7" x14ac:dyDescent="0.15">
      <c r="A38" s="4" t="s">
        <v>96</v>
      </c>
      <c r="B38" s="22" t="s">
        <v>307</v>
      </c>
      <c r="C38" s="22">
        <v>3</v>
      </c>
      <c r="D38" s="21">
        <f t="shared" si="10"/>
        <v>5850</v>
      </c>
      <c r="E38" s="21">
        <f t="shared" si="11"/>
        <v>2362.5</v>
      </c>
      <c r="F38" s="21">
        <f t="shared" si="12"/>
        <v>3043.125</v>
      </c>
      <c r="G38" s="23" t="s">
        <v>269</v>
      </c>
    </row>
    <row r="39" spans="1:7" x14ac:dyDescent="0.15">
      <c r="A39" s="4" t="s">
        <v>97</v>
      </c>
      <c r="B39" s="22" t="s">
        <v>308</v>
      </c>
      <c r="C39" s="22">
        <v>3</v>
      </c>
      <c r="D39" s="21">
        <f t="shared" si="10"/>
        <v>5880</v>
      </c>
      <c r="E39" s="21">
        <f t="shared" si="11"/>
        <v>9555</v>
      </c>
      <c r="F39" s="21">
        <f t="shared" si="12"/>
        <v>3417.75</v>
      </c>
      <c r="G39" s="22" t="s">
        <v>268</v>
      </c>
    </row>
    <row r="40" spans="1:7" x14ac:dyDescent="0.15">
      <c r="C40" s="21"/>
      <c r="D40" s="21"/>
      <c r="E40" s="21"/>
      <c r="F40" s="21">
        <f>SUM(F31:F39)/9</f>
        <v>3454.0958333333333</v>
      </c>
      <c r="G40" s="21"/>
    </row>
  </sheetData>
  <phoneticPr fontId="3" type="noConversion"/>
  <conditionalFormatting sqref="F18:F28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{F7CF18B1-26EA-472A-8647-D5EC056B1965}</x14:id>
        </ext>
      </extLst>
    </cfRule>
  </conditionalFormatting>
  <conditionalFormatting sqref="E18:E2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{B2027C6B-00E5-4721-A01A-AE752B688B15}</x14:id>
        </ext>
      </extLst>
    </cfRule>
  </conditionalFormatting>
  <conditionalFormatting sqref="D18:D26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{E1CC3CD7-A6E1-45A7-ADEE-B15784FC1F64}</x14:id>
        </ext>
      </extLst>
    </cfRule>
  </conditionalFormatting>
  <conditionalFormatting sqref="J5:J1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{C65FBC96-6633-46F0-ABF9-2E61DFEE6966}</x14:id>
        </ext>
      </extLst>
    </cfRule>
  </conditionalFormatting>
  <conditionalFormatting sqref="M5:M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{C60D155B-171D-405A-81A3-A6EC17E92486}</x14:id>
        </ext>
      </extLst>
    </cfRule>
  </conditionalFormatting>
  <conditionalFormatting sqref="K5:K1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{24FC1C27-0851-45E3-81D5-FE4BAE48A366}</x14:id>
        </ext>
      </extLst>
    </cfRule>
  </conditionalFormatting>
  <conditionalFormatting sqref="N5:N1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{E1AB2196-DD2C-4C58-8927-8E637BA0F879}</x14:id>
        </ext>
      </extLst>
    </cfRule>
  </conditionalFormatting>
  <conditionalFormatting sqref="L5:L1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{A89A3DD3-54C5-4870-ABC0-94D876149945}</x14:id>
        </ext>
      </extLst>
    </cfRule>
  </conditionalFormatting>
  <conditionalFormatting sqref="O5:O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{FE541461-64CE-459D-9518-C6F1E239E250}</x14:id>
        </ext>
      </extLst>
    </cfRule>
  </conditionalFormatting>
  <conditionalFormatting sqref="F31:F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{166567BC-04A7-4E47-858B-B5C9DF1CF9E5}</x14:id>
        </ext>
      </extLst>
    </cfRule>
  </conditionalFormatting>
  <conditionalFormatting sqref="E31:E3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{6A7F51DD-3A52-47B3-A1DA-1BBD94002DCB}</x14:id>
        </ext>
      </extLst>
    </cfRule>
  </conditionalFormatting>
  <conditionalFormatting sqref="D31:D3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{FDB7D24E-EBE3-47F6-B139-6B6942B19967}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F18B1-26EA-472A-8647-D5EC056B19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F18:F28</xm:sqref>
        </x14:conditionalFormatting>
        <x14:conditionalFormatting xmlns:xm="http://schemas.microsoft.com/office/excel/2006/main">
          <x14:cfRule type="dataBar" id="{B2027C6B-00E5-4721-A01A-AE752B688B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E18:E26</xm:sqref>
        </x14:conditionalFormatting>
        <x14:conditionalFormatting xmlns:xm="http://schemas.microsoft.com/office/excel/2006/main">
          <x14:cfRule type="dataBar" id="{E1CC3CD7-A6E1-45A7-ADEE-B15784FC1F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D18:D26</xm:sqref>
        </x14:conditionalFormatting>
        <x14:conditionalFormatting xmlns:xm="http://schemas.microsoft.com/office/excel/2006/main">
          <x14:cfRule type="dataBar" id="{C65FBC96-6633-46F0-ABF9-2E61DFEE69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J5:J13</xm:sqref>
        </x14:conditionalFormatting>
        <x14:conditionalFormatting xmlns:xm="http://schemas.microsoft.com/office/excel/2006/main">
          <x14:cfRule type="dataBar" id="{C60D155B-171D-405A-81A3-A6EC17E92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M5:M13</xm:sqref>
        </x14:conditionalFormatting>
        <x14:conditionalFormatting xmlns:xm="http://schemas.microsoft.com/office/excel/2006/main">
          <x14:cfRule type="dataBar" id="{24FC1C27-0851-45E3-81D5-FE4BAE48A3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K5:K13</xm:sqref>
        </x14:conditionalFormatting>
        <x14:conditionalFormatting xmlns:xm="http://schemas.microsoft.com/office/excel/2006/main">
          <x14:cfRule type="dataBar" id="{E1AB2196-DD2C-4C58-8927-8E637BA0F8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N5:N13</xm:sqref>
        </x14:conditionalFormatting>
        <x14:conditionalFormatting xmlns:xm="http://schemas.microsoft.com/office/excel/2006/main">
          <x14:cfRule type="dataBar" id="{A89A3DD3-54C5-4870-ABC0-94D8761499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L5:L13</xm:sqref>
        </x14:conditionalFormatting>
        <x14:conditionalFormatting xmlns:xm="http://schemas.microsoft.com/office/excel/2006/main">
          <x14:cfRule type="dataBar" id="{FE541461-64CE-459D-9518-C6F1E239E2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O5:O13</xm:sqref>
        </x14:conditionalFormatting>
        <x14:conditionalFormatting xmlns:xm="http://schemas.microsoft.com/office/excel/2006/main">
          <x14:cfRule type="dataBar" id="{166567BC-04A7-4E47-858B-B5C9DF1CF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F31:F40</xm:sqref>
        </x14:conditionalFormatting>
        <x14:conditionalFormatting xmlns:xm="http://schemas.microsoft.com/office/excel/2006/main">
          <x14:cfRule type="dataBar" id="{6A7F51DD-3A52-47B3-A1DA-1BBD94002D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E31:E39</xm:sqref>
        </x14:conditionalFormatting>
        <x14:conditionalFormatting xmlns:xm="http://schemas.microsoft.com/office/excel/2006/main">
          <x14:cfRule type="dataBar" id="{FDB7D24E-EBE3-47F6-B139-6B6942B199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D31:D39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3F38-1A73-4AB2-9038-75FD4842A571}">
  <dimension ref="A1:B11"/>
  <sheetViews>
    <sheetView workbookViewId="0">
      <selection activeCell="M8" sqref="M8"/>
    </sheetView>
  </sheetViews>
  <sheetFormatPr defaultRowHeight="13.5" x14ac:dyDescent="0.15"/>
  <cols>
    <col min="1" max="1" width="21" customWidth="1"/>
    <col min="2" max="2" width="13.375" customWidth="1"/>
  </cols>
  <sheetData>
    <row r="1" spans="1:2" x14ac:dyDescent="0.15">
      <c r="A1" s="1" t="s">
        <v>49</v>
      </c>
      <c r="B1" s="1" t="s">
        <v>51</v>
      </c>
    </row>
    <row r="2" spans="1:2" x14ac:dyDescent="0.15">
      <c r="A2" s="5" t="s">
        <v>29</v>
      </c>
      <c r="B2" s="5" t="s">
        <v>30</v>
      </c>
    </row>
    <row r="3" spans="1:2" x14ac:dyDescent="0.15">
      <c r="A3" s="5" t="s">
        <v>31</v>
      </c>
      <c r="B3" s="5" t="s">
        <v>32</v>
      </c>
    </row>
    <row r="4" spans="1:2" x14ac:dyDescent="0.15">
      <c r="A4" s="5" t="s">
        <v>33</v>
      </c>
      <c r="B4" s="5" t="s">
        <v>34</v>
      </c>
    </row>
    <row r="5" spans="1:2" x14ac:dyDescent="0.15">
      <c r="A5" s="5" t="s">
        <v>35</v>
      </c>
      <c r="B5" s="5" t="s">
        <v>36</v>
      </c>
    </row>
    <row r="6" spans="1:2" x14ac:dyDescent="0.15">
      <c r="A6" s="5" t="s">
        <v>37</v>
      </c>
      <c r="B6" s="5" t="s">
        <v>38</v>
      </c>
    </row>
    <row r="7" spans="1:2" x14ac:dyDescent="0.15">
      <c r="A7" s="5" t="s">
        <v>39</v>
      </c>
      <c r="B7" s="5" t="s">
        <v>40</v>
      </c>
    </row>
    <row r="8" spans="1:2" x14ac:dyDescent="0.15">
      <c r="A8" s="5" t="s">
        <v>41</v>
      </c>
      <c r="B8" s="5" t="s">
        <v>42</v>
      </c>
    </row>
    <row r="9" spans="1:2" x14ac:dyDescent="0.15">
      <c r="A9" s="5" t="s">
        <v>43</v>
      </c>
      <c r="B9" s="5" t="s">
        <v>44</v>
      </c>
    </row>
    <row r="10" spans="1:2" x14ac:dyDescent="0.15">
      <c r="A10" s="5" t="s">
        <v>45</v>
      </c>
      <c r="B10" s="5" t="s">
        <v>46</v>
      </c>
    </row>
    <row r="11" spans="1:2" x14ac:dyDescent="0.15">
      <c r="A11" s="5" t="s">
        <v>47</v>
      </c>
      <c r="B11" s="5" t="s">
        <v>48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关卡</vt:lpstr>
      <vt:lpstr>产出</vt:lpstr>
      <vt:lpstr>天赋消耗</vt:lpstr>
      <vt:lpstr>武器消耗</vt:lpstr>
      <vt:lpstr>武器升级</vt:lpstr>
      <vt:lpstr>怪物血量</vt:lpstr>
      <vt:lpstr>怪物伤害</vt:lpstr>
      <vt:lpstr>武器</vt:lpstr>
      <vt:lpstr>场景</vt:lpstr>
      <vt:lpstr>怪物</vt:lpstr>
      <vt:lpstr>元素</vt:lpstr>
      <vt:lpstr>天赋</vt:lpstr>
      <vt:lpstr>能力&amp;路线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2021-12-15T06:26:24Z</dcterms:modified>
</cp:coreProperties>
</file>