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13_ncr:1_{C145E101-44F3-4340-A6B3-8AEC04F29DA3}" xr6:coauthVersionLast="47" xr6:coauthVersionMax="47" xr10:uidLastSave="{00000000-0000-0000-0000-000000000000}"/>
  <bookViews>
    <workbookView xWindow="7040" yWindow="980" windowWidth="28800" windowHeight="1534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J6" i="11" s="1"/>
  <c r="I4" i="11"/>
  <c r="K5" i="11" l="1"/>
  <c r="K6" i="11" s="1"/>
  <c r="F24" i="11"/>
  <c r="H24" i="11" s="1"/>
  <c r="H16" i="11"/>
  <c r="E17" i="11"/>
  <c r="E18" i="11" s="1"/>
  <c r="E19" i="11" s="1"/>
  <c r="H11" i="11"/>
  <c r="F12" i="11"/>
  <c r="H12" i="11" s="1"/>
  <c r="L5" i="11" l="1"/>
  <c r="L6" i="11" s="1"/>
  <c r="F19" i="11"/>
  <c r="H19" i="11" s="1"/>
  <c r="F18" i="11"/>
  <c r="H18" i="11" s="1"/>
  <c r="F17" i="11"/>
  <c r="H17" i="11" s="1"/>
  <c r="M5" i="11" l="1"/>
  <c r="M6" i="11" s="1"/>
  <c r="N5" i="11" l="1"/>
  <c r="N6" i="11" s="1"/>
  <c r="O5" i="11" l="1"/>
  <c r="O6" i="11" s="1"/>
  <c r="P5" i="11" l="1"/>
  <c r="P6" i="11" s="1"/>
  <c r="Q5" i="11" l="1"/>
  <c r="Q6" i="11" s="1"/>
  <c r="P4" i="1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<sst xmlns="http://schemas.openxmlformats.org/spreadsheetml/2006/main" count="80" uniqueCount="53">
  <si>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</si>
  <si>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</si>
  <si>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</si>
  <si>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</si>
  <si>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</si>
  <si>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</si>
  <si>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</si>
  <si>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</si>
  <si>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</si>
  <si>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</si>
  <si>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</si>
  <si>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</si>
  <si>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</si>
  <si>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</si>
  <si>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项目标题</t>
  </si>
  <si>
    <t>任务</t>
  </si>
  <si>
    <t>阶段 1 标题</t>
  </si>
  <si>
    <t>任务 1</t>
  </si>
  <si>
    <t>任务 2</t>
  </si>
  <si>
    <t>任务 3</t>
  </si>
  <si>
    <t>任务 4</t>
  </si>
  <si>
    <t>任务 5</t>
  </si>
  <si>
    <t>阶段 2 标题</t>
  </si>
  <si>
    <t>阶段 3 标题</t>
  </si>
  <si>
    <t>阶段 4 标题</t>
  </si>
  <si>
    <t>在此行上方插入新行</t>
  </si>
  <si>
    <t>显示周数：</t>
  </si>
  <si>
    <t>姓名</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</si>
  <si>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</si>
  <si>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</si>
  <si>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</si>
  <si>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</si>
  <si>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</si>
  <si>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</si>
  <si>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</si>
  <si>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</si>
  <si>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</si>
  <si>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</si>
  <si>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</si>
  <si>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</si>
  <si>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</si>
  <si>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</si>
  <si>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</si>
  <si>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</si>
  <si>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</si>
  <si>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</si>
  <si>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</si>
  <si>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</si>
  <si>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</si>
  <si>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基本目标：</t>
    <phoneticPr fontId="37" type="noConversion"/>
  </si>
  <si>
    <t>理想目标：</t>
    <phoneticPr fontId="37" type="noConversion"/>
  </si>
  <si>
    <t>更新日期：</t>
    <phoneticPr fontId="37" type="noConversion"/>
  </si>
  <si>
    <t>项目开始：</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</si>
</sst>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76" formatCode="_ &quot;¥&quot;* #,##0_ ;_ &quot;¥&quot;* \-#,##0_ ;_ &quot;¥&quot;* &quot;-&quot;_ ;_ @_ "/>
    <numFmt numFmtId="177" formatCode="_ &quot;¥&quot;* #,##0.00_ ;_ &quot;¥&quot;* \-#,##0.00_ ;_ &quot;¥&quot;* &quot;-&quot;??_ ;_ @_ "/>
    <numFmt numFmtId="178" formatCode="m/d/yy;@"/>
    <numFmt numFmtId="179" formatCode="[DBNum1][$-804]yyyy&quot;年&quot;m&quot;月&quot;;@"/>
    <numFmt numFmtId="180" formatCode="yyyy/m/d\,\ aaaa"/>
    <numFmt numFmtId="181" formatCode="d"/>
  </numFmts>
  <fonts count="39">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sz val="12"/>
      <color theme="1"/>
      <name val="Microsoft YaHei UI"/>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43"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41" fontId="4" fillId="0" borderId="0" applyFont="0" applyFill="0" applyBorder="0" applyAlignment="0" applyProtection="0"/>
    <xf numFmtId="177" fontId="4" fillId="0" borderId="0" applyFont="0" applyFill="0" applyBorder="0" applyAlignment="0" applyProtection="0"/>
    <xf numFmtId="176"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9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0" borderId="2" xfId="1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4" fillId="0" borderId="2" xfId="12">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9" borderId="2" xfId="0" applyFont="1" applyFill="1" applyBorder="1" applyAlignment="1">
      <alignment horizontal="left" vertical="center" indent="1"/>
    </xf>
    <xf numFmtId="9" fontId="28" fillId="9"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6" borderId="2" xfId="0" applyFont="1" applyFill="1" applyBorder="1" applyAlignment="1">
      <alignment horizontal="left" vertical="center" indent="1"/>
    </xf>
    <xf numFmtId="9" fontId="28" fillId="6" borderId="2" xfId="2" applyFont="1" applyFill="1" applyBorder="1" applyAlignment="1">
      <alignment horizontal="center" vertical="center"/>
    </xf>
    <xf numFmtId="9" fontId="28" fillId="11"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9" fontId="28" fillId="0" borderId="2" xfId="2" applyFont="1" applyBorder="1" applyAlignment="1">
      <alignment horizontal="center" vertical="center"/>
    </xf>
    <xf numFmtId="179" fontId="4" fillId="0" borderId="2" xfId="10" applyNumberForma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3" borderId="2" xfId="10" applyFill="1">
      <alignment horizontal="center" vertical="center"/>
    </xf>
    <xf numFmtId="178" fontId="0" fillId="9" borderId="2" xfId="0" applyNumberFormat="1" applyFill="1" applyBorder="1" applyAlignment="1">
      <alignment horizontal="center" vertical="center"/>
    </xf>
    <xf numFmtId="178" fontId="28" fillId="9" borderId="2" xfId="0" applyNumberFormat="1" applyFont="1" applyFill="1" applyBorder="1" applyAlignment="1">
      <alignment horizontal="center" vertical="center"/>
    </xf>
    <xf numFmtId="178" fontId="4" fillId="4" borderId="2" xfId="10" applyFill="1">
      <alignment horizontal="center" vertical="center"/>
    </xf>
    <xf numFmtId="178" fontId="0" fillId="6" borderId="2" xfId="0" applyNumberFormat="1" applyFill="1" applyBorder="1" applyAlignment="1">
      <alignment horizontal="center" vertical="center"/>
    </xf>
    <xf numFmtId="178" fontId="28" fillId="6" borderId="2" xfId="0" applyNumberFormat="1" applyFont="1" applyFill="1" applyBorder="1" applyAlignment="1">
      <alignment horizontal="center" vertical="center"/>
    </xf>
    <xf numFmtId="178" fontId="4" fillId="11"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10" borderId="2" xfId="10" applyFill="1">
      <alignment horizontal="center" vertical="center"/>
    </xf>
    <xf numFmtId="0" fontId="4" fillId="0" borderId="0" xfId="8">
      <alignment horizontal="right" indent="1"/>
    </xf>
    <xf numFmtId="0" fontId="4" fillId="0" borderId="7" xfId="8" applyBorder="1">
      <alignment horizontal="right" indent="1"/>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180" fontId="4" fillId="0" borderId="3" xfId="9">
      <alignment horizontal="center" vertical="center"/>
    </xf>
    <xf numFmtId="0" fontId="38" fillId="0" borderId="0" xfId="6" applyFont="1" applyAlignment="1">
      <alignment vertical="center"/>
    </xf>
    <xf numFmtId="0" fontId="38" fillId="0" borderId="0" xfId="7" applyFont="1" applyAlignment="1">
      <alignment vertical="center" wrapText="1"/>
    </xf>
    <xf numFmtId="0" fontId="38" fillId="0" borderId="0" xfId="0" applyFont="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4" sqref="B4"/>
    </sheetView>
  </sheetViews>
  <sheetFormatPr baseColWidth="10" defaultColWidth="8.83203125" defaultRowHeight="30" customHeight="1"/>
  <cols>
    <col min="1" max="1" width="2.5" style="15" customWidth="1"/>
    <col min="2" max="2" width="19.6640625" customWidth="1"/>
    <col min="3" max="3" width="30.5" customWidth="1"/>
    <col min="4" max="4" width="10.5" customWidth="1"/>
    <col min="5" max="5" width="10.33203125" style="3" customWidth="1"/>
    <col min="6" max="6" width="10.33203125" customWidth="1"/>
    <col min="7" max="7" width="2.5" customWidth="1"/>
    <col min="8" max="8" width="6" hidden="1" customWidth="1"/>
    <col min="9" max="64" width="2.5" customWidth="1"/>
    <col min="66" max="68" width="7.33203125"/>
    <col min="69" max="70" width="8.5"/>
  </cols>
  <sheetData>
    <row r="1" spans="1:64" ht="30" customHeight="1">
      <c r="A1" s="16" t="s">
        <v>0</v>
      </c>
      <c r="B1" s="18" t="s">
        <v>14</v>
      </c>
      <c r="C1" s="34"/>
      <c r="D1" s="35"/>
      <c r="E1" s="36"/>
      <c r="F1" s="37"/>
      <c r="H1" s="35"/>
      <c r="I1" s="38" t="s">
        <v>33</v>
      </c>
    </row>
    <row r="2" spans="1:64" ht="30" customHeight="1">
      <c r="A2" s="15" t="s">
        <v>1</v>
      </c>
      <c r="B2" s="95" t="s">
        <v>49</v>
      </c>
      <c r="I2" s="39" t="s">
        <v>34</v>
      </c>
    </row>
    <row r="3" spans="1:64" ht="30" customHeight="1">
      <c r="A3" s="15" t="s">
        <v>2</v>
      </c>
      <c r="B3" s="96" t="s">
        <v>50</v>
      </c>
      <c r="C3" s="89" t="s">
        <v>52</v>
      </c>
      <c r="D3" s="90"/>
      <c r="E3" s="94">
        <f ca="1">TODAY()</f>
        <v>44673</v>
      </c>
      <c r="F3" s="94"/>
    </row>
    <row r="4" spans="1:64" ht="30" customHeight="1">
      <c r="A4" s="16" t="s">
        <v>3</v>
      </c>
      <c r="B4" s="97" t="s">
        <v>51</v>
      </c>
      <c r="C4" s="89" t="s">
        <v>26</v>
      </c>
      <c r="D4" s="90"/>
      <c r="E4" s="5">
        <v>1</v>
      </c>
      <c r="I4" s="91">
        <f ca="1">I5</f>
        <v>44669</v>
      </c>
      <c r="J4" s="92"/>
      <c r="K4" s="92"/>
      <c r="L4" s="92"/>
      <c r="M4" s="92"/>
      <c r="N4" s="92"/>
      <c r="O4" s="93"/>
      <c r="P4" s="91">
        <f ca="1">P5</f>
        <v>44676</v>
      </c>
      <c r="Q4" s="92"/>
      <c r="R4" s="92"/>
      <c r="S4" s="92"/>
      <c r="T4" s="92"/>
      <c r="U4" s="92"/>
      <c r="V4" s="93"/>
      <c r="W4" s="91">
        <f ca="1">W5</f>
        <v>44683</v>
      </c>
      <c r="X4" s="92"/>
      <c r="Y4" s="92"/>
      <c r="Z4" s="92"/>
      <c r="AA4" s="92"/>
      <c r="AB4" s="92"/>
      <c r="AC4" s="93"/>
      <c r="AD4" s="91">
        <f ca="1">AD5</f>
        <v>44690</v>
      </c>
      <c r="AE4" s="92"/>
      <c r="AF4" s="92"/>
      <c r="AG4" s="92"/>
      <c r="AH4" s="92"/>
      <c r="AI4" s="92"/>
      <c r="AJ4" s="93"/>
      <c r="AK4" s="91">
        <f ca="1">AK5</f>
        <v>44697</v>
      </c>
      <c r="AL4" s="92"/>
      <c r="AM4" s="92"/>
      <c r="AN4" s="92"/>
      <c r="AO4" s="92"/>
      <c r="AP4" s="92"/>
      <c r="AQ4" s="93"/>
      <c r="AR4" s="91">
        <f ca="1">AR5</f>
        <v>44704</v>
      </c>
      <c r="AS4" s="92"/>
      <c r="AT4" s="92"/>
      <c r="AU4" s="92"/>
      <c r="AV4" s="92"/>
      <c r="AW4" s="92"/>
      <c r="AX4" s="93"/>
      <c r="AY4" s="91">
        <f ca="1">AY5</f>
        <v>44711</v>
      </c>
      <c r="AZ4" s="92"/>
      <c r="BA4" s="92"/>
      <c r="BB4" s="92"/>
      <c r="BC4" s="92"/>
      <c r="BD4" s="92"/>
      <c r="BE4" s="93"/>
      <c r="BF4" s="91">
        <f ca="1">BF5</f>
        <v>44718</v>
      </c>
      <c r="BG4" s="92"/>
      <c r="BH4" s="92"/>
      <c r="BI4" s="92"/>
      <c r="BJ4" s="92"/>
      <c r="BK4" s="92"/>
      <c r="BL4" s="93"/>
    </row>
    <row r="5" spans="1:64" ht="15" customHeight="1">
      <c r="A5" s="16" t="s">
        <v>4</v>
      </c>
      <c r="B5" s="33"/>
      <c r="C5" s="33"/>
      <c r="D5" s="33"/>
      <c r="E5" s="33"/>
      <c r="F5" s="33"/>
      <c r="G5" s="33"/>
      <c r="I5" s="74">
        <f ca="1">项目开始-WEEKDAY(项目开始,1)+2+7*(显示周数-1)</f>
        <v>44669</v>
      </c>
      <c r="J5" s="75">
        <f ca="1">I5+1</f>
        <v>44670</v>
      </c>
      <c r="K5" s="75">
        <f t="shared" ref="K5:AX5" ca="1" si="0">J5+1</f>
        <v>44671</v>
      </c>
      <c r="L5" s="75">
        <f t="shared" ca="1" si="0"/>
        <v>44672</v>
      </c>
      <c r="M5" s="75">
        <f t="shared" ca="1" si="0"/>
        <v>44673</v>
      </c>
      <c r="N5" s="75">
        <f t="shared" ca="1" si="0"/>
        <v>44674</v>
      </c>
      <c r="O5" s="76">
        <f t="shared" ca="1" si="0"/>
        <v>44675</v>
      </c>
      <c r="P5" s="74">
        <f ca="1">O5+1</f>
        <v>44676</v>
      </c>
      <c r="Q5" s="75">
        <f ca="1">P5+1</f>
        <v>44677</v>
      </c>
      <c r="R5" s="75">
        <f t="shared" ca="1" si="0"/>
        <v>44678</v>
      </c>
      <c r="S5" s="75">
        <f t="shared" ca="1" si="0"/>
        <v>44679</v>
      </c>
      <c r="T5" s="75">
        <f t="shared" ca="1" si="0"/>
        <v>44680</v>
      </c>
      <c r="U5" s="75">
        <f t="shared" ca="1" si="0"/>
        <v>44681</v>
      </c>
      <c r="V5" s="76">
        <f t="shared" ca="1" si="0"/>
        <v>44682</v>
      </c>
      <c r="W5" s="74">
        <f ca="1">V5+1</f>
        <v>44683</v>
      </c>
      <c r="X5" s="75">
        <f ca="1">W5+1</f>
        <v>44684</v>
      </c>
      <c r="Y5" s="75">
        <f t="shared" ca="1" si="0"/>
        <v>44685</v>
      </c>
      <c r="Z5" s="75">
        <f t="shared" ca="1" si="0"/>
        <v>44686</v>
      </c>
      <c r="AA5" s="75">
        <f t="shared" ca="1" si="0"/>
        <v>44687</v>
      </c>
      <c r="AB5" s="75">
        <f t="shared" ca="1" si="0"/>
        <v>44688</v>
      </c>
      <c r="AC5" s="76">
        <f t="shared" ca="1" si="0"/>
        <v>44689</v>
      </c>
      <c r="AD5" s="74">
        <f ca="1">AC5+1</f>
        <v>44690</v>
      </c>
      <c r="AE5" s="75">
        <f ca="1">AD5+1</f>
        <v>44691</v>
      </c>
      <c r="AF5" s="75">
        <f t="shared" ca="1" si="0"/>
        <v>44692</v>
      </c>
      <c r="AG5" s="75">
        <f t="shared" ca="1" si="0"/>
        <v>44693</v>
      </c>
      <c r="AH5" s="75">
        <f t="shared" ca="1" si="0"/>
        <v>44694</v>
      </c>
      <c r="AI5" s="75">
        <f t="shared" ca="1" si="0"/>
        <v>44695</v>
      </c>
      <c r="AJ5" s="76">
        <f t="shared" ca="1" si="0"/>
        <v>44696</v>
      </c>
      <c r="AK5" s="74">
        <f ca="1">AJ5+1</f>
        <v>44697</v>
      </c>
      <c r="AL5" s="75">
        <f ca="1">AK5+1</f>
        <v>44698</v>
      </c>
      <c r="AM5" s="75">
        <f t="shared" ca="1" si="0"/>
        <v>44699</v>
      </c>
      <c r="AN5" s="75">
        <f t="shared" ca="1" si="0"/>
        <v>44700</v>
      </c>
      <c r="AO5" s="75">
        <f t="shared" ca="1" si="0"/>
        <v>44701</v>
      </c>
      <c r="AP5" s="75">
        <f t="shared" ca="1" si="0"/>
        <v>44702</v>
      </c>
      <c r="AQ5" s="76">
        <f t="shared" ca="1" si="0"/>
        <v>44703</v>
      </c>
      <c r="AR5" s="74">
        <f ca="1">AQ5+1</f>
        <v>44704</v>
      </c>
      <c r="AS5" s="75">
        <f ca="1">AR5+1</f>
        <v>44705</v>
      </c>
      <c r="AT5" s="75">
        <f t="shared" ca="1" si="0"/>
        <v>44706</v>
      </c>
      <c r="AU5" s="75">
        <f t="shared" ca="1" si="0"/>
        <v>44707</v>
      </c>
      <c r="AV5" s="75">
        <f t="shared" ca="1" si="0"/>
        <v>44708</v>
      </c>
      <c r="AW5" s="75">
        <f t="shared" ca="1" si="0"/>
        <v>44709</v>
      </c>
      <c r="AX5" s="76">
        <f t="shared" ca="1" si="0"/>
        <v>44710</v>
      </c>
      <c r="AY5" s="74">
        <f ca="1">AX5+1</f>
        <v>44711</v>
      </c>
      <c r="AZ5" s="75">
        <f ca="1">AY5+1</f>
        <v>44712</v>
      </c>
      <c r="BA5" s="75">
        <f t="shared" ref="BA5:BE5" ca="1" si="1">AZ5+1</f>
        <v>44713</v>
      </c>
      <c r="BB5" s="75">
        <f t="shared" ca="1" si="1"/>
        <v>44714</v>
      </c>
      <c r="BC5" s="75">
        <f t="shared" ca="1" si="1"/>
        <v>44715</v>
      </c>
      <c r="BD5" s="75">
        <f t="shared" ca="1" si="1"/>
        <v>44716</v>
      </c>
      <c r="BE5" s="76">
        <f t="shared" ca="1" si="1"/>
        <v>44717</v>
      </c>
      <c r="BF5" s="74">
        <f ca="1">BE5+1</f>
        <v>44718</v>
      </c>
      <c r="BG5" s="75">
        <f ca="1">BF5+1</f>
        <v>44719</v>
      </c>
      <c r="BH5" s="75">
        <f t="shared" ref="BH5:BL5" ca="1" si="2">BG5+1</f>
        <v>44720</v>
      </c>
      <c r="BI5" s="75">
        <f t="shared" ca="1" si="2"/>
        <v>44721</v>
      </c>
      <c r="BJ5" s="75">
        <f t="shared" ca="1" si="2"/>
        <v>44722</v>
      </c>
      <c r="BK5" s="75">
        <f t="shared" ca="1" si="2"/>
        <v>44723</v>
      </c>
      <c r="BL5" s="76">
        <f t="shared" ca="1" si="2"/>
        <v>44724</v>
      </c>
    </row>
    <row r="6" spans="1:64" ht="30" customHeight="1" thickBot="1">
      <c r="A6" s="16" t="s">
        <v>5</v>
      </c>
      <c r="B6" s="40" t="s">
        <v>15</v>
      </c>
      <c r="C6" s="41" t="s">
        <v>48</v>
      </c>
      <c r="D6" s="41" t="s">
        <v>28</v>
      </c>
      <c r="E6" s="41" t="s">
        <v>29</v>
      </c>
      <c r="F6" s="41" t="s">
        <v>31</v>
      </c>
      <c r="G6" s="41"/>
      <c r="H6" s="41" t="s">
        <v>32</v>
      </c>
      <c r="I6" s="42" t="str">
        <f ca="1">RIGHT(TEXT(I5,"aaa"),1)</f>
        <v>一</v>
      </c>
      <c r="J6" s="42" t="str">
        <f t="shared" ref="J6:BL6" ca="1" si="3">RIGHT(TEXT(J5,"aaa"),1)</f>
        <v>二</v>
      </c>
      <c r="K6" s="42" t="str">
        <f t="shared" ca="1" si="3"/>
        <v>三</v>
      </c>
      <c r="L6" s="42" t="str">
        <f t="shared" ca="1" si="3"/>
        <v>四</v>
      </c>
      <c r="M6" s="42" t="str">
        <f t="shared" ca="1" si="3"/>
        <v>五</v>
      </c>
      <c r="N6" s="42" t="str">
        <f t="shared" ca="1" si="3"/>
        <v>六</v>
      </c>
      <c r="O6" s="42" t="str">
        <f t="shared" ca="1" si="3"/>
        <v>日</v>
      </c>
      <c r="P6" s="42" t="str">
        <f t="shared" ca="1" si="3"/>
        <v>一</v>
      </c>
      <c r="Q6" s="42" t="str">
        <f t="shared" ca="1" si="3"/>
        <v>二</v>
      </c>
      <c r="R6" s="42" t="str">
        <f t="shared" ca="1" si="3"/>
        <v>三</v>
      </c>
      <c r="S6" s="42" t="str">
        <f t="shared" ca="1" si="3"/>
        <v>四</v>
      </c>
      <c r="T6" s="42" t="str">
        <f t="shared" ca="1" si="3"/>
        <v>五</v>
      </c>
      <c r="U6" s="42" t="str">
        <f t="shared" ca="1" si="3"/>
        <v>六</v>
      </c>
      <c r="V6" s="42" t="str">
        <f t="shared" ca="1" si="3"/>
        <v>日</v>
      </c>
      <c r="W6" s="42" t="str">
        <f t="shared" ca="1" si="3"/>
        <v>一</v>
      </c>
      <c r="X6" s="42" t="str">
        <f t="shared" ca="1" si="3"/>
        <v>二</v>
      </c>
      <c r="Y6" s="42" t="str">
        <f t="shared" ca="1" si="3"/>
        <v>三</v>
      </c>
      <c r="Z6" s="42" t="str">
        <f t="shared" ca="1" si="3"/>
        <v>四</v>
      </c>
      <c r="AA6" s="42" t="str">
        <f t="shared" ca="1" si="3"/>
        <v>五</v>
      </c>
      <c r="AB6" s="42" t="str">
        <f t="shared" ca="1" si="3"/>
        <v>六</v>
      </c>
      <c r="AC6" s="42" t="str">
        <f t="shared" ca="1" si="3"/>
        <v>日</v>
      </c>
      <c r="AD6" s="42" t="str">
        <f t="shared" ca="1" si="3"/>
        <v>一</v>
      </c>
      <c r="AE6" s="42" t="str">
        <f t="shared" ca="1" si="3"/>
        <v>二</v>
      </c>
      <c r="AF6" s="42" t="str">
        <f t="shared" ca="1" si="3"/>
        <v>三</v>
      </c>
      <c r="AG6" s="42" t="str">
        <f t="shared" ca="1" si="3"/>
        <v>四</v>
      </c>
      <c r="AH6" s="42" t="str">
        <f t="shared" ca="1" si="3"/>
        <v>五</v>
      </c>
      <c r="AI6" s="42" t="str">
        <f t="shared" ca="1" si="3"/>
        <v>六</v>
      </c>
      <c r="AJ6" s="42" t="str">
        <f t="shared" ca="1" si="3"/>
        <v>日</v>
      </c>
      <c r="AK6" s="42" t="str">
        <f t="shared" ca="1" si="3"/>
        <v>一</v>
      </c>
      <c r="AL6" s="42" t="str">
        <f t="shared" ca="1" si="3"/>
        <v>二</v>
      </c>
      <c r="AM6" s="42" t="str">
        <f t="shared" ca="1" si="3"/>
        <v>三</v>
      </c>
      <c r="AN6" s="42" t="str">
        <f t="shared" ca="1" si="3"/>
        <v>四</v>
      </c>
      <c r="AO6" s="42" t="str">
        <f t="shared" ca="1" si="3"/>
        <v>五</v>
      </c>
      <c r="AP6" s="42" t="str">
        <f t="shared" ca="1" si="3"/>
        <v>六</v>
      </c>
      <c r="AQ6" s="42" t="str">
        <f t="shared" ca="1" si="3"/>
        <v>日</v>
      </c>
      <c r="AR6" s="42" t="str">
        <f t="shared" ca="1" si="3"/>
        <v>一</v>
      </c>
      <c r="AS6" s="42" t="str">
        <f t="shared" ca="1" si="3"/>
        <v>二</v>
      </c>
      <c r="AT6" s="42" t="str">
        <f t="shared" ca="1" si="3"/>
        <v>三</v>
      </c>
      <c r="AU6" s="42" t="str">
        <f t="shared" ca="1" si="3"/>
        <v>四</v>
      </c>
      <c r="AV6" s="42" t="str">
        <f t="shared" ca="1" si="3"/>
        <v>五</v>
      </c>
      <c r="AW6" s="42" t="str">
        <f t="shared" ca="1" si="3"/>
        <v>六</v>
      </c>
      <c r="AX6" s="42" t="str">
        <f t="shared" ca="1" si="3"/>
        <v>日</v>
      </c>
      <c r="AY6" s="42" t="str">
        <f t="shared" ca="1" si="3"/>
        <v>一</v>
      </c>
      <c r="AZ6" s="42" t="str">
        <f t="shared" ca="1" si="3"/>
        <v>二</v>
      </c>
      <c r="BA6" s="42" t="str">
        <f t="shared" ca="1" si="3"/>
        <v>三</v>
      </c>
      <c r="BB6" s="42" t="str">
        <f t="shared" ca="1" si="3"/>
        <v>四</v>
      </c>
      <c r="BC6" s="42" t="str">
        <f t="shared" ca="1" si="3"/>
        <v>五</v>
      </c>
      <c r="BD6" s="42" t="str">
        <f t="shared" ca="1" si="3"/>
        <v>六</v>
      </c>
      <c r="BE6" s="42" t="str">
        <f t="shared" ca="1" si="3"/>
        <v>日</v>
      </c>
      <c r="BF6" s="42" t="str">
        <f t="shared" ca="1" si="3"/>
        <v>一</v>
      </c>
      <c r="BG6" s="42" t="str">
        <f t="shared" ca="1" si="3"/>
        <v>二</v>
      </c>
      <c r="BH6" s="42" t="str">
        <f t="shared" ca="1" si="3"/>
        <v>三</v>
      </c>
      <c r="BI6" s="42" t="str">
        <f t="shared" ca="1" si="3"/>
        <v>四</v>
      </c>
      <c r="BJ6" s="42" t="str">
        <f t="shared" ca="1" si="3"/>
        <v>五</v>
      </c>
      <c r="BK6" s="42" t="str">
        <f t="shared" ca="1" si="3"/>
        <v>六</v>
      </c>
      <c r="BL6" s="42" t="str">
        <f t="shared" ca="1" si="3"/>
        <v>日</v>
      </c>
    </row>
    <row r="7" spans="1:64" ht="30" hidden="1" customHeight="1" thickBot="1">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2" customFormat="1" ht="30" customHeight="1" thickBot="1">
      <c r="A8" s="16" t="s">
        <v>7</v>
      </c>
      <c r="B8" s="43" t="s">
        <v>16</v>
      </c>
      <c r="C8" s="19"/>
      <c r="D8" s="44"/>
      <c r="E8" s="77"/>
      <c r="F8" s="78"/>
      <c r="G8" s="45"/>
      <c r="H8" s="45" t="str">
        <f t="shared" ref="H8:H33" si="4">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2" customFormat="1" ht="30" customHeight="1" thickBot="1">
      <c r="A9" s="16" t="s">
        <v>8</v>
      </c>
      <c r="B9" s="28" t="s">
        <v>17</v>
      </c>
      <c r="C9" s="20" t="s">
        <v>27</v>
      </c>
      <c r="D9" s="46">
        <v>0.5</v>
      </c>
      <c r="E9" s="79">
        <f ca="1">项目开始</f>
        <v>44673</v>
      </c>
      <c r="F9" s="79">
        <f ca="1">E9+3</f>
        <v>44676</v>
      </c>
      <c r="G9" s="45"/>
      <c r="H9" s="45">
        <f t="shared" ca="1" si="4"/>
        <v>4</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2" customFormat="1" ht="30" customHeight="1" thickBot="1">
      <c r="A10" s="16" t="s">
        <v>9</v>
      </c>
      <c r="B10" s="28" t="s">
        <v>18</v>
      </c>
      <c r="C10" s="20"/>
      <c r="D10" s="46">
        <v>0.6</v>
      </c>
      <c r="E10" s="79">
        <f ca="1">F9</f>
        <v>44676</v>
      </c>
      <c r="F10" s="79">
        <f ca="1">E10+2</f>
        <v>44678</v>
      </c>
      <c r="G10" s="45"/>
      <c r="H10" s="45">
        <f t="shared" ca="1" si="4"/>
        <v>3</v>
      </c>
      <c r="I10" s="6"/>
      <c r="J10" s="6"/>
      <c r="K10" s="6"/>
      <c r="L10" s="6"/>
      <c r="M10" s="6"/>
      <c r="N10" s="6"/>
      <c r="O10" s="6"/>
      <c r="P10" s="6"/>
      <c r="Q10" s="6"/>
      <c r="R10" s="6"/>
      <c r="S10" s="6"/>
      <c r="T10" s="6"/>
      <c r="U10" s="7"/>
      <c r="V10" s="7"/>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2" customFormat="1" ht="30" customHeight="1" thickBot="1">
      <c r="A11" s="15"/>
      <c r="B11" s="28" t="s">
        <v>19</v>
      </c>
      <c r="C11" s="20"/>
      <c r="D11" s="46">
        <v>0.5</v>
      </c>
      <c r="E11" s="79">
        <f ca="1">F10</f>
        <v>44678</v>
      </c>
      <c r="F11" s="79">
        <f ca="1">E11+4</f>
        <v>44682</v>
      </c>
      <c r="G11" s="45"/>
      <c r="H11" s="45">
        <f t="shared" ca="1" si="4"/>
        <v>5</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2" customFormat="1" ht="30" customHeight="1" thickBot="1">
      <c r="A12" s="15"/>
      <c r="B12" s="28" t="s">
        <v>20</v>
      </c>
      <c r="C12" s="20"/>
      <c r="D12" s="46">
        <v>0.25</v>
      </c>
      <c r="E12" s="79">
        <f ca="1">F11</f>
        <v>44682</v>
      </c>
      <c r="F12" s="79">
        <f ca="1">E12+5</f>
        <v>44687</v>
      </c>
      <c r="G12" s="45"/>
      <c r="H12" s="45">
        <f t="shared" ca="1" si="4"/>
        <v>6</v>
      </c>
      <c r="I12" s="6"/>
      <c r="J12" s="6"/>
      <c r="K12" s="6"/>
      <c r="L12" s="6"/>
      <c r="M12" s="6"/>
      <c r="N12" s="6"/>
      <c r="O12" s="6"/>
      <c r="P12" s="6"/>
      <c r="Q12" s="6"/>
      <c r="R12" s="6"/>
      <c r="S12" s="6"/>
      <c r="T12" s="6"/>
      <c r="U12" s="6"/>
      <c r="V12" s="6"/>
      <c r="W12" s="6"/>
      <c r="X12" s="6"/>
      <c r="Y12" s="7"/>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2" customFormat="1" ht="30" customHeight="1" thickBot="1">
      <c r="A13" s="15"/>
      <c r="B13" s="28" t="s">
        <v>21</v>
      </c>
      <c r="C13" s="20"/>
      <c r="D13" s="46"/>
      <c r="E13" s="79">
        <f ca="1">E10+1</f>
        <v>44677</v>
      </c>
      <c r="F13" s="79">
        <f ca="1">E13+2</f>
        <v>44679</v>
      </c>
      <c r="G13" s="45"/>
      <c r="H13" s="45">
        <f t="shared" ca="1" si="4"/>
        <v>3</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2" customFormat="1" ht="30" customHeight="1" thickBot="1">
      <c r="A14" s="16" t="s">
        <v>10</v>
      </c>
      <c r="B14" s="47" t="s">
        <v>22</v>
      </c>
      <c r="C14" s="21"/>
      <c r="D14" s="48"/>
      <c r="E14" s="80"/>
      <c r="F14" s="81"/>
      <c r="G14" s="45"/>
      <c r="H14" s="45" t="str">
        <f t="shared" si="4"/>
        <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2" customFormat="1" ht="30" customHeight="1" thickBot="1">
      <c r="A15" s="16"/>
      <c r="B15" s="29" t="s">
        <v>17</v>
      </c>
      <c r="C15" s="22"/>
      <c r="D15" s="49">
        <v>0.5</v>
      </c>
      <c r="E15" s="82">
        <f ca="1">E13+1</f>
        <v>44678</v>
      </c>
      <c r="F15" s="82">
        <f ca="1">E15+4</f>
        <v>44682</v>
      </c>
      <c r="G15" s="45"/>
      <c r="H15" s="45">
        <f t="shared" ca="1" si="4"/>
        <v>5</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2" customFormat="1" ht="30" customHeight="1" thickBot="1">
      <c r="A16" s="15"/>
      <c r="B16" s="29" t="s">
        <v>18</v>
      </c>
      <c r="C16" s="22"/>
      <c r="D16" s="49">
        <v>0.5</v>
      </c>
      <c r="E16" s="82">
        <f ca="1">E15+2</f>
        <v>44680</v>
      </c>
      <c r="F16" s="82">
        <f ca="1">E16+5</f>
        <v>44685</v>
      </c>
      <c r="G16" s="45"/>
      <c r="H16" s="45">
        <f t="shared" ca="1" si="4"/>
        <v>6</v>
      </c>
      <c r="I16" s="6"/>
      <c r="J16" s="6"/>
      <c r="K16" s="6"/>
      <c r="L16" s="6"/>
      <c r="M16" s="6"/>
      <c r="N16" s="6"/>
      <c r="O16" s="6"/>
      <c r="P16" s="6"/>
      <c r="Q16" s="6"/>
      <c r="R16" s="6"/>
      <c r="S16" s="6"/>
      <c r="T16" s="6"/>
      <c r="U16" s="7"/>
      <c r="V16" s="7"/>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2" customFormat="1" ht="30" customHeight="1" thickBot="1">
      <c r="A17" s="15"/>
      <c r="B17" s="29" t="s">
        <v>19</v>
      </c>
      <c r="C17" s="22"/>
      <c r="D17" s="49"/>
      <c r="E17" s="82">
        <f ca="1">F16</f>
        <v>44685</v>
      </c>
      <c r="F17" s="82">
        <f ca="1">E17+3</f>
        <v>44688</v>
      </c>
      <c r="G17" s="45"/>
      <c r="H17" s="45">
        <f t="shared" ca="1" si="4"/>
        <v>4</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2" customFormat="1" ht="30" customHeight="1" thickBot="1">
      <c r="A18" s="15"/>
      <c r="B18" s="29" t="s">
        <v>20</v>
      </c>
      <c r="C18" s="22"/>
      <c r="D18" s="49"/>
      <c r="E18" s="82">
        <f ca="1">E17</f>
        <v>44685</v>
      </c>
      <c r="F18" s="82">
        <f ca="1">E18+2</f>
        <v>44687</v>
      </c>
      <c r="G18" s="45"/>
      <c r="H18" s="45">
        <f t="shared" ca="1" si="4"/>
        <v>3</v>
      </c>
      <c r="I18" s="6"/>
      <c r="J18" s="6"/>
      <c r="K18" s="6"/>
      <c r="L18" s="6"/>
      <c r="M18" s="6"/>
      <c r="N18" s="6"/>
      <c r="O18" s="6"/>
      <c r="P18" s="6"/>
      <c r="Q18" s="6"/>
      <c r="R18" s="6"/>
      <c r="S18" s="6"/>
      <c r="T18" s="6"/>
      <c r="U18" s="6"/>
      <c r="V18" s="6"/>
      <c r="W18" s="6"/>
      <c r="X18" s="6"/>
      <c r="Y18" s="7"/>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2" customFormat="1" ht="30" customHeight="1" thickBot="1">
      <c r="A19" s="15"/>
      <c r="B19" s="29" t="s">
        <v>21</v>
      </c>
      <c r="C19" s="22"/>
      <c r="D19" s="49"/>
      <c r="E19" s="82">
        <f ca="1">E18</f>
        <v>44685</v>
      </c>
      <c r="F19" s="82">
        <f ca="1">E19+3</f>
        <v>44688</v>
      </c>
      <c r="G19" s="45"/>
      <c r="H19" s="45">
        <f t="shared" ca="1" si="4"/>
        <v>4</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2" customFormat="1" ht="30" customHeight="1" thickBot="1">
      <c r="A20" s="15" t="s">
        <v>11</v>
      </c>
      <c r="B20" s="50" t="s">
        <v>23</v>
      </c>
      <c r="C20" s="23"/>
      <c r="D20" s="51"/>
      <c r="E20" s="83"/>
      <c r="F20" s="84"/>
      <c r="G20" s="45"/>
      <c r="H20" s="45" t="str">
        <f t="shared" si="4"/>
        <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2" customFormat="1" ht="30" customHeight="1" thickBot="1">
      <c r="A21" s="15"/>
      <c r="B21" s="30" t="s">
        <v>17</v>
      </c>
      <c r="C21" s="24"/>
      <c r="D21" s="52"/>
      <c r="E21" s="85">
        <f ca="1">E9+15</f>
        <v>44688</v>
      </c>
      <c r="F21" s="85">
        <f ca="1">E21+5</f>
        <v>44693</v>
      </c>
      <c r="G21" s="45"/>
      <c r="H21" s="45">
        <f t="shared" ca="1" si="4"/>
        <v>6</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2" customFormat="1" ht="30" customHeight="1" thickBot="1">
      <c r="A22" s="15"/>
      <c r="B22" s="30" t="s">
        <v>18</v>
      </c>
      <c r="C22" s="24"/>
      <c r="D22" s="52"/>
      <c r="E22" s="85">
        <f ca="1">F21+1</f>
        <v>44694</v>
      </c>
      <c r="F22" s="85">
        <f ca="1">E22+4</f>
        <v>44698</v>
      </c>
      <c r="G22" s="45"/>
      <c r="H22" s="45">
        <f t="shared" ca="1" si="4"/>
        <v>5</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2" customFormat="1" ht="30" customHeight="1" thickBot="1">
      <c r="A23" s="15"/>
      <c r="B23" s="30" t="s">
        <v>19</v>
      </c>
      <c r="C23" s="24"/>
      <c r="D23" s="52"/>
      <c r="E23" s="85">
        <f ca="1">E22+5</f>
        <v>44699</v>
      </c>
      <c r="F23" s="85">
        <f ca="1">E23+5</f>
        <v>44704</v>
      </c>
      <c r="G23" s="45"/>
      <c r="H23" s="45">
        <f t="shared" ca="1" si="4"/>
        <v>6</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2" customFormat="1" ht="30" customHeight="1" thickBot="1">
      <c r="A24" s="15"/>
      <c r="B24" s="30" t="s">
        <v>20</v>
      </c>
      <c r="C24" s="24"/>
      <c r="D24" s="52"/>
      <c r="E24" s="85">
        <f ca="1">F23+1</f>
        <v>44705</v>
      </c>
      <c r="F24" s="85">
        <f ca="1">E24+4</f>
        <v>44709</v>
      </c>
      <c r="G24" s="45"/>
      <c r="H24" s="45">
        <f t="shared" ca="1" si="4"/>
        <v>5</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2" customFormat="1" ht="30" customHeight="1" thickBot="1">
      <c r="A25" s="15"/>
      <c r="B25" s="30" t="s">
        <v>21</v>
      </c>
      <c r="C25" s="24"/>
      <c r="D25" s="52"/>
      <c r="E25" s="85">
        <f ca="1">E23</f>
        <v>44699</v>
      </c>
      <c r="F25" s="85">
        <f ca="1">E25+4</f>
        <v>44703</v>
      </c>
      <c r="G25" s="45"/>
      <c r="H25" s="45">
        <f t="shared" ca="1" si="4"/>
        <v>5</v>
      </c>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2" customFormat="1" ht="30" customHeight="1" thickBot="1">
      <c r="A26" s="15" t="s">
        <v>11</v>
      </c>
      <c r="B26" s="53" t="s">
        <v>24</v>
      </c>
      <c r="C26" s="25"/>
      <c r="D26" s="54"/>
      <c r="E26" s="86"/>
      <c r="F26" s="87"/>
      <c r="G26" s="45"/>
      <c r="H26" s="45" t="str">
        <f t="shared" si="4"/>
        <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2" customFormat="1" ht="30" customHeight="1" thickBot="1">
      <c r="A27" s="15"/>
      <c r="B27" s="31" t="s">
        <v>17</v>
      </c>
      <c r="C27" s="26"/>
      <c r="D27" s="55"/>
      <c r="E27" s="88" t="s">
        <v>30</v>
      </c>
      <c r="F27" s="88" t="s">
        <v>30</v>
      </c>
      <c r="G27" s="45"/>
      <c r="H27" s="45" t="e">
        <f t="shared" si="4"/>
        <v>#VALUE!</v>
      </c>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s="2" customFormat="1" ht="30" customHeight="1" thickBot="1">
      <c r="A28" s="15"/>
      <c r="B28" s="31" t="s">
        <v>18</v>
      </c>
      <c r="C28" s="26"/>
      <c r="D28" s="55"/>
      <c r="E28" s="88" t="s">
        <v>30</v>
      </c>
      <c r="F28" s="88" t="s">
        <v>30</v>
      </c>
      <c r="G28" s="45"/>
      <c r="H28" s="45" t="e">
        <f t="shared" si="4"/>
        <v>#VALUE!</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row>
    <row r="29" spans="1:64" s="2" customFormat="1" ht="30" customHeight="1" thickBot="1">
      <c r="A29" s="15"/>
      <c r="B29" s="31" t="s">
        <v>19</v>
      </c>
      <c r="C29" s="26"/>
      <c r="D29" s="55"/>
      <c r="E29" s="88" t="s">
        <v>30</v>
      </c>
      <c r="F29" s="88" t="s">
        <v>30</v>
      </c>
      <c r="G29" s="45"/>
      <c r="H29" s="45" t="e">
        <f t="shared" si="4"/>
        <v>#VALUE!</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s="2" customFormat="1" ht="30" customHeight="1" thickBot="1">
      <c r="A30" s="15"/>
      <c r="B30" s="31" t="s">
        <v>20</v>
      </c>
      <c r="C30" s="26"/>
      <c r="D30" s="55"/>
      <c r="E30" s="88" t="s">
        <v>30</v>
      </c>
      <c r="F30" s="88" t="s">
        <v>30</v>
      </c>
      <c r="G30" s="45"/>
      <c r="H30" s="45" t="e">
        <f t="shared" si="4"/>
        <v>#VALUE!</v>
      </c>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s="2" customFormat="1" ht="30" customHeight="1" thickBot="1">
      <c r="A31" s="15"/>
      <c r="B31" s="31" t="s">
        <v>21</v>
      </c>
      <c r="C31" s="26"/>
      <c r="D31" s="55"/>
      <c r="E31" s="88" t="s">
        <v>30</v>
      </c>
      <c r="F31" s="88" t="s">
        <v>30</v>
      </c>
      <c r="G31" s="45"/>
      <c r="H31" s="45" t="e">
        <f t="shared" si="4"/>
        <v>#VALUE!</v>
      </c>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row>
    <row r="32" spans="1:64" s="2" customFormat="1" ht="30" customHeight="1" thickBot="1">
      <c r="A32" s="15" t="s">
        <v>12</v>
      </c>
      <c r="B32" s="32"/>
      <c r="C32" s="27"/>
      <c r="D32" s="56"/>
      <c r="E32" s="57"/>
      <c r="F32" s="57"/>
      <c r="G32" s="45"/>
      <c r="H32" s="45" t="str">
        <f t="shared" si="4"/>
        <v/>
      </c>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row>
    <row r="33" spans="1:64" s="2" customFormat="1" ht="30" customHeight="1" thickBot="1">
      <c r="A33" s="16" t="s">
        <v>13</v>
      </c>
      <c r="B33" s="58" t="s">
        <v>25</v>
      </c>
      <c r="C33" s="59"/>
      <c r="D33" s="60"/>
      <c r="E33" s="61"/>
      <c r="F33" s="62"/>
      <c r="G33" s="63"/>
      <c r="H33" s="63" t="str">
        <f t="shared" si="4"/>
        <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row>
    <row r="34" spans="1:64" ht="30" customHeight="1">
      <c r="G34" s="4"/>
    </row>
    <row r="35" spans="1:64" ht="30" customHeight="1">
      <c r="C35" s="64"/>
      <c r="F35" s="65"/>
    </row>
    <row r="36" spans="1:64" ht="30" customHeight="1">
      <c r="C36" s="66"/>
    </row>
  </sheetData>
  <mergeCells count="11">
    <mergeCell ref="BF4:BL4"/>
    <mergeCell ref="E3:F3"/>
    <mergeCell ref="I4:O4"/>
    <mergeCell ref="P4:V4"/>
    <mergeCell ref="W4:AC4"/>
    <mergeCell ref="AD4:AJ4"/>
    <mergeCell ref="C3:D3"/>
    <mergeCell ref="C4:D4"/>
    <mergeCell ref="AK4:AQ4"/>
    <mergeCell ref="AR4:AX4"/>
    <mergeCell ref="AY4:BE4"/>
  </mergeCells>
  <phoneticPr fontId="37"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 defaultRowHeight="14"/>
  <cols>
    <col min="1" max="1" width="87" style="9" customWidth="1"/>
    <col min="2" max="16384" width="9" style="1"/>
  </cols>
  <sheetData>
    <row r="1" spans="1:2" ht="46.5" customHeight="1">
      <c r="A1" s="67"/>
      <c r="B1" s="35"/>
    </row>
    <row r="2" spans="1:2" s="10" customFormat="1" ht="16">
      <c r="A2" s="68" t="s">
        <v>33</v>
      </c>
      <c r="B2" s="68"/>
    </row>
    <row r="3" spans="1:2" s="12" customFormat="1" ht="27" customHeight="1">
      <c r="A3" s="69" t="s">
        <v>34</v>
      </c>
      <c r="B3" s="70"/>
    </row>
    <row r="4" spans="1:2" s="11" customFormat="1" ht="27">
      <c r="A4" s="71" t="s">
        <v>35</v>
      </c>
      <c r="B4" s="72"/>
    </row>
    <row r="5" spans="1:2" ht="49.25" customHeight="1">
      <c r="A5" s="73" t="s">
        <v>36</v>
      </c>
      <c r="B5" s="35"/>
    </row>
    <row r="6" spans="1:2" ht="26.25" customHeight="1">
      <c r="A6" s="71" t="s">
        <v>37</v>
      </c>
      <c r="B6" s="35"/>
    </row>
    <row r="7" spans="1:2" s="9" customFormat="1" ht="205" customHeight="1">
      <c r="A7" s="14" t="s">
        <v>38</v>
      </c>
      <c r="B7" s="67"/>
    </row>
    <row r="8" spans="1:2" s="11" customFormat="1" ht="27">
      <c r="A8" s="71" t="s">
        <v>39</v>
      </c>
      <c r="B8" s="72"/>
    </row>
    <row r="9" spans="1:2" ht="34.25" customHeight="1">
      <c r="A9" s="73" t="s">
        <v>40</v>
      </c>
      <c r="B9" s="35"/>
    </row>
    <row r="10" spans="1:2" s="9" customFormat="1" ht="28" customHeight="1">
      <c r="A10" s="13" t="s">
        <v>41</v>
      </c>
      <c r="B10" s="67"/>
    </row>
    <row r="11" spans="1:2" s="11" customFormat="1" ht="27">
      <c r="A11" s="71" t="s">
        <v>42</v>
      </c>
      <c r="B11" s="72"/>
    </row>
    <row r="12" spans="1:2" ht="18.5" customHeight="1">
      <c r="A12" s="73" t="s">
        <v>43</v>
      </c>
      <c r="B12" s="35"/>
    </row>
    <row r="13" spans="1:2" s="9" customFormat="1" ht="28" customHeight="1">
      <c r="A13" s="13" t="s">
        <v>44</v>
      </c>
      <c r="B13" s="67"/>
    </row>
    <row r="14" spans="1:2" s="11" customFormat="1" ht="27">
      <c r="A14" s="71" t="s">
        <v>45</v>
      </c>
      <c r="B14" s="72"/>
    </row>
    <row r="15" spans="1:2" ht="49.25" customHeight="1">
      <c r="A15" s="73" t="s">
        <v>46</v>
      </c>
      <c r="B15" s="35"/>
    </row>
    <row r="16" spans="1:2" ht="51">
      <c r="A16" s="73" t="s">
        <v>47</v>
      </c>
      <c r="B16" s="35"/>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2022-04-22T12:40:13Z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