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Pv4_netmask" sheetId="5" r:id="rId1"/>
    <sheet name="IPv4_CIDR" sheetId="1" r:id="rId2"/>
    <sheet name="IPv4_octet" sheetId="4" r:id="rId3"/>
    <sheet name="netmask" sheetId="6" r:id="rId4"/>
  </sheets>
  <definedNames>
    <definedName name="_xlnm._FilterDatabase" localSheetId="1" hidden="1">IPv4_CIDR!$B$4:$AE$40</definedName>
    <definedName name="_xlnm._FilterDatabase" localSheetId="0" hidden="1">IPv4_netmask!$B$4:$AE$40</definedName>
    <definedName name="_xlnm._FilterDatabase" localSheetId="2" hidden="1">IPv4_octet!$B$4:$AE$40</definedName>
  </definedNames>
  <calcPr calcId="145621"/>
</workbook>
</file>

<file path=xl/calcChain.xml><?xml version="1.0" encoding="utf-8"?>
<calcChain xmlns="http://schemas.openxmlformats.org/spreadsheetml/2006/main">
  <c r="K40" i="5" l="1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T40" i="5" l="1"/>
  <c r="T39" i="5"/>
  <c r="T38" i="5"/>
  <c r="T37" i="5"/>
  <c r="T36" i="5"/>
  <c r="T35" i="5"/>
  <c r="T34" i="5"/>
  <c r="T33" i="5"/>
  <c r="T32" i="5"/>
  <c r="T31" i="5"/>
  <c r="D40" i="5" l="1"/>
  <c r="D39" i="5"/>
  <c r="D38" i="5"/>
  <c r="D37" i="5"/>
  <c r="D36" i="5"/>
  <c r="D35" i="5"/>
  <c r="D34" i="5"/>
  <c r="D33" i="5"/>
  <c r="D32" i="5"/>
  <c r="D31" i="5"/>
  <c r="G31" i="5" s="1"/>
  <c r="D30" i="5"/>
  <c r="D29" i="5"/>
  <c r="G29" i="5" s="1"/>
  <c r="D28" i="5"/>
  <c r="D27" i="5"/>
  <c r="G27" i="5" s="1"/>
  <c r="D26" i="5"/>
  <c r="D25" i="5"/>
  <c r="G25" i="5" s="1"/>
  <c r="D24" i="5"/>
  <c r="D23" i="5"/>
  <c r="G23" i="5" s="1"/>
  <c r="D22" i="5"/>
  <c r="D21" i="5"/>
  <c r="G21" i="5" s="1"/>
  <c r="D20" i="5"/>
  <c r="D19" i="5"/>
  <c r="G19" i="5" s="1"/>
  <c r="D18" i="5"/>
  <c r="D17" i="5"/>
  <c r="D16" i="5"/>
  <c r="G16" i="5" s="1"/>
  <c r="D15" i="5"/>
  <c r="D14" i="5"/>
  <c r="G14" i="5" s="1"/>
  <c r="D13" i="5"/>
  <c r="D12" i="5"/>
  <c r="G12" i="5" s="1"/>
  <c r="D11" i="5"/>
  <c r="D10" i="5"/>
  <c r="G10" i="5" s="1"/>
  <c r="D9" i="5"/>
  <c r="D8" i="5"/>
  <c r="G8" i="5" s="1"/>
  <c r="D7" i="5"/>
  <c r="D6" i="5"/>
  <c r="G6" i="5" s="1"/>
  <c r="D5" i="5"/>
  <c r="O31" i="5" l="1"/>
  <c r="O33" i="5"/>
  <c r="O35" i="5"/>
  <c r="O37" i="5"/>
  <c r="O39" i="5"/>
  <c r="O32" i="5"/>
  <c r="O34" i="5"/>
  <c r="O36" i="5"/>
  <c r="O38" i="5"/>
  <c r="O40" i="5"/>
  <c r="G15" i="5"/>
  <c r="G26" i="5"/>
  <c r="G20" i="5"/>
  <c r="G36" i="5"/>
  <c r="G11" i="5"/>
  <c r="G22" i="5"/>
  <c r="G32" i="5"/>
  <c r="G38" i="5"/>
  <c r="G7" i="5"/>
  <c r="G18" i="5"/>
  <c r="G28" i="5"/>
  <c r="G34" i="5"/>
  <c r="G39" i="5"/>
  <c r="G24" i="5"/>
  <c r="G30" i="5"/>
  <c r="G35" i="5"/>
  <c r="G40" i="5"/>
  <c r="G37" i="5"/>
  <c r="G13" i="5"/>
  <c r="G9" i="5"/>
  <c r="G17" i="5"/>
  <c r="G33" i="5"/>
  <c r="E23" i="5"/>
  <c r="E15" i="5"/>
  <c r="H15" i="5" s="1"/>
  <c r="E14" i="5"/>
  <c r="E17" i="5"/>
  <c r="E5" i="5"/>
  <c r="E6" i="5"/>
  <c r="H6" i="5" s="1"/>
  <c r="E7" i="5"/>
  <c r="E8" i="5"/>
  <c r="E9" i="5"/>
  <c r="E10" i="5"/>
  <c r="E11" i="5"/>
  <c r="E12" i="5"/>
  <c r="H12" i="5" s="1"/>
  <c r="E13" i="5"/>
  <c r="H13" i="5" s="1"/>
  <c r="G5" i="5"/>
  <c r="E16" i="5"/>
  <c r="E24" i="5"/>
  <c r="H24" i="5" s="1"/>
  <c r="E18" i="5"/>
  <c r="E19" i="5"/>
  <c r="E20" i="5"/>
  <c r="H20" i="5" s="1"/>
  <c r="E21" i="5"/>
  <c r="H21" i="5" s="1"/>
  <c r="E22" i="5"/>
  <c r="E25" i="5"/>
  <c r="AJ39" i="5"/>
  <c r="AI39" i="5"/>
  <c r="E26" i="5"/>
  <c r="E27" i="5"/>
  <c r="H27" i="5" s="1"/>
  <c r="E28" i="5"/>
  <c r="E29" i="5"/>
  <c r="E30" i="5"/>
  <c r="E31" i="5"/>
  <c r="AJ38" i="5"/>
  <c r="AI38" i="5"/>
  <c r="AJ40" i="5"/>
  <c r="AI40" i="5"/>
  <c r="E32" i="5"/>
  <c r="E33" i="5"/>
  <c r="E34" i="5"/>
  <c r="E35" i="5"/>
  <c r="H35" i="5" s="1"/>
  <c r="E36" i="5"/>
  <c r="E37" i="5"/>
  <c r="E38" i="5"/>
  <c r="E39" i="5"/>
  <c r="H39" i="5" s="1"/>
  <c r="E40" i="5"/>
  <c r="T32" i="4"/>
  <c r="T31" i="4"/>
  <c r="O32" i="4"/>
  <c r="O31" i="4"/>
  <c r="AD40" i="5" l="1"/>
  <c r="AC40" i="5"/>
  <c r="AB40" i="5"/>
  <c r="AA40" i="5"/>
  <c r="AE40" i="5" s="1"/>
  <c r="V38" i="5"/>
  <c r="Y38" i="5"/>
  <c r="X38" i="5"/>
  <c r="W38" i="5"/>
  <c r="Y39" i="5"/>
  <c r="X39" i="5"/>
  <c r="W39" i="5"/>
  <c r="V39" i="5"/>
  <c r="Z39" i="5" s="1"/>
  <c r="AD39" i="5"/>
  <c r="AC39" i="5"/>
  <c r="AB39" i="5"/>
  <c r="AA39" i="5"/>
  <c r="AE39" i="5" s="1"/>
  <c r="AA38" i="5"/>
  <c r="AD38" i="5"/>
  <c r="AC38" i="5"/>
  <c r="AB38" i="5"/>
  <c r="Y40" i="5"/>
  <c r="X40" i="5"/>
  <c r="W40" i="5"/>
  <c r="V40" i="5"/>
  <c r="Z40" i="5" s="1"/>
  <c r="H40" i="5"/>
  <c r="H36" i="5"/>
  <c r="H32" i="5"/>
  <c r="H26" i="5"/>
  <c r="H7" i="5"/>
  <c r="H31" i="5"/>
  <c r="H30" i="5"/>
  <c r="H25" i="5"/>
  <c r="H16" i="5"/>
  <c r="H38" i="5"/>
  <c r="H34" i="5"/>
  <c r="H29" i="5"/>
  <c r="H18" i="5"/>
  <c r="H11" i="5"/>
  <c r="H14" i="5"/>
  <c r="H23" i="5"/>
  <c r="H37" i="5"/>
  <c r="H33" i="5"/>
  <c r="H28" i="5"/>
  <c r="H22" i="5"/>
  <c r="H17" i="5"/>
  <c r="H9" i="5"/>
  <c r="H10" i="5"/>
  <c r="H8" i="5"/>
  <c r="H19" i="5"/>
  <c r="F23" i="5"/>
  <c r="J23" i="5" s="1"/>
  <c r="F36" i="5"/>
  <c r="J36" i="5" s="1"/>
  <c r="F35" i="5"/>
  <c r="J35" i="5" s="1"/>
  <c r="F37" i="5"/>
  <c r="J37" i="5" s="1"/>
  <c r="F33" i="5"/>
  <c r="J33" i="5" s="1"/>
  <c r="F28" i="5"/>
  <c r="J28" i="5" s="1"/>
  <c r="F21" i="5"/>
  <c r="J21" i="5" s="1"/>
  <c r="F16" i="5"/>
  <c r="J16" i="5" s="1"/>
  <c r="F11" i="5"/>
  <c r="J11" i="5" s="1"/>
  <c r="F8" i="5"/>
  <c r="J8" i="5" s="1"/>
  <c r="F5" i="5"/>
  <c r="J5" i="5" s="1"/>
  <c r="H5" i="5"/>
  <c r="F40" i="5"/>
  <c r="J40" i="5" s="1"/>
  <c r="F31" i="5"/>
  <c r="J31" i="5" s="1"/>
  <c r="F27" i="5"/>
  <c r="J27" i="5" s="1"/>
  <c r="AK39" i="5"/>
  <c r="F25" i="5"/>
  <c r="J25" i="5" s="1"/>
  <c r="F20" i="5"/>
  <c r="J20" i="5" s="1"/>
  <c r="F10" i="5"/>
  <c r="J10" i="5" s="1"/>
  <c r="F7" i="5"/>
  <c r="J7" i="5" s="1"/>
  <c r="F14" i="5"/>
  <c r="J14" i="5" s="1"/>
  <c r="F15" i="5"/>
  <c r="J15" i="5" s="1"/>
  <c r="F32" i="5"/>
  <c r="J32" i="5" s="1"/>
  <c r="AK40" i="5"/>
  <c r="AK38" i="5"/>
  <c r="F30" i="5"/>
  <c r="J30" i="5" s="1"/>
  <c r="F26" i="5"/>
  <c r="J26" i="5" s="1"/>
  <c r="F19" i="5"/>
  <c r="J19" i="5" s="1"/>
  <c r="F13" i="5"/>
  <c r="J13" i="5" s="1"/>
  <c r="F39" i="5"/>
  <c r="J39" i="5" s="1"/>
  <c r="F38" i="5"/>
  <c r="J38" i="5" s="1"/>
  <c r="F34" i="5"/>
  <c r="J34" i="5" s="1"/>
  <c r="F29" i="5"/>
  <c r="J29" i="5" s="1"/>
  <c r="F22" i="5"/>
  <c r="J22" i="5" s="1"/>
  <c r="F18" i="5"/>
  <c r="J18" i="5" s="1"/>
  <c r="F24" i="5"/>
  <c r="J24" i="5" s="1"/>
  <c r="F12" i="5"/>
  <c r="J12" i="5" s="1"/>
  <c r="F9" i="5"/>
  <c r="J9" i="5" s="1"/>
  <c r="F6" i="5"/>
  <c r="J6" i="5" s="1"/>
  <c r="F17" i="5"/>
  <c r="J17" i="5" s="1"/>
  <c r="AF40" i="4"/>
  <c r="AL40" i="4" s="1"/>
  <c r="AF39" i="4"/>
  <c r="AL39" i="4" s="1"/>
  <c r="AF38" i="4"/>
  <c r="AL38" i="4" s="1"/>
  <c r="AF37" i="4"/>
  <c r="AL37" i="4" s="1"/>
  <c r="AF36" i="4"/>
  <c r="AL36" i="4" s="1"/>
  <c r="AF35" i="4"/>
  <c r="AL35" i="4" s="1"/>
  <c r="AF34" i="4"/>
  <c r="AL34" i="4" s="1"/>
  <c r="AF33" i="4"/>
  <c r="AL33" i="4" s="1"/>
  <c r="AF32" i="4"/>
  <c r="AL32" i="4" s="1"/>
  <c r="AF31" i="4"/>
  <c r="AL31" i="4" s="1"/>
  <c r="AF30" i="4"/>
  <c r="AL30" i="4" s="1"/>
  <c r="AF29" i="4"/>
  <c r="AL29" i="4" s="1"/>
  <c r="AF28" i="4"/>
  <c r="AL28" i="4" s="1"/>
  <c r="AF27" i="4"/>
  <c r="AL27" i="4" s="1"/>
  <c r="AF26" i="4"/>
  <c r="AL26" i="4" s="1"/>
  <c r="AF25" i="4"/>
  <c r="AL25" i="4" s="1"/>
  <c r="AF24" i="4"/>
  <c r="AL24" i="4" s="1"/>
  <c r="AF23" i="4"/>
  <c r="AL23" i="4" s="1"/>
  <c r="AF22" i="4"/>
  <c r="AL22" i="4" s="1"/>
  <c r="AF21" i="4"/>
  <c r="AL21" i="4" s="1"/>
  <c r="AF20" i="4"/>
  <c r="AL20" i="4" s="1"/>
  <c r="AF19" i="4"/>
  <c r="AL19" i="4" s="1"/>
  <c r="AF18" i="4"/>
  <c r="AL18" i="4" s="1"/>
  <c r="AF17" i="4"/>
  <c r="AL17" i="4" s="1"/>
  <c r="AF16" i="4"/>
  <c r="AL16" i="4" s="1"/>
  <c r="AF15" i="4"/>
  <c r="AL15" i="4" s="1"/>
  <c r="AF14" i="4"/>
  <c r="AL14" i="4" s="1"/>
  <c r="AF13" i="4"/>
  <c r="AL13" i="4" s="1"/>
  <c r="AF12" i="4"/>
  <c r="AL12" i="4" s="1"/>
  <c r="AF11" i="4"/>
  <c r="AL11" i="4" s="1"/>
  <c r="AF10" i="4"/>
  <c r="AL10" i="4" s="1"/>
  <c r="AF9" i="4"/>
  <c r="AL9" i="4" s="1"/>
  <c r="AF8" i="4"/>
  <c r="AL8" i="4" s="1"/>
  <c r="AF6" i="4"/>
  <c r="AL6" i="4" s="1"/>
  <c r="AF5" i="4"/>
  <c r="AL5" i="4" s="1"/>
  <c r="AF7" i="4"/>
  <c r="AG7" i="4" s="1"/>
  <c r="O7" i="4" s="1"/>
  <c r="AE38" i="5" l="1"/>
  <c r="Z38" i="5"/>
  <c r="I24" i="5"/>
  <c r="AF24" i="5" s="1"/>
  <c r="I35" i="5"/>
  <c r="AF35" i="5" s="1"/>
  <c r="I23" i="5"/>
  <c r="AF23" i="5" s="1"/>
  <c r="AG23" i="5" s="1"/>
  <c r="I22" i="5"/>
  <c r="AF22" i="5" s="1"/>
  <c r="AG22" i="5" s="1"/>
  <c r="I19" i="5"/>
  <c r="I10" i="5"/>
  <c r="AF10" i="5" s="1"/>
  <c r="I14" i="5"/>
  <c r="AF14" i="5" s="1"/>
  <c r="I20" i="5"/>
  <c r="AF20" i="5" s="1"/>
  <c r="I36" i="5"/>
  <c r="AF36" i="5" s="1"/>
  <c r="AG36" i="5" s="1"/>
  <c r="I17" i="5"/>
  <c r="AF17" i="5" s="1"/>
  <c r="AL17" i="5" s="1"/>
  <c r="I21" i="5"/>
  <c r="AF21" i="5" s="1"/>
  <c r="I9" i="5"/>
  <c r="AF9" i="5" s="1"/>
  <c r="I28" i="5"/>
  <c r="AF28" i="5" s="1"/>
  <c r="AG28" i="5" s="1"/>
  <c r="I29" i="5"/>
  <c r="AF29" i="5" s="1"/>
  <c r="I25" i="5"/>
  <c r="AF25" i="5" s="1"/>
  <c r="I7" i="5"/>
  <c r="AF7" i="5" s="1"/>
  <c r="I26" i="5"/>
  <c r="AF26" i="5" s="1"/>
  <c r="AG26" i="5" s="1"/>
  <c r="I40" i="5"/>
  <c r="AF40" i="5" s="1"/>
  <c r="I8" i="5"/>
  <c r="AF8" i="5" s="1"/>
  <c r="I27" i="5"/>
  <c r="AF27" i="5" s="1"/>
  <c r="I13" i="5"/>
  <c r="AF13" i="5" s="1"/>
  <c r="I34" i="5"/>
  <c r="AF34" i="5" s="1"/>
  <c r="I39" i="5"/>
  <c r="AF39" i="5" s="1"/>
  <c r="I15" i="5"/>
  <c r="AF15" i="5" s="1"/>
  <c r="AL15" i="5" s="1"/>
  <c r="I11" i="5"/>
  <c r="AF11" i="5" s="1"/>
  <c r="AG11" i="5" s="1"/>
  <c r="I30" i="5"/>
  <c r="AF30" i="5" s="1"/>
  <c r="AL30" i="5" s="1"/>
  <c r="I31" i="5"/>
  <c r="AF31" i="5" s="1"/>
  <c r="I12" i="5"/>
  <c r="AF12" i="5" s="1"/>
  <c r="AL12" i="5" s="1"/>
  <c r="I33" i="5"/>
  <c r="AF33" i="5" s="1"/>
  <c r="I18" i="5"/>
  <c r="AF18" i="5" s="1"/>
  <c r="I38" i="5"/>
  <c r="AF38" i="5" s="1"/>
  <c r="I6" i="5"/>
  <c r="AF6" i="5" s="1"/>
  <c r="I16" i="5"/>
  <c r="AF16" i="5" s="1"/>
  <c r="I32" i="5"/>
  <c r="AF32" i="5" s="1"/>
  <c r="I37" i="5"/>
  <c r="AF37" i="5" s="1"/>
  <c r="I5" i="5"/>
  <c r="AF5" i="5" s="1"/>
  <c r="AG5" i="5" s="1"/>
  <c r="AF19" i="5"/>
  <c r="AI7" i="4"/>
  <c r="AH7" i="4"/>
  <c r="T7" i="4" s="1"/>
  <c r="AL7" i="4"/>
  <c r="AG6" i="4"/>
  <c r="O6" i="4" s="1"/>
  <c r="AG9" i="4"/>
  <c r="O9" i="4" s="1"/>
  <c r="AG11" i="4"/>
  <c r="O11" i="4" s="1"/>
  <c r="AG13" i="4"/>
  <c r="O13" i="4" s="1"/>
  <c r="AG15" i="4"/>
  <c r="O15" i="4" s="1"/>
  <c r="AG17" i="4"/>
  <c r="O17" i="4" s="1"/>
  <c r="AG19" i="4"/>
  <c r="O19" i="4" s="1"/>
  <c r="AG21" i="4"/>
  <c r="O21" i="4" s="1"/>
  <c r="AG23" i="4"/>
  <c r="O23" i="4" s="1"/>
  <c r="AG25" i="4"/>
  <c r="O25" i="4" s="1"/>
  <c r="AG27" i="4"/>
  <c r="O27" i="4" s="1"/>
  <c r="AG29" i="4"/>
  <c r="O29" i="4" s="1"/>
  <c r="AG31" i="4"/>
  <c r="AG33" i="4"/>
  <c r="O33" i="4" s="1"/>
  <c r="AG35" i="4"/>
  <c r="O35" i="4" s="1"/>
  <c r="AG37" i="4"/>
  <c r="O37" i="4" s="1"/>
  <c r="AG39" i="4"/>
  <c r="O39" i="4" s="1"/>
  <c r="AG5" i="4"/>
  <c r="O5" i="4" s="1"/>
  <c r="AG8" i="4"/>
  <c r="O8" i="4" s="1"/>
  <c r="AG10" i="4"/>
  <c r="O10" i="4" s="1"/>
  <c r="AG12" i="4"/>
  <c r="O12" i="4" s="1"/>
  <c r="AG14" i="4"/>
  <c r="O14" i="4" s="1"/>
  <c r="AG16" i="4"/>
  <c r="O16" i="4" s="1"/>
  <c r="AG18" i="4"/>
  <c r="O18" i="4" s="1"/>
  <c r="AG20" i="4"/>
  <c r="O20" i="4" s="1"/>
  <c r="AG22" i="4"/>
  <c r="O22" i="4" s="1"/>
  <c r="AG24" i="4"/>
  <c r="O24" i="4" s="1"/>
  <c r="AG26" i="4"/>
  <c r="O26" i="4" s="1"/>
  <c r="AG28" i="4"/>
  <c r="O28" i="4" s="1"/>
  <c r="AG30" i="4"/>
  <c r="O30" i="4" s="1"/>
  <c r="AG32" i="4"/>
  <c r="AG34" i="4"/>
  <c r="O34" i="4" s="1"/>
  <c r="AG36" i="4"/>
  <c r="O36" i="4" s="1"/>
  <c r="AG38" i="4"/>
  <c r="O38" i="4" s="1"/>
  <c r="AG40" i="4"/>
  <c r="O40" i="4" s="1"/>
  <c r="C29" i="1"/>
  <c r="F29" i="1"/>
  <c r="C30" i="1"/>
  <c r="F30" i="1"/>
  <c r="C31" i="1"/>
  <c r="F31" i="1"/>
  <c r="C32" i="1"/>
  <c r="G32" i="1" s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11" i="1"/>
  <c r="G11" i="1" s="1"/>
  <c r="N11" i="5" l="1"/>
  <c r="L11" i="5"/>
  <c r="M11" i="5"/>
  <c r="O11" i="5"/>
  <c r="N22" i="5"/>
  <c r="L22" i="5"/>
  <c r="O22" i="5"/>
  <c r="M22" i="5"/>
  <c r="N23" i="5"/>
  <c r="M23" i="5"/>
  <c r="O23" i="5"/>
  <c r="L23" i="5"/>
  <c r="O26" i="5"/>
  <c r="N26" i="5"/>
  <c r="M26" i="5"/>
  <c r="L26" i="5"/>
  <c r="O28" i="5"/>
  <c r="N28" i="5"/>
  <c r="M28" i="5"/>
  <c r="L28" i="5"/>
  <c r="N36" i="5"/>
  <c r="M36" i="5"/>
  <c r="L36" i="5"/>
  <c r="AJ36" i="5"/>
  <c r="AI36" i="5"/>
  <c r="AL23" i="5"/>
  <c r="AG18" i="5"/>
  <c r="AL18" i="5"/>
  <c r="AG30" i="5"/>
  <c r="AI30" i="5" s="1"/>
  <c r="AL6" i="5"/>
  <c r="AG6" i="5"/>
  <c r="AL9" i="5"/>
  <c r="AG9" i="5"/>
  <c r="AG12" i="5"/>
  <c r="AI12" i="5" s="1"/>
  <c r="AL22" i="5"/>
  <c r="AL11" i="5"/>
  <c r="AL28" i="5"/>
  <c r="AG15" i="5"/>
  <c r="AL36" i="5"/>
  <c r="AG17" i="5"/>
  <c r="AI17" i="5" s="1"/>
  <c r="AL26" i="5"/>
  <c r="M5" i="5"/>
  <c r="AL5" i="5"/>
  <c r="AG8" i="5"/>
  <c r="AI8" i="5" s="1"/>
  <c r="AL8" i="5"/>
  <c r="AL27" i="5"/>
  <c r="AG27" i="5"/>
  <c r="AL37" i="5"/>
  <c r="AG37" i="5"/>
  <c r="AG25" i="5"/>
  <c r="AL25" i="5"/>
  <c r="AL32" i="5"/>
  <c r="AG32" i="5"/>
  <c r="AL40" i="5"/>
  <c r="AG40" i="5"/>
  <c r="AG20" i="5"/>
  <c r="AL20" i="5"/>
  <c r="AL35" i="5"/>
  <c r="AG35" i="5"/>
  <c r="AG10" i="5"/>
  <c r="AL10" i="5"/>
  <c r="AG21" i="5"/>
  <c r="AL21" i="5"/>
  <c r="AG31" i="5"/>
  <c r="AL31" i="5"/>
  <c r="AL14" i="5"/>
  <c r="AG14" i="5"/>
  <c r="AH23" i="5"/>
  <c r="AI23" i="5"/>
  <c r="AH36" i="5"/>
  <c r="AI28" i="5"/>
  <c r="AH28" i="5"/>
  <c r="AG24" i="5"/>
  <c r="AL24" i="5"/>
  <c r="AI11" i="5"/>
  <c r="AH11" i="5"/>
  <c r="O5" i="5"/>
  <c r="AI5" i="5"/>
  <c r="AI26" i="5"/>
  <c r="AH26" i="5"/>
  <c r="AL33" i="5"/>
  <c r="AG33" i="5"/>
  <c r="AG16" i="5"/>
  <c r="AL16" i="5"/>
  <c r="AG13" i="5"/>
  <c r="AL13" i="5"/>
  <c r="AG19" i="5"/>
  <c r="AL19" i="5"/>
  <c r="AI22" i="5"/>
  <c r="AH22" i="5"/>
  <c r="AL39" i="5"/>
  <c r="AG39" i="5"/>
  <c r="AL38" i="5"/>
  <c r="AG38" i="5"/>
  <c r="AG7" i="5"/>
  <c r="AL7" i="5"/>
  <c r="AL34" i="5"/>
  <c r="AG34" i="5"/>
  <c r="AG29" i="5"/>
  <c r="AL29" i="5"/>
  <c r="AI9" i="5"/>
  <c r="AJ7" i="4"/>
  <c r="AK7" i="4" s="1"/>
  <c r="AI34" i="4"/>
  <c r="AI26" i="4"/>
  <c r="AI18" i="4"/>
  <c r="AI10" i="4"/>
  <c r="AI37" i="4"/>
  <c r="AI29" i="4"/>
  <c r="AI21" i="4"/>
  <c r="AI13" i="4"/>
  <c r="AI40" i="4"/>
  <c r="AI24" i="4"/>
  <c r="AI16" i="4"/>
  <c r="AI8" i="4"/>
  <c r="AI35" i="4"/>
  <c r="AI27" i="4"/>
  <c r="AI19" i="4"/>
  <c r="AI11" i="4"/>
  <c r="AI38" i="4"/>
  <c r="AI30" i="4"/>
  <c r="AI22" i="4"/>
  <c r="AI14" i="4"/>
  <c r="AI33" i="4"/>
  <c r="AI25" i="4"/>
  <c r="AI17" i="4"/>
  <c r="AI9" i="4"/>
  <c r="AI36" i="4"/>
  <c r="AI28" i="4"/>
  <c r="AI20" i="4"/>
  <c r="AI12" i="4"/>
  <c r="AI39" i="4"/>
  <c r="AI23" i="4"/>
  <c r="AI15" i="4"/>
  <c r="AI6" i="4"/>
  <c r="AI5" i="4"/>
  <c r="AJ31" i="4"/>
  <c r="AI31" i="4"/>
  <c r="AJ32" i="4"/>
  <c r="AI32" i="4"/>
  <c r="AH34" i="4"/>
  <c r="T34" i="4" s="1"/>
  <c r="AH26" i="4"/>
  <c r="T26" i="4" s="1"/>
  <c r="AH18" i="4"/>
  <c r="T18" i="4" s="1"/>
  <c r="AH10" i="4"/>
  <c r="T10" i="4" s="1"/>
  <c r="AH37" i="4"/>
  <c r="T37" i="4" s="1"/>
  <c r="AH29" i="4"/>
  <c r="T29" i="4" s="1"/>
  <c r="AH21" i="4"/>
  <c r="T21" i="4" s="1"/>
  <c r="AH13" i="4"/>
  <c r="T13" i="4" s="1"/>
  <c r="AH32" i="4"/>
  <c r="AH24" i="4"/>
  <c r="T24" i="4" s="1"/>
  <c r="AH16" i="4"/>
  <c r="T16" i="4" s="1"/>
  <c r="AH8" i="4"/>
  <c r="T8" i="4" s="1"/>
  <c r="AH35" i="4"/>
  <c r="T35" i="4" s="1"/>
  <c r="AH27" i="4"/>
  <c r="T27" i="4" s="1"/>
  <c r="AH19" i="4"/>
  <c r="T19" i="4" s="1"/>
  <c r="AH11" i="4"/>
  <c r="T11" i="4" s="1"/>
  <c r="AH40" i="4"/>
  <c r="T40" i="4" s="1"/>
  <c r="AH38" i="4"/>
  <c r="T38" i="4" s="1"/>
  <c r="AH30" i="4"/>
  <c r="T30" i="4" s="1"/>
  <c r="AH22" i="4"/>
  <c r="T22" i="4" s="1"/>
  <c r="AH14" i="4"/>
  <c r="T14" i="4" s="1"/>
  <c r="AH5" i="4"/>
  <c r="T5" i="4" s="1"/>
  <c r="AH33" i="4"/>
  <c r="T33" i="4" s="1"/>
  <c r="AH25" i="4"/>
  <c r="T25" i="4" s="1"/>
  <c r="AH17" i="4"/>
  <c r="T17" i="4" s="1"/>
  <c r="AH9" i="4"/>
  <c r="T9" i="4" s="1"/>
  <c r="AH36" i="4"/>
  <c r="T36" i="4" s="1"/>
  <c r="AH28" i="4"/>
  <c r="T28" i="4" s="1"/>
  <c r="AH20" i="4"/>
  <c r="T20" i="4" s="1"/>
  <c r="AH12" i="4"/>
  <c r="T12" i="4" s="1"/>
  <c r="AH39" i="4"/>
  <c r="T39" i="4" s="1"/>
  <c r="AH31" i="4"/>
  <c r="AH23" i="4"/>
  <c r="T23" i="4" s="1"/>
  <c r="AH15" i="4"/>
  <c r="T15" i="4" s="1"/>
  <c r="AH6" i="4"/>
  <c r="T6" i="4" s="1"/>
  <c r="D32" i="1"/>
  <c r="E32" i="1" s="1"/>
  <c r="D38" i="1"/>
  <c r="E38" i="1" s="1"/>
  <c r="G38" i="1"/>
  <c r="D36" i="1"/>
  <c r="E36" i="1" s="1"/>
  <c r="G36" i="1"/>
  <c r="D34" i="1"/>
  <c r="E34" i="1" s="1"/>
  <c r="G34" i="1"/>
  <c r="D37" i="1"/>
  <c r="E37" i="1" s="1"/>
  <c r="G37" i="1"/>
  <c r="D35" i="1"/>
  <c r="E35" i="1" s="1"/>
  <c r="G35" i="1"/>
  <c r="D33" i="1"/>
  <c r="E33" i="1" s="1"/>
  <c r="G33" i="1"/>
  <c r="D30" i="1"/>
  <c r="E30" i="1" s="1"/>
  <c r="G30" i="1"/>
  <c r="D31" i="1"/>
  <c r="E31" i="1" s="1"/>
  <c r="G31" i="1"/>
  <c r="D29" i="1"/>
  <c r="E29" i="1" s="1"/>
  <c r="J29" i="1" s="1"/>
  <c r="G29" i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40" i="1"/>
  <c r="K40" i="1" s="1"/>
  <c r="C40" i="1"/>
  <c r="F39" i="1"/>
  <c r="K39" i="1" s="1"/>
  <c r="C39" i="1"/>
  <c r="K38" i="1"/>
  <c r="K37" i="1"/>
  <c r="K36" i="1"/>
  <c r="K35" i="1"/>
  <c r="K34" i="1"/>
  <c r="K33" i="1"/>
  <c r="K32" i="1"/>
  <c r="K31" i="1"/>
  <c r="J31" i="1"/>
  <c r="K30" i="1"/>
  <c r="K29" i="1"/>
  <c r="F28" i="1"/>
  <c r="K28" i="1" s="1"/>
  <c r="C28" i="1"/>
  <c r="F27" i="1"/>
  <c r="K27" i="1" s="1"/>
  <c r="C27" i="1"/>
  <c r="G27" i="1" s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D11" i="1"/>
  <c r="E11" i="1" s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G5" i="1" s="1"/>
  <c r="AC36" i="5" l="1"/>
  <c r="AB36" i="5"/>
  <c r="AA36" i="5"/>
  <c r="AE36" i="5" s="1"/>
  <c r="AD36" i="5"/>
  <c r="X36" i="5"/>
  <c r="W36" i="5"/>
  <c r="V36" i="5"/>
  <c r="Z36" i="5" s="1"/>
  <c r="Y36" i="5"/>
  <c r="P36" i="5"/>
  <c r="S26" i="5"/>
  <c r="R26" i="5"/>
  <c r="Q26" i="5"/>
  <c r="T26" i="5"/>
  <c r="T11" i="5"/>
  <c r="R11" i="5"/>
  <c r="Q11" i="5"/>
  <c r="S11" i="5"/>
  <c r="S28" i="5"/>
  <c r="R28" i="5"/>
  <c r="Q28" i="5"/>
  <c r="T28" i="5"/>
  <c r="S23" i="5"/>
  <c r="R23" i="5"/>
  <c r="Q23" i="5"/>
  <c r="T23" i="5"/>
  <c r="X8" i="5"/>
  <c r="V8" i="5"/>
  <c r="W8" i="5"/>
  <c r="Y8" i="5"/>
  <c r="W17" i="5"/>
  <c r="V17" i="5"/>
  <c r="X17" i="5"/>
  <c r="Y17" i="5"/>
  <c r="P28" i="5"/>
  <c r="P26" i="5"/>
  <c r="P23" i="5"/>
  <c r="X12" i="5"/>
  <c r="Y12" i="5"/>
  <c r="W12" i="5"/>
  <c r="V12" i="5"/>
  <c r="W26" i="5"/>
  <c r="V26" i="5"/>
  <c r="Y26" i="5"/>
  <c r="X26" i="5"/>
  <c r="X11" i="5"/>
  <c r="Y11" i="5"/>
  <c r="W11" i="5"/>
  <c r="V11" i="5"/>
  <c r="W28" i="5"/>
  <c r="V28" i="5"/>
  <c r="Y28" i="5"/>
  <c r="X28" i="5"/>
  <c r="X9" i="5"/>
  <c r="V9" i="5"/>
  <c r="W9" i="5"/>
  <c r="Y9" i="5"/>
  <c r="S22" i="5"/>
  <c r="R22" i="5"/>
  <c r="Q22" i="5"/>
  <c r="T22" i="5"/>
  <c r="S36" i="5"/>
  <c r="R36" i="5"/>
  <c r="Q36" i="5"/>
  <c r="P22" i="5"/>
  <c r="P11" i="5"/>
  <c r="W22" i="5"/>
  <c r="V22" i="5"/>
  <c r="Y22" i="5"/>
  <c r="X22" i="5"/>
  <c r="W23" i="5"/>
  <c r="V23" i="5"/>
  <c r="Y23" i="5"/>
  <c r="X23" i="5"/>
  <c r="W30" i="5"/>
  <c r="V30" i="5"/>
  <c r="Y30" i="5"/>
  <c r="X30" i="5"/>
  <c r="H8" i="4"/>
  <c r="I8" i="4" s="1"/>
  <c r="J8" i="4" s="1"/>
  <c r="K8" i="4"/>
  <c r="H12" i="4"/>
  <c r="I12" i="4" s="1"/>
  <c r="J12" i="4" s="1"/>
  <c r="K12" i="4"/>
  <c r="H16" i="4"/>
  <c r="I16" i="4" s="1"/>
  <c r="J16" i="4" s="1"/>
  <c r="K16" i="4"/>
  <c r="H20" i="4"/>
  <c r="I20" i="4" s="1"/>
  <c r="J20" i="4" s="1"/>
  <c r="K20" i="4"/>
  <c r="H24" i="4"/>
  <c r="I24" i="4" s="1"/>
  <c r="J24" i="4" s="1"/>
  <c r="K24" i="4"/>
  <c r="H28" i="4"/>
  <c r="I28" i="4" s="1"/>
  <c r="J28" i="4" s="1"/>
  <c r="K28" i="4"/>
  <c r="H32" i="4"/>
  <c r="I32" i="4" s="1"/>
  <c r="J32" i="4" s="1"/>
  <c r="K32" i="4"/>
  <c r="H36" i="4"/>
  <c r="I36" i="4" s="1"/>
  <c r="J36" i="4" s="1"/>
  <c r="K36" i="4"/>
  <c r="H40" i="4"/>
  <c r="I40" i="4" s="1"/>
  <c r="J40" i="4" s="1"/>
  <c r="K40" i="4"/>
  <c r="H5" i="4"/>
  <c r="I5" i="4" s="1"/>
  <c r="J5" i="4" s="1"/>
  <c r="K5" i="4"/>
  <c r="H9" i="4"/>
  <c r="I9" i="4" s="1"/>
  <c r="J9" i="4" s="1"/>
  <c r="K9" i="4"/>
  <c r="H13" i="4"/>
  <c r="I13" i="4" s="1"/>
  <c r="J13" i="4" s="1"/>
  <c r="K13" i="4"/>
  <c r="H17" i="4"/>
  <c r="I17" i="4" s="1"/>
  <c r="J17" i="4" s="1"/>
  <c r="K17" i="4"/>
  <c r="H21" i="4"/>
  <c r="I21" i="4" s="1"/>
  <c r="J21" i="4" s="1"/>
  <c r="K21" i="4"/>
  <c r="H25" i="4"/>
  <c r="I25" i="4" s="1"/>
  <c r="J25" i="4" s="1"/>
  <c r="K25" i="4"/>
  <c r="H29" i="4"/>
  <c r="I29" i="4" s="1"/>
  <c r="J29" i="4" s="1"/>
  <c r="K29" i="4"/>
  <c r="H33" i="4"/>
  <c r="I33" i="4" s="1"/>
  <c r="J33" i="4" s="1"/>
  <c r="K33" i="4"/>
  <c r="H37" i="4"/>
  <c r="I37" i="4" s="1"/>
  <c r="J37" i="4" s="1"/>
  <c r="K37" i="4"/>
  <c r="H6" i="4"/>
  <c r="I6" i="4" s="1"/>
  <c r="J6" i="4" s="1"/>
  <c r="K6" i="4"/>
  <c r="H10" i="4"/>
  <c r="I10" i="4" s="1"/>
  <c r="J10" i="4" s="1"/>
  <c r="K10" i="4"/>
  <c r="H14" i="4"/>
  <c r="I14" i="4" s="1"/>
  <c r="J14" i="4" s="1"/>
  <c r="K14" i="4"/>
  <c r="H18" i="4"/>
  <c r="I18" i="4" s="1"/>
  <c r="J18" i="4" s="1"/>
  <c r="K18" i="4"/>
  <c r="H22" i="4"/>
  <c r="I22" i="4" s="1"/>
  <c r="J22" i="4" s="1"/>
  <c r="K22" i="4"/>
  <c r="H26" i="4"/>
  <c r="I26" i="4" s="1"/>
  <c r="J26" i="4" s="1"/>
  <c r="K26" i="4"/>
  <c r="H30" i="4"/>
  <c r="I30" i="4" s="1"/>
  <c r="J30" i="4" s="1"/>
  <c r="K30" i="4"/>
  <c r="H34" i="4"/>
  <c r="I34" i="4" s="1"/>
  <c r="J34" i="4" s="1"/>
  <c r="K34" i="4"/>
  <c r="H38" i="4"/>
  <c r="I38" i="4" s="1"/>
  <c r="J38" i="4" s="1"/>
  <c r="K38" i="4"/>
  <c r="H7" i="4"/>
  <c r="I7" i="4" s="1"/>
  <c r="J7" i="4" s="1"/>
  <c r="K7" i="4"/>
  <c r="H11" i="4"/>
  <c r="I11" i="4" s="1"/>
  <c r="J11" i="4" s="1"/>
  <c r="K11" i="4"/>
  <c r="H15" i="4"/>
  <c r="I15" i="4" s="1"/>
  <c r="J15" i="4" s="1"/>
  <c r="K15" i="4"/>
  <c r="H19" i="4"/>
  <c r="I19" i="4" s="1"/>
  <c r="J19" i="4" s="1"/>
  <c r="K19" i="4"/>
  <c r="H23" i="4"/>
  <c r="I23" i="4" s="1"/>
  <c r="J23" i="4" s="1"/>
  <c r="K23" i="4"/>
  <c r="H27" i="4"/>
  <c r="I27" i="4" s="1"/>
  <c r="J27" i="4" s="1"/>
  <c r="K27" i="4"/>
  <c r="H31" i="4"/>
  <c r="I31" i="4" s="1"/>
  <c r="J31" i="4" s="1"/>
  <c r="K31" i="4"/>
  <c r="H35" i="4"/>
  <c r="I35" i="4" s="1"/>
  <c r="J35" i="4" s="1"/>
  <c r="K35" i="4"/>
  <c r="H39" i="4"/>
  <c r="I39" i="4" s="1"/>
  <c r="J39" i="4" s="1"/>
  <c r="K39" i="4"/>
  <c r="AH17" i="5"/>
  <c r="N7" i="5"/>
  <c r="O7" i="5"/>
  <c r="M7" i="5"/>
  <c r="L7" i="5"/>
  <c r="N31" i="5"/>
  <c r="M31" i="5"/>
  <c r="L31" i="5"/>
  <c r="N10" i="5"/>
  <c r="L10" i="5"/>
  <c r="O10" i="5"/>
  <c r="M10" i="5"/>
  <c r="N20" i="5"/>
  <c r="M20" i="5"/>
  <c r="L20" i="5"/>
  <c r="O20" i="5"/>
  <c r="N8" i="5"/>
  <c r="L8" i="5"/>
  <c r="O8" i="5"/>
  <c r="M8" i="5"/>
  <c r="N17" i="5"/>
  <c r="M17" i="5"/>
  <c r="L17" i="5"/>
  <c r="O17" i="5"/>
  <c r="N34" i="5"/>
  <c r="M34" i="5"/>
  <c r="L34" i="5"/>
  <c r="N38" i="5"/>
  <c r="M38" i="5"/>
  <c r="L38" i="5"/>
  <c r="N19" i="5"/>
  <c r="M19" i="5"/>
  <c r="L19" i="5"/>
  <c r="O19" i="5"/>
  <c r="N16" i="5"/>
  <c r="M16" i="5"/>
  <c r="L16" i="5"/>
  <c r="O16" i="5"/>
  <c r="N14" i="5"/>
  <c r="M14" i="5"/>
  <c r="L14" i="5"/>
  <c r="O14" i="5"/>
  <c r="N35" i="5"/>
  <c r="M35" i="5"/>
  <c r="L35" i="5"/>
  <c r="N40" i="5"/>
  <c r="M40" i="5"/>
  <c r="L40" i="5"/>
  <c r="O27" i="5"/>
  <c r="N27" i="5"/>
  <c r="M27" i="5"/>
  <c r="L27" i="5"/>
  <c r="N6" i="5"/>
  <c r="M6" i="5"/>
  <c r="L6" i="5"/>
  <c r="O6" i="5"/>
  <c r="N18" i="5"/>
  <c r="M18" i="5"/>
  <c r="L18" i="5"/>
  <c r="O18" i="5"/>
  <c r="N33" i="5"/>
  <c r="M33" i="5"/>
  <c r="L33" i="5"/>
  <c r="N21" i="5"/>
  <c r="O21" i="5"/>
  <c r="M21" i="5"/>
  <c r="L21" i="5"/>
  <c r="O25" i="5"/>
  <c r="N25" i="5"/>
  <c r="M25" i="5"/>
  <c r="L25" i="5"/>
  <c r="N15" i="5"/>
  <c r="M15" i="5"/>
  <c r="L15" i="5"/>
  <c r="O15" i="5"/>
  <c r="N12" i="5"/>
  <c r="M12" i="5"/>
  <c r="L12" i="5"/>
  <c r="O12" i="5"/>
  <c r="O29" i="5"/>
  <c r="N29" i="5"/>
  <c r="M29" i="5"/>
  <c r="L29" i="5"/>
  <c r="N39" i="5"/>
  <c r="M39" i="5"/>
  <c r="L39" i="5"/>
  <c r="N13" i="5"/>
  <c r="M13" i="5"/>
  <c r="L13" i="5"/>
  <c r="O13" i="5"/>
  <c r="N24" i="5"/>
  <c r="M24" i="5"/>
  <c r="L24" i="5"/>
  <c r="O24" i="5"/>
  <c r="N32" i="5"/>
  <c r="M32" i="5"/>
  <c r="L32" i="5"/>
  <c r="N37" i="5"/>
  <c r="M37" i="5"/>
  <c r="L37" i="5"/>
  <c r="N9" i="5"/>
  <c r="L9" i="5"/>
  <c r="M9" i="5"/>
  <c r="O9" i="5"/>
  <c r="O30" i="5"/>
  <c r="N30" i="5"/>
  <c r="M30" i="5"/>
  <c r="L30" i="5"/>
  <c r="AI6" i="5"/>
  <c r="AH27" i="5"/>
  <c r="AH18" i="5"/>
  <c r="AI27" i="5"/>
  <c r="AI15" i="5"/>
  <c r="AI18" i="5"/>
  <c r="AH6" i="5"/>
  <c r="AI33" i="5"/>
  <c r="AI35" i="5"/>
  <c r="AI34" i="5"/>
  <c r="AJ37" i="5"/>
  <c r="AI37" i="5"/>
  <c r="AK36" i="5"/>
  <c r="AH9" i="5"/>
  <c r="AH30" i="5"/>
  <c r="AH12" i="5"/>
  <c r="N5" i="5"/>
  <c r="AH15" i="5"/>
  <c r="AH37" i="5"/>
  <c r="AH8" i="5"/>
  <c r="L5" i="5"/>
  <c r="AH5" i="5"/>
  <c r="Q5" i="5" s="1"/>
  <c r="AJ17" i="5"/>
  <c r="AH34" i="5"/>
  <c r="AI32" i="5"/>
  <c r="AH32" i="5"/>
  <c r="AH29" i="5"/>
  <c r="AI29" i="5"/>
  <c r="AJ22" i="5"/>
  <c r="AH19" i="5"/>
  <c r="AI19" i="5"/>
  <c r="AI16" i="5"/>
  <c r="AH16" i="5"/>
  <c r="V5" i="5"/>
  <c r="Y5" i="5"/>
  <c r="W5" i="5"/>
  <c r="X5" i="5"/>
  <c r="AI24" i="5"/>
  <c r="AH24" i="5"/>
  <c r="AH31" i="5"/>
  <c r="AI31" i="5"/>
  <c r="AH10" i="5"/>
  <c r="AI10" i="5"/>
  <c r="AH20" i="5"/>
  <c r="AI20" i="5"/>
  <c r="AH38" i="5"/>
  <c r="AH39" i="5"/>
  <c r="AH33" i="5"/>
  <c r="AJ26" i="5"/>
  <c r="AJ11" i="5"/>
  <c r="AJ28" i="5"/>
  <c r="AJ23" i="5"/>
  <c r="AI14" i="5"/>
  <c r="AH14" i="5"/>
  <c r="AH35" i="5"/>
  <c r="AH40" i="5"/>
  <c r="AI7" i="5"/>
  <c r="AH7" i="5"/>
  <c r="AI13" i="5"/>
  <c r="AH13" i="5"/>
  <c r="AI21" i="5"/>
  <c r="AH21" i="5"/>
  <c r="AH25" i="5"/>
  <c r="AI25" i="5"/>
  <c r="T31" i="1"/>
  <c r="O31" i="1"/>
  <c r="T32" i="1"/>
  <c r="O32" i="1"/>
  <c r="T40" i="1"/>
  <c r="O40" i="1"/>
  <c r="AJ28" i="4"/>
  <c r="AK28" i="4" s="1"/>
  <c r="AJ25" i="4"/>
  <c r="AK25" i="4" s="1"/>
  <c r="AJ22" i="4"/>
  <c r="AK22" i="4" s="1"/>
  <c r="AJ11" i="4"/>
  <c r="AK11" i="4" s="1"/>
  <c r="AJ8" i="4"/>
  <c r="AK8" i="4" s="1"/>
  <c r="AJ13" i="4"/>
  <c r="AK13" i="4" s="1"/>
  <c r="AJ10" i="4"/>
  <c r="AK10" i="4" s="1"/>
  <c r="AJ6" i="4"/>
  <c r="AK6" i="4" s="1"/>
  <c r="AJ39" i="4"/>
  <c r="AK39" i="4" s="1"/>
  <c r="AJ36" i="4"/>
  <c r="AK36" i="4" s="1"/>
  <c r="AJ33" i="4"/>
  <c r="AK33" i="4" s="1"/>
  <c r="AJ30" i="4"/>
  <c r="AK30" i="4" s="1"/>
  <c r="AJ19" i="4"/>
  <c r="AK19" i="4" s="1"/>
  <c r="AJ16" i="4"/>
  <c r="AK16" i="4" s="1"/>
  <c r="AJ21" i="4"/>
  <c r="AK21" i="4" s="1"/>
  <c r="AJ18" i="4"/>
  <c r="AK18" i="4" s="1"/>
  <c r="AJ15" i="4"/>
  <c r="AK15" i="4" s="1"/>
  <c r="AJ12" i="4"/>
  <c r="AK12" i="4" s="1"/>
  <c r="AJ9" i="4"/>
  <c r="AK9" i="4" s="1"/>
  <c r="AJ5" i="4"/>
  <c r="AK5" i="4" s="1"/>
  <c r="AJ38" i="4"/>
  <c r="AK38" i="4" s="1"/>
  <c r="AJ27" i="4"/>
  <c r="AK27" i="4" s="1"/>
  <c r="AJ24" i="4"/>
  <c r="AK24" i="4" s="1"/>
  <c r="AJ29" i="4"/>
  <c r="AK29" i="4" s="1"/>
  <c r="AJ26" i="4"/>
  <c r="AK26" i="4" s="1"/>
  <c r="AJ23" i="4"/>
  <c r="AK23" i="4" s="1"/>
  <c r="AJ20" i="4"/>
  <c r="AK20" i="4" s="1"/>
  <c r="AJ17" i="4"/>
  <c r="AK17" i="4" s="1"/>
  <c r="AJ14" i="4"/>
  <c r="AK14" i="4" s="1"/>
  <c r="AJ40" i="4"/>
  <c r="AK40" i="4" s="1"/>
  <c r="AJ35" i="4"/>
  <c r="AK35" i="4" s="1"/>
  <c r="AJ37" i="4"/>
  <c r="AK37" i="4" s="1"/>
  <c r="AJ34" i="4"/>
  <c r="AK34" i="4" s="1"/>
  <c r="AK31" i="4"/>
  <c r="AK32" i="4"/>
  <c r="AJ40" i="1"/>
  <c r="AI40" i="1"/>
  <c r="D6" i="1"/>
  <c r="E6" i="1" s="1"/>
  <c r="G6" i="1"/>
  <c r="D8" i="1"/>
  <c r="E8" i="1" s="1"/>
  <c r="J8" i="1" s="1"/>
  <c r="G8" i="1"/>
  <c r="D10" i="1"/>
  <c r="E10" i="1" s="1"/>
  <c r="J10" i="1" s="1"/>
  <c r="G10" i="1"/>
  <c r="D12" i="1"/>
  <c r="E12" i="1" s="1"/>
  <c r="J12" i="1" s="1"/>
  <c r="G12" i="1"/>
  <c r="D14" i="1"/>
  <c r="E14" i="1" s="1"/>
  <c r="J14" i="1" s="1"/>
  <c r="G14" i="1"/>
  <c r="D16" i="1"/>
  <c r="E16" i="1" s="1"/>
  <c r="J16" i="1" s="1"/>
  <c r="G16" i="1"/>
  <c r="D18" i="1"/>
  <c r="E18" i="1" s="1"/>
  <c r="J18" i="1" s="1"/>
  <c r="G18" i="1"/>
  <c r="D20" i="1"/>
  <c r="E20" i="1" s="1"/>
  <c r="J20" i="1" s="1"/>
  <c r="G20" i="1"/>
  <c r="D22" i="1"/>
  <c r="E22" i="1" s="1"/>
  <c r="J22" i="1" s="1"/>
  <c r="G22" i="1"/>
  <c r="D24" i="1"/>
  <c r="E24" i="1" s="1"/>
  <c r="J24" i="1" s="1"/>
  <c r="G24" i="1"/>
  <c r="D26" i="1"/>
  <c r="E26" i="1" s="1"/>
  <c r="J26" i="1" s="1"/>
  <c r="G26" i="1"/>
  <c r="D28" i="1"/>
  <c r="E28" i="1" s="1"/>
  <c r="J28" i="1" s="1"/>
  <c r="G28" i="1"/>
  <c r="D40" i="1"/>
  <c r="E40" i="1" s="1"/>
  <c r="I40" i="1" s="1"/>
  <c r="G40" i="1"/>
  <c r="D7" i="1"/>
  <c r="E7" i="1" s="1"/>
  <c r="J7" i="1" s="1"/>
  <c r="G7" i="1"/>
  <c r="D9" i="1"/>
  <c r="E9" i="1" s="1"/>
  <c r="J9" i="1" s="1"/>
  <c r="G9" i="1"/>
  <c r="J11" i="1"/>
  <c r="D13" i="1"/>
  <c r="E13" i="1" s="1"/>
  <c r="J13" i="1" s="1"/>
  <c r="G13" i="1"/>
  <c r="D15" i="1"/>
  <c r="E15" i="1" s="1"/>
  <c r="J15" i="1" s="1"/>
  <c r="G15" i="1"/>
  <c r="D17" i="1"/>
  <c r="E17" i="1" s="1"/>
  <c r="J17" i="1" s="1"/>
  <c r="G17" i="1"/>
  <c r="D19" i="1"/>
  <c r="E19" i="1" s="1"/>
  <c r="J19" i="1" s="1"/>
  <c r="G19" i="1"/>
  <c r="D21" i="1"/>
  <c r="E21" i="1" s="1"/>
  <c r="J21" i="1" s="1"/>
  <c r="G21" i="1"/>
  <c r="D23" i="1"/>
  <c r="E23" i="1" s="1"/>
  <c r="J23" i="1" s="1"/>
  <c r="G23" i="1"/>
  <c r="D25" i="1"/>
  <c r="E25" i="1" s="1"/>
  <c r="J25" i="1" s="1"/>
  <c r="G25" i="1"/>
  <c r="D39" i="1"/>
  <c r="E39" i="1" s="1"/>
  <c r="J39" i="1" s="1"/>
  <c r="G39" i="1"/>
  <c r="D27" i="1"/>
  <c r="E27" i="1" s="1"/>
  <c r="J27" i="1" s="1"/>
  <c r="J6" i="1"/>
  <c r="J30" i="1"/>
  <c r="J32" i="1"/>
  <c r="J33" i="1"/>
  <c r="J35" i="1"/>
  <c r="J37" i="1"/>
  <c r="J34" i="1"/>
  <c r="J36" i="1"/>
  <c r="J38" i="1"/>
  <c r="I11" i="1"/>
  <c r="I31" i="1"/>
  <c r="H32" i="1"/>
  <c r="I35" i="1"/>
  <c r="H36" i="1"/>
  <c r="H29" i="1"/>
  <c r="I32" i="1"/>
  <c r="H33" i="1"/>
  <c r="I36" i="1"/>
  <c r="H37" i="1"/>
  <c r="I29" i="1"/>
  <c r="H30" i="1"/>
  <c r="I33" i="1"/>
  <c r="H34" i="1"/>
  <c r="I37" i="1"/>
  <c r="H38" i="1"/>
  <c r="H11" i="1"/>
  <c r="I30" i="1"/>
  <c r="H31" i="1"/>
  <c r="I34" i="1"/>
  <c r="H35" i="1"/>
  <c r="I38" i="1"/>
  <c r="D5" i="1"/>
  <c r="AB37" i="5" l="1"/>
  <c r="AA37" i="5"/>
  <c r="AD37" i="5"/>
  <c r="AC37" i="5"/>
  <c r="V34" i="5"/>
  <c r="Y34" i="5"/>
  <c r="X34" i="5"/>
  <c r="W34" i="5"/>
  <c r="Y35" i="5"/>
  <c r="X35" i="5"/>
  <c r="W35" i="5"/>
  <c r="V35" i="5"/>
  <c r="W37" i="5"/>
  <c r="V37" i="5"/>
  <c r="Z37" i="5" s="1"/>
  <c r="Y37" i="5"/>
  <c r="X37" i="5"/>
  <c r="W33" i="5"/>
  <c r="V33" i="5"/>
  <c r="Z33" i="5" s="1"/>
  <c r="Y33" i="5"/>
  <c r="X33" i="5"/>
  <c r="U36" i="5"/>
  <c r="P29" i="5"/>
  <c r="P25" i="5"/>
  <c r="P21" i="5"/>
  <c r="P33" i="5"/>
  <c r="P18" i="5"/>
  <c r="P6" i="5"/>
  <c r="P34" i="5"/>
  <c r="P17" i="5"/>
  <c r="P20" i="5"/>
  <c r="Z11" i="5"/>
  <c r="Z12" i="5"/>
  <c r="U23" i="5"/>
  <c r="U28" i="5"/>
  <c r="U11" i="5"/>
  <c r="U26" i="5"/>
  <c r="W25" i="5"/>
  <c r="V25" i="5"/>
  <c r="Y25" i="5"/>
  <c r="X25" i="5"/>
  <c r="T13" i="5"/>
  <c r="S13" i="5"/>
  <c r="R13" i="5"/>
  <c r="Q13" i="5"/>
  <c r="S40" i="5"/>
  <c r="R40" i="5"/>
  <c r="Q40" i="5"/>
  <c r="AA23" i="5"/>
  <c r="AD23" i="5"/>
  <c r="AC23" i="5"/>
  <c r="AB23" i="5"/>
  <c r="S33" i="5"/>
  <c r="R33" i="5"/>
  <c r="Q33" i="5"/>
  <c r="S20" i="5"/>
  <c r="R20" i="5"/>
  <c r="Q20" i="5"/>
  <c r="T20" i="5"/>
  <c r="S31" i="5"/>
  <c r="R31" i="5"/>
  <c r="Q31" i="5"/>
  <c r="V16" i="5"/>
  <c r="X16" i="5"/>
  <c r="W16" i="5"/>
  <c r="Y16" i="5"/>
  <c r="W29" i="5"/>
  <c r="V29" i="5"/>
  <c r="Y29" i="5"/>
  <c r="X29" i="5"/>
  <c r="S34" i="5"/>
  <c r="R34" i="5"/>
  <c r="Q34" i="5"/>
  <c r="T8" i="5"/>
  <c r="S8" i="5"/>
  <c r="R8" i="5"/>
  <c r="Q8" i="5"/>
  <c r="T12" i="5"/>
  <c r="Q12" i="5"/>
  <c r="S12" i="5"/>
  <c r="R12" i="5"/>
  <c r="W27" i="5"/>
  <c r="V27" i="5"/>
  <c r="Y27" i="5"/>
  <c r="X27" i="5"/>
  <c r="P30" i="5"/>
  <c r="P37" i="5"/>
  <c r="P27" i="5"/>
  <c r="P40" i="5"/>
  <c r="P31" i="5"/>
  <c r="S25" i="5"/>
  <c r="R25" i="5"/>
  <c r="Q25" i="5"/>
  <c r="T25" i="5"/>
  <c r="X13" i="5"/>
  <c r="W13" i="5"/>
  <c r="V13" i="5"/>
  <c r="Y13" i="5"/>
  <c r="S35" i="5"/>
  <c r="R35" i="5"/>
  <c r="Q35" i="5"/>
  <c r="AA28" i="5"/>
  <c r="AD28" i="5"/>
  <c r="AC28" i="5"/>
  <c r="AB28" i="5"/>
  <c r="S39" i="5"/>
  <c r="R39" i="5"/>
  <c r="Q39" i="5"/>
  <c r="X10" i="5"/>
  <c r="Y10" i="5"/>
  <c r="W10" i="5"/>
  <c r="V10" i="5"/>
  <c r="S24" i="5"/>
  <c r="R24" i="5"/>
  <c r="Q24" i="5"/>
  <c r="T24" i="5"/>
  <c r="W19" i="5"/>
  <c r="V19" i="5"/>
  <c r="X19" i="5"/>
  <c r="Y19" i="5"/>
  <c r="S29" i="5"/>
  <c r="R29" i="5"/>
  <c r="Q29" i="5"/>
  <c r="T29" i="5"/>
  <c r="AA17" i="5"/>
  <c r="AD17" i="5"/>
  <c r="AB17" i="5"/>
  <c r="AC17" i="5"/>
  <c r="S37" i="5"/>
  <c r="R37" i="5"/>
  <c r="Q37" i="5"/>
  <c r="S30" i="5"/>
  <c r="R30" i="5"/>
  <c r="Q30" i="5"/>
  <c r="T30" i="5"/>
  <c r="T6" i="5"/>
  <c r="R6" i="5"/>
  <c r="S6" i="5"/>
  <c r="Q6" i="5"/>
  <c r="AJ18" i="5"/>
  <c r="AK18" i="5" s="1"/>
  <c r="S18" i="5"/>
  <c r="R18" i="5"/>
  <c r="T18" i="5"/>
  <c r="Q18" i="5"/>
  <c r="S21" i="5"/>
  <c r="R21" i="5"/>
  <c r="Q21" i="5"/>
  <c r="T21" i="5"/>
  <c r="T7" i="5"/>
  <c r="S7" i="5"/>
  <c r="R7" i="5"/>
  <c r="Q7" i="5"/>
  <c r="T14" i="5"/>
  <c r="Q14" i="5"/>
  <c r="S14" i="5"/>
  <c r="R14" i="5"/>
  <c r="AB11" i="5"/>
  <c r="AC11" i="5"/>
  <c r="AA11" i="5"/>
  <c r="AD11" i="5"/>
  <c r="S38" i="5"/>
  <c r="R38" i="5"/>
  <c r="Q38" i="5"/>
  <c r="T10" i="5"/>
  <c r="R10" i="5"/>
  <c r="Q10" i="5"/>
  <c r="S10" i="5"/>
  <c r="W24" i="5"/>
  <c r="V24" i="5"/>
  <c r="Y24" i="5"/>
  <c r="X24" i="5"/>
  <c r="S19" i="5"/>
  <c r="R19" i="5"/>
  <c r="T19" i="5"/>
  <c r="Q19" i="5"/>
  <c r="S32" i="5"/>
  <c r="R32" i="5"/>
  <c r="Q32" i="5"/>
  <c r="T15" i="5"/>
  <c r="Q15" i="5"/>
  <c r="S15" i="5"/>
  <c r="R15" i="5"/>
  <c r="T9" i="5"/>
  <c r="R9" i="5"/>
  <c r="S9" i="5"/>
  <c r="Q9" i="5"/>
  <c r="W18" i="5"/>
  <c r="V18" i="5"/>
  <c r="X18" i="5"/>
  <c r="Y18" i="5"/>
  <c r="S27" i="5"/>
  <c r="R27" i="5"/>
  <c r="Q27" i="5"/>
  <c r="T27" i="5"/>
  <c r="P9" i="5"/>
  <c r="P39" i="5"/>
  <c r="P12" i="5"/>
  <c r="P15" i="5"/>
  <c r="P38" i="5"/>
  <c r="P8" i="5"/>
  <c r="P10" i="5"/>
  <c r="Z30" i="5"/>
  <c r="Z23" i="5"/>
  <c r="Z22" i="5"/>
  <c r="U22" i="5"/>
  <c r="Z17" i="5"/>
  <c r="Z8" i="5"/>
  <c r="W21" i="5"/>
  <c r="V21" i="5"/>
  <c r="Y21" i="5"/>
  <c r="X21" i="5"/>
  <c r="X7" i="5"/>
  <c r="V7" i="5"/>
  <c r="W7" i="5"/>
  <c r="Y7" i="5"/>
  <c r="X14" i="5"/>
  <c r="W14" i="5"/>
  <c r="V14" i="5"/>
  <c r="Y14" i="5"/>
  <c r="AA26" i="5"/>
  <c r="AD26" i="5"/>
  <c r="AC26" i="5"/>
  <c r="AB26" i="5"/>
  <c r="W20" i="5"/>
  <c r="V20" i="5"/>
  <c r="Y20" i="5"/>
  <c r="X20" i="5"/>
  <c r="W31" i="5"/>
  <c r="V31" i="5"/>
  <c r="Y31" i="5"/>
  <c r="X31" i="5"/>
  <c r="R16" i="5"/>
  <c r="T16" i="5"/>
  <c r="Q16" i="5"/>
  <c r="S16" i="5"/>
  <c r="AA22" i="5"/>
  <c r="AD22" i="5"/>
  <c r="AC22" i="5"/>
  <c r="AB22" i="5"/>
  <c r="W32" i="5"/>
  <c r="V32" i="5"/>
  <c r="Y32" i="5"/>
  <c r="X32" i="5"/>
  <c r="X15" i="5"/>
  <c r="Y15" i="5"/>
  <c r="W15" i="5"/>
  <c r="V15" i="5"/>
  <c r="X6" i="5"/>
  <c r="W6" i="5"/>
  <c r="V6" i="5"/>
  <c r="Y6" i="5"/>
  <c r="P32" i="5"/>
  <c r="P24" i="5"/>
  <c r="P13" i="5"/>
  <c r="P35" i="5"/>
  <c r="P14" i="5"/>
  <c r="P16" i="5"/>
  <c r="P19" i="5"/>
  <c r="P7" i="5"/>
  <c r="S17" i="5"/>
  <c r="R17" i="5"/>
  <c r="T17" i="5"/>
  <c r="Q17" i="5"/>
  <c r="Z9" i="5"/>
  <c r="Z28" i="5"/>
  <c r="Z26" i="5"/>
  <c r="Z5" i="5"/>
  <c r="P5" i="5"/>
  <c r="T5" i="5"/>
  <c r="AJ27" i="5"/>
  <c r="AJ9" i="5"/>
  <c r="AJ12" i="5"/>
  <c r="AJ8" i="5"/>
  <c r="AJ6" i="5"/>
  <c r="AJ5" i="5"/>
  <c r="AD5" i="5" s="1"/>
  <c r="AJ15" i="5"/>
  <c r="AJ32" i="5"/>
  <c r="AK37" i="5"/>
  <c r="AJ34" i="5"/>
  <c r="AJ33" i="5"/>
  <c r="AJ30" i="5"/>
  <c r="AJ31" i="5"/>
  <c r="AJ35" i="5"/>
  <c r="S5" i="5"/>
  <c r="R5" i="5"/>
  <c r="AJ21" i="5"/>
  <c r="AJ13" i="5"/>
  <c r="AK22" i="5"/>
  <c r="AJ29" i="5"/>
  <c r="AJ7" i="5"/>
  <c r="AJ14" i="5"/>
  <c r="AK28" i="5"/>
  <c r="AJ20" i="5"/>
  <c r="AJ24" i="5"/>
  <c r="AK11" i="5"/>
  <c r="AJ25" i="5"/>
  <c r="AK23" i="5"/>
  <c r="AK26" i="5"/>
  <c r="AJ10" i="5"/>
  <c r="AJ16" i="5"/>
  <c r="AJ19" i="5"/>
  <c r="AK17" i="5"/>
  <c r="H6" i="1"/>
  <c r="I18" i="1"/>
  <c r="AF29" i="1"/>
  <c r="AG29" i="1" s="1"/>
  <c r="O29" i="1" s="1"/>
  <c r="AK40" i="1"/>
  <c r="AF11" i="1"/>
  <c r="AG11" i="1" s="1"/>
  <c r="O11" i="1" s="1"/>
  <c r="AF37" i="1"/>
  <c r="AG37" i="1" s="1"/>
  <c r="AF35" i="1"/>
  <c r="AG35" i="1" s="1"/>
  <c r="AF38" i="1"/>
  <c r="AG38" i="1" s="1"/>
  <c r="AF30" i="1"/>
  <c r="AG30" i="1" s="1"/>
  <c r="O30" i="1" s="1"/>
  <c r="AF34" i="1"/>
  <c r="AG34" i="1" s="1"/>
  <c r="AF36" i="1"/>
  <c r="AG36" i="1" s="1"/>
  <c r="AF33" i="1"/>
  <c r="AG33" i="1" s="1"/>
  <c r="AF32" i="1"/>
  <c r="AG32" i="1" s="1"/>
  <c r="AF31" i="1"/>
  <c r="AL31" i="1" s="1"/>
  <c r="I14" i="1"/>
  <c r="H18" i="1"/>
  <c r="I22" i="1"/>
  <c r="I10" i="1"/>
  <c r="H10" i="1"/>
  <c r="H19" i="1"/>
  <c r="I19" i="1"/>
  <c r="H15" i="1"/>
  <c r="H26" i="1"/>
  <c r="I16" i="1"/>
  <c r="I26" i="1"/>
  <c r="I6" i="1"/>
  <c r="H22" i="1"/>
  <c r="I9" i="1"/>
  <c r="H40" i="1"/>
  <c r="H14" i="1"/>
  <c r="I23" i="1"/>
  <c r="J40" i="1"/>
  <c r="H17" i="1"/>
  <c r="H39" i="1"/>
  <c r="I39" i="1"/>
  <c r="I15" i="1"/>
  <c r="I8" i="1"/>
  <c r="H8" i="1"/>
  <c r="H23" i="1"/>
  <c r="AF23" i="1" s="1"/>
  <c r="AG23" i="1" s="1"/>
  <c r="O23" i="1" s="1"/>
  <c r="I28" i="1"/>
  <c r="H16" i="1"/>
  <c r="H9" i="1"/>
  <c r="H24" i="1"/>
  <c r="H25" i="1"/>
  <c r="I7" i="1"/>
  <c r="I24" i="1"/>
  <c r="I12" i="1"/>
  <c r="H20" i="1"/>
  <c r="H12" i="1"/>
  <c r="H7" i="1"/>
  <c r="I20" i="1"/>
  <c r="H28" i="1"/>
  <c r="I21" i="1"/>
  <c r="I13" i="1"/>
  <c r="I27" i="1"/>
  <c r="H21" i="1"/>
  <c r="H13" i="1"/>
  <c r="I25" i="1"/>
  <c r="I17" i="1"/>
  <c r="H27" i="1"/>
  <c r="E5" i="1"/>
  <c r="H5" i="1"/>
  <c r="Z35" i="5" l="1"/>
  <c r="AB33" i="5"/>
  <c r="AA33" i="5"/>
  <c r="AE33" i="5" s="1"/>
  <c r="AD33" i="5"/>
  <c r="AC33" i="5"/>
  <c r="AA35" i="5"/>
  <c r="AD35" i="5"/>
  <c r="AC35" i="5"/>
  <c r="AB35" i="5"/>
  <c r="AA34" i="5"/>
  <c r="AD34" i="5"/>
  <c r="AC34" i="5"/>
  <c r="AB34" i="5"/>
  <c r="AE37" i="5"/>
  <c r="Z34" i="5"/>
  <c r="AF28" i="1"/>
  <c r="AG28" i="1" s="1"/>
  <c r="O28" i="1" s="1"/>
  <c r="U17" i="5"/>
  <c r="Z15" i="5"/>
  <c r="U19" i="5"/>
  <c r="U38" i="5"/>
  <c r="AE11" i="5"/>
  <c r="U21" i="5"/>
  <c r="U6" i="5"/>
  <c r="U37" i="5"/>
  <c r="U29" i="5"/>
  <c r="U24" i="5"/>
  <c r="Z27" i="5"/>
  <c r="U12" i="5"/>
  <c r="Z16" i="5"/>
  <c r="U33" i="5"/>
  <c r="Z25" i="5"/>
  <c r="U32" i="5"/>
  <c r="AD16" i="5"/>
  <c r="AB16" i="5"/>
  <c r="AC16" i="5"/>
  <c r="AA16" i="5"/>
  <c r="AA20" i="5"/>
  <c r="AD20" i="5"/>
  <c r="AC20" i="5"/>
  <c r="AB20" i="5"/>
  <c r="AA29" i="5"/>
  <c r="AD29" i="5"/>
  <c r="AC29" i="5"/>
  <c r="AB29" i="5"/>
  <c r="U5" i="5"/>
  <c r="AA30" i="5"/>
  <c r="AD30" i="5"/>
  <c r="AC30" i="5"/>
  <c r="AB30" i="5"/>
  <c r="AK32" i="5"/>
  <c r="AA32" i="5"/>
  <c r="AD32" i="5"/>
  <c r="AC32" i="5"/>
  <c r="AB32" i="5"/>
  <c r="AB8" i="5"/>
  <c r="AA8" i="5"/>
  <c r="AD8" i="5"/>
  <c r="AC8" i="5"/>
  <c r="Z32" i="5"/>
  <c r="Z31" i="5"/>
  <c r="Z20" i="5"/>
  <c r="Z7" i="5"/>
  <c r="Z21" i="5"/>
  <c r="U27" i="5"/>
  <c r="Z24" i="5"/>
  <c r="AE17" i="5"/>
  <c r="U35" i="5"/>
  <c r="Z13" i="5"/>
  <c r="U25" i="5"/>
  <c r="U8" i="5"/>
  <c r="U34" i="5"/>
  <c r="AE23" i="5"/>
  <c r="U13" i="5"/>
  <c r="AB10" i="5"/>
  <c r="AD10" i="5"/>
  <c r="AA10" i="5"/>
  <c r="AC10" i="5"/>
  <c r="AA25" i="5"/>
  <c r="AD25" i="5"/>
  <c r="AC25" i="5"/>
  <c r="AB25" i="5"/>
  <c r="AK15" i="5"/>
  <c r="AD15" i="5"/>
  <c r="AB15" i="5"/>
  <c r="AC15" i="5"/>
  <c r="AA15" i="5"/>
  <c r="AK12" i="5"/>
  <c r="AB12" i="5"/>
  <c r="AC12" i="5"/>
  <c r="AA12" i="5"/>
  <c r="AD12" i="5"/>
  <c r="AE22" i="5"/>
  <c r="AE26" i="5"/>
  <c r="Z18" i="5"/>
  <c r="U15" i="5"/>
  <c r="U7" i="5"/>
  <c r="U18" i="5"/>
  <c r="AA18" i="5"/>
  <c r="AD18" i="5"/>
  <c r="AB18" i="5"/>
  <c r="AC18" i="5"/>
  <c r="Z10" i="5"/>
  <c r="U39" i="5"/>
  <c r="Z29" i="5"/>
  <c r="U40" i="5"/>
  <c r="AB14" i="5"/>
  <c r="AA14" i="5"/>
  <c r="AD14" i="5"/>
  <c r="AC14" i="5"/>
  <c r="AB13" i="5"/>
  <c r="AA13" i="5"/>
  <c r="AD13" i="5"/>
  <c r="AC13" i="5"/>
  <c r="AB9" i="5"/>
  <c r="AD9" i="5"/>
  <c r="AA9" i="5"/>
  <c r="AC9" i="5"/>
  <c r="AA19" i="5"/>
  <c r="AD19" i="5"/>
  <c r="AB19" i="5"/>
  <c r="AC19" i="5"/>
  <c r="AA24" i="5"/>
  <c r="AD24" i="5"/>
  <c r="AC24" i="5"/>
  <c r="AB24" i="5"/>
  <c r="AB7" i="5"/>
  <c r="AA7" i="5"/>
  <c r="AD7" i="5"/>
  <c r="AC7" i="5"/>
  <c r="AA21" i="5"/>
  <c r="AD21" i="5"/>
  <c r="AC21" i="5"/>
  <c r="AB21" i="5"/>
  <c r="AK31" i="5"/>
  <c r="AA31" i="5"/>
  <c r="AD31" i="5"/>
  <c r="AC31" i="5"/>
  <c r="AB31" i="5"/>
  <c r="AB6" i="5"/>
  <c r="AA6" i="5"/>
  <c r="AD6" i="5"/>
  <c r="AC6" i="5"/>
  <c r="AK27" i="5"/>
  <c r="AA27" i="5"/>
  <c r="AD27" i="5"/>
  <c r="AC27" i="5"/>
  <c r="AB27" i="5"/>
  <c r="Z6" i="5"/>
  <c r="U16" i="5"/>
  <c r="Z14" i="5"/>
  <c r="U9" i="5"/>
  <c r="U10" i="5"/>
  <c r="U14" i="5"/>
  <c r="U30" i="5"/>
  <c r="Z19" i="5"/>
  <c r="AE28" i="5"/>
  <c r="U31" i="5"/>
  <c r="U20" i="5"/>
  <c r="AB5" i="5"/>
  <c r="AK5" i="5"/>
  <c r="AK30" i="5"/>
  <c r="AK9" i="5"/>
  <c r="AK8" i="5"/>
  <c r="AK6" i="5"/>
  <c r="AC5" i="5"/>
  <c r="AA5" i="5"/>
  <c r="AK33" i="5"/>
  <c r="AK34" i="5"/>
  <c r="AK35" i="5"/>
  <c r="AF6" i="1"/>
  <c r="AG6" i="1" s="1"/>
  <c r="O6" i="1" s="1"/>
  <c r="AH38" i="1"/>
  <c r="S38" i="1" s="1"/>
  <c r="AI38" i="1"/>
  <c r="O38" i="1"/>
  <c r="AH36" i="1"/>
  <c r="S36" i="1" s="1"/>
  <c r="AI36" i="1"/>
  <c r="O36" i="1"/>
  <c r="AH35" i="1"/>
  <c r="R35" i="1" s="1"/>
  <c r="O35" i="1"/>
  <c r="AI35" i="1"/>
  <c r="AH34" i="1"/>
  <c r="Q34" i="1" s="1"/>
  <c r="AI34" i="1"/>
  <c r="O34" i="1"/>
  <c r="AH37" i="1"/>
  <c r="S37" i="1" s="1"/>
  <c r="AI37" i="1"/>
  <c r="O37" i="1"/>
  <c r="AH33" i="1"/>
  <c r="S33" i="1" s="1"/>
  <c r="AI33" i="1"/>
  <c r="O33" i="1"/>
  <c r="AK19" i="5"/>
  <c r="AK16" i="5"/>
  <c r="AK24" i="5"/>
  <c r="AK13" i="5"/>
  <c r="AK10" i="5"/>
  <c r="AK20" i="5"/>
  <c r="AK14" i="5"/>
  <c r="AK29" i="5"/>
  <c r="AK21" i="5"/>
  <c r="AK25" i="5"/>
  <c r="AK7" i="5"/>
  <c r="AI30" i="1"/>
  <c r="AI11" i="1"/>
  <c r="AI28" i="1"/>
  <c r="AI29" i="1"/>
  <c r="AI23" i="1"/>
  <c r="AL11" i="1"/>
  <c r="AL29" i="1"/>
  <c r="AF18" i="1"/>
  <c r="AG18" i="1" s="1"/>
  <c r="O18" i="1" s="1"/>
  <c r="AH29" i="1"/>
  <c r="AJ32" i="1"/>
  <c r="AI32" i="1"/>
  <c r="AL38" i="1"/>
  <c r="AL30" i="1"/>
  <c r="AH11" i="1"/>
  <c r="AH30" i="1"/>
  <c r="AL33" i="1"/>
  <c r="AL34" i="1"/>
  <c r="AL37" i="1"/>
  <c r="AF9" i="1"/>
  <c r="AG9" i="1" s="1"/>
  <c r="O9" i="1" s="1"/>
  <c r="AF22" i="1"/>
  <c r="AG22" i="1" s="1"/>
  <c r="O22" i="1" s="1"/>
  <c r="AF26" i="1"/>
  <c r="AG26" i="1" s="1"/>
  <c r="O26" i="1" s="1"/>
  <c r="AL36" i="1"/>
  <c r="AF7" i="1"/>
  <c r="AG7" i="1" s="1"/>
  <c r="O7" i="1" s="1"/>
  <c r="AF8" i="1"/>
  <c r="AG8" i="1" s="1"/>
  <c r="O8" i="1" s="1"/>
  <c r="AF39" i="1"/>
  <c r="AG39" i="1" s="1"/>
  <c r="AF14" i="1"/>
  <c r="AG14" i="1" s="1"/>
  <c r="O14" i="1" s="1"/>
  <c r="AF10" i="1"/>
  <c r="AG10" i="1" s="1"/>
  <c r="O10" i="1" s="1"/>
  <c r="AF27" i="1"/>
  <c r="AG27" i="1" s="1"/>
  <c r="O27" i="1" s="1"/>
  <c r="AF21" i="1"/>
  <c r="AG21" i="1" s="1"/>
  <c r="O21" i="1" s="1"/>
  <c r="AF19" i="1"/>
  <c r="AG19" i="1" s="1"/>
  <c r="O19" i="1" s="1"/>
  <c r="AF12" i="1"/>
  <c r="AG12" i="1" s="1"/>
  <c r="O12" i="1" s="1"/>
  <c r="AF16" i="1"/>
  <c r="AG16" i="1" s="1"/>
  <c r="O16" i="1" s="1"/>
  <c r="AF20" i="1"/>
  <c r="AG20" i="1" s="1"/>
  <c r="O20" i="1" s="1"/>
  <c r="AF15" i="1"/>
  <c r="AG15" i="1" s="1"/>
  <c r="O15" i="1" s="1"/>
  <c r="AF13" i="1"/>
  <c r="AG13" i="1" s="1"/>
  <c r="O13" i="1" s="1"/>
  <c r="AF17" i="1"/>
  <c r="AG17" i="1" s="1"/>
  <c r="O17" i="1" s="1"/>
  <c r="AF40" i="1"/>
  <c r="AG40" i="1" s="1"/>
  <c r="AH40" i="1" s="1"/>
  <c r="AF25" i="1"/>
  <c r="AG25" i="1" s="1"/>
  <c r="O25" i="1" s="1"/>
  <c r="AF24" i="1"/>
  <c r="AG24" i="1" s="1"/>
  <c r="O24" i="1" s="1"/>
  <c r="AH28" i="1"/>
  <c r="AH23" i="1"/>
  <c r="AH32" i="1"/>
  <c r="AL35" i="1"/>
  <c r="AG31" i="1"/>
  <c r="AL28" i="1"/>
  <c r="AL23" i="1"/>
  <c r="AL32" i="1"/>
  <c r="I5" i="1"/>
  <c r="J5" i="1"/>
  <c r="AE34" i="5" l="1"/>
  <c r="AE35" i="5"/>
  <c r="AE27" i="5"/>
  <c r="AE6" i="5"/>
  <c r="AE9" i="5"/>
  <c r="AE10" i="5"/>
  <c r="AE8" i="5"/>
  <c r="AE16" i="5"/>
  <c r="AE31" i="5"/>
  <c r="AE7" i="5"/>
  <c r="AE13" i="5"/>
  <c r="AE14" i="5"/>
  <c r="AE32" i="5"/>
  <c r="AE5" i="5"/>
  <c r="AE21" i="5"/>
  <c r="AE24" i="5"/>
  <c r="AE19" i="5"/>
  <c r="AE18" i="5"/>
  <c r="AE12" i="5"/>
  <c r="AE15" i="5"/>
  <c r="AE25" i="5"/>
  <c r="AE30" i="5"/>
  <c r="AE29" i="5"/>
  <c r="AE20" i="5"/>
  <c r="AH6" i="1"/>
  <c r="R6" i="1" s="1"/>
  <c r="Q33" i="1"/>
  <c r="Q36" i="1"/>
  <c r="Q37" i="1"/>
  <c r="AI6" i="1"/>
  <c r="R36" i="1"/>
  <c r="AL6" i="1"/>
  <c r="R37" i="1"/>
  <c r="Q38" i="1"/>
  <c r="R38" i="1"/>
  <c r="R33" i="1"/>
  <c r="R34" i="1"/>
  <c r="S34" i="1"/>
  <c r="S35" i="1"/>
  <c r="Q35" i="1"/>
  <c r="T36" i="1"/>
  <c r="AJ36" i="1"/>
  <c r="AK36" i="1" s="1"/>
  <c r="AH39" i="1"/>
  <c r="S39" i="1" s="1"/>
  <c r="AI39" i="1"/>
  <c r="O39" i="1"/>
  <c r="T35" i="1"/>
  <c r="AJ35" i="1"/>
  <c r="AK35" i="1" s="1"/>
  <c r="T34" i="1"/>
  <c r="AJ34" i="1"/>
  <c r="AK34" i="1" s="1"/>
  <c r="AJ37" i="1"/>
  <c r="AK37" i="1" s="1"/>
  <c r="T37" i="1"/>
  <c r="AJ38" i="1"/>
  <c r="AK38" i="1" s="1"/>
  <c r="T38" i="1"/>
  <c r="AJ33" i="1"/>
  <c r="AK33" i="1" s="1"/>
  <c r="T33" i="1"/>
  <c r="AL18" i="1"/>
  <c r="AH18" i="1"/>
  <c r="Q18" i="1" s="1"/>
  <c r="R23" i="1"/>
  <c r="Q23" i="1"/>
  <c r="S23" i="1"/>
  <c r="T23" i="1"/>
  <c r="S40" i="1"/>
  <c r="R40" i="1"/>
  <c r="Q40" i="1"/>
  <c r="R29" i="1"/>
  <c r="Q29" i="1"/>
  <c r="S29" i="1"/>
  <c r="T29" i="1"/>
  <c r="S32" i="1"/>
  <c r="R32" i="1"/>
  <c r="Q32" i="1"/>
  <c r="S28" i="1"/>
  <c r="R28" i="1"/>
  <c r="Q28" i="1"/>
  <c r="T28" i="1"/>
  <c r="S30" i="1"/>
  <c r="R30" i="1"/>
  <c r="Q30" i="1"/>
  <c r="T30" i="1"/>
  <c r="S6" i="1"/>
  <c r="S11" i="1"/>
  <c r="R11" i="1"/>
  <c r="Q11" i="1"/>
  <c r="T11" i="1"/>
  <c r="AJ23" i="1"/>
  <c r="AK23" i="1" s="1"/>
  <c r="AJ29" i="1"/>
  <c r="AK29" i="1" s="1"/>
  <c r="AJ28" i="1"/>
  <c r="AK28" i="1" s="1"/>
  <c r="AJ30" i="1"/>
  <c r="AK30" i="1" s="1"/>
  <c r="AL9" i="1"/>
  <c r="AI24" i="1"/>
  <c r="AI7" i="1"/>
  <c r="AI25" i="1"/>
  <c r="AI15" i="1"/>
  <c r="AI19" i="1"/>
  <c r="AI14" i="1"/>
  <c r="AI20" i="1"/>
  <c r="AI21" i="1"/>
  <c r="AI26" i="1"/>
  <c r="AI22" i="1"/>
  <c r="AI18" i="1"/>
  <c r="AL26" i="1"/>
  <c r="AL19" i="1"/>
  <c r="AH22" i="1"/>
  <c r="AK32" i="1"/>
  <c r="AL22" i="1"/>
  <c r="AI31" i="1"/>
  <c r="AJ31" i="1"/>
  <c r="AJ11" i="1"/>
  <c r="AK11" i="1" s="1"/>
  <c r="AL40" i="1"/>
  <c r="AH17" i="1"/>
  <c r="AI17" i="1"/>
  <c r="AH16" i="1"/>
  <c r="AI16" i="1"/>
  <c r="AH27" i="1"/>
  <c r="AI27" i="1"/>
  <c r="AH8" i="1"/>
  <c r="AI8" i="1"/>
  <c r="AH13" i="1"/>
  <c r="AI13" i="1"/>
  <c r="AH12" i="1"/>
  <c r="T12" i="1" s="1"/>
  <c r="AI12" i="1"/>
  <c r="AH10" i="1"/>
  <c r="AI10" i="1"/>
  <c r="AH9" i="1"/>
  <c r="AI9" i="1"/>
  <c r="AH31" i="1"/>
  <c r="AL25" i="1"/>
  <c r="AL17" i="1"/>
  <c r="AL27" i="1"/>
  <c r="AL16" i="1"/>
  <c r="AL21" i="1"/>
  <c r="AH20" i="1"/>
  <c r="AH24" i="1"/>
  <c r="AL13" i="1"/>
  <c r="AH26" i="1"/>
  <c r="AH21" i="1"/>
  <c r="AL10" i="1"/>
  <c r="AL7" i="1"/>
  <c r="AL15" i="1"/>
  <c r="AH7" i="1"/>
  <c r="AL14" i="1"/>
  <c r="AH19" i="1"/>
  <c r="AH15" i="1"/>
  <c r="AH25" i="1"/>
  <c r="AH14" i="1"/>
  <c r="AF5" i="1"/>
  <c r="AG5" i="1" s="1"/>
  <c r="O5" i="1" s="1"/>
  <c r="AL12" i="1"/>
  <c r="AL8" i="1"/>
  <c r="AL24" i="1"/>
  <c r="AL39" i="1"/>
  <c r="AL20" i="1"/>
  <c r="M28" i="4"/>
  <c r="M31" i="4"/>
  <c r="L31" i="4"/>
  <c r="N31" i="4"/>
  <c r="M22" i="4"/>
  <c r="L22" i="4"/>
  <c r="N22" i="4"/>
  <c r="L28" i="4"/>
  <c r="N28" i="4"/>
  <c r="M14" i="4"/>
  <c r="L14" i="4"/>
  <c r="N14" i="4"/>
  <c r="T6" i="1" l="1"/>
  <c r="Q6" i="1"/>
  <c r="AJ6" i="1"/>
  <c r="AK6" i="1" s="1"/>
  <c r="Q39" i="1"/>
  <c r="R39" i="1"/>
  <c r="AJ39" i="1"/>
  <c r="AK39" i="1" s="1"/>
  <c r="T39" i="1"/>
  <c r="T18" i="1"/>
  <c r="R18" i="1"/>
  <c r="AJ18" i="1"/>
  <c r="AK18" i="1" s="1"/>
  <c r="S18" i="1"/>
  <c r="R15" i="1"/>
  <c r="Q15" i="1"/>
  <c r="S15" i="1"/>
  <c r="T15" i="1"/>
  <c r="S26" i="1"/>
  <c r="R26" i="1"/>
  <c r="Q26" i="1"/>
  <c r="T26" i="1"/>
  <c r="S9" i="1"/>
  <c r="R9" i="1"/>
  <c r="Q9" i="1"/>
  <c r="T9" i="1"/>
  <c r="R8" i="1"/>
  <c r="Q8" i="1"/>
  <c r="S8" i="1"/>
  <c r="T8" i="1"/>
  <c r="S16" i="1"/>
  <c r="R16" i="1"/>
  <c r="Q16" i="1"/>
  <c r="T16" i="1"/>
  <c r="R19" i="1"/>
  <c r="Q19" i="1"/>
  <c r="S19" i="1"/>
  <c r="T19" i="1"/>
  <c r="S22" i="1"/>
  <c r="R22" i="1"/>
  <c r="Q22" i="1"/>
  <c r="T22" i="1"/>
  <c r="S14" i="1"/>
  <c r="R14" i="1"/>
  <c r="Q14" i="1"/>
  <c r="T14" i="1"/>
  <c r="S24" i="1"/>
  <c r="R24" i="1"/>
  <c r="Q24" i="1"/>
  <c r="T24" i="1"/>
  <c r="R31" i="1"/>
  <c r="Q31" i="1"/>
  <c r="S31" i="1"/>
  <c r="R10" i="1"/>
  <c r="Q10" i="1"/>
  <c r="S10" i="1"/>
  <c r="T10" i="1"/>
  <c r="R13" i="1"/>
  <c r="Q13" i="1"/>
  <c r="S13" i="1"/>
  <c r="T13" i="1"/>
  <c r="R27" i="1"/>
  <c r="Q27" i="1"/>
  <c r="S27" i="1"/>
  <c r="T27" i="1"/>
  <c r="R17" i="1"/>
  <c r="Q17" i="1"/>
  <c r="S17" i="1"/>
  <c r="T17" i="1"/>
  <c r="R25" i="1"/>
  <c r="Q25" i="1"/>
  <c r="S25" i="1"/>
  <c r="T25" i="1"/>
  <c r="S7" i="1"/>
  <c r="R7" i="1"/>
  <c r="Q7" i="1"/>
  <c r="T7" i="1"/>
  <c r="R21" i="1"/>
  <c r="Q21" i="1"/>
  <c r="S21" i="1"/>
  <c r="T21" i="1"/>
  <c r="S20" i="1"/>
  <c r="R20" i="1"/>
  <c r="Q20" i="1"/>
  <c r="T20" i="1"/>
  <c r="AJ25" i="1"/>
  <c r="AK25" i="1" s="1"/>
  <c r="AJ9" i="1"/>
  <c r="AK9" i="1" s="1"/>
  <c r="AJ12" i="1"/>
  <c r="AK12" i="1" s="1"/>
  <c r="S12" i="1"/>
  <c r="Q12" i="1"/>
  <c r="R12" i="1"/>
  <c r="AJ22" i="1"/>
  <c r="AK22" i="1" s="1"/>
  <c r="AJ19" i="1"/>
  <c r="AK19" i="1" s="1"/>
  <c r="AJ10" i="1"/>
  <c r="AK10" i="1" s="1"/>
  <c r="AJ13" i="1"/>
  <c r="AK13" i="1" s="1"/>
  <c r="AJ27" i="1"/>
  <c r="AK27" i="1" s="1"/>
  <c r="AJ17" i="1"/>
  <c r="AK17" i="1" s="1"/>
  <c r="AJ24" i="1"/>
  <c r="AK24" i="1" s="1"/>
  <c r="AJ8" i="1"/>
  <c r="AK8" i="1" s="1"/>
  <c r="AJ16" i="1"/>
  <c r="AK16" i="1" s="1"/>
  <c r="AI5" i="1"/>
  <c r="AK31" i="1"/>
  <c r="AJ7" i="1"/>
  <c r="AK7" i="1" s="1"/>
  <c r="AJ21" i="1"/>
  <c r="AK21" i="1" s="1"/>
  <c r="AJ26" i="1"/>
  <c r="AK26" i="1" s="1"/>
  <c r="AJ20" i="1"/>
  <c r="AK20" i="1" s="1"/>
  <c r="AJ15" i="1"/>
  <c r="AK15" i="1" s="1"/>
  <c r="AJ14" i="1"/>
  <c r="AK14" i="1" s="1"/>
  <c r="AH5" i="1"/>
  <c r="M18" i="4"/>
  <c r="W18" i="4"/>
  <c r="X22" i="4"/>
  <c r="Y22" i="4"/>
  <c r="V22" i="4"/>
  <c r="W22" i="4"/>
  <c r="Y28" i="4"/>
  <c r="X28" i="4"/>
  <c r="W28" i="4"/>
  <c r="V28" i="4"/>
  <c r="Y14" i="4"/>
  <c r="V14" i="4"/>
  <c r="W14" i="4"/>
  <c r="X14" i="4"/>
  <c r="Y31" i="4"/>
  <c r="X31" i="4"/>
  <c r="W31" i="4"/>
  <c r="V31" i="4"/>
  <c r="N18" i="4"/>
  <c r="L18" i="4"/>
  <c r="N8" i="4"/>
  <c r="L29" i="4"/>
  <c r="N24" i="4"/>
  <c r="M24" i="4"/>
  <c r="L24" i="4"/>
  <c r="S22" i="4"/>
  <c r="R22" i="4"/>
  <c r="Q22" i="4"/>
  <c r="Q31" i="4"/>
  <c r="S31" i="4"/>
  <c r="R31" i="4"/>
  <c r="N26" i="4"/>
  <c r="M26" i="4"/>
  <c r="L26" i="4"/>
  <c r="P28" i="4"/>
  <c r="L23" i="4"/>
  <c r="N23" i="4"/>
  <c r="M23" i="4"/>
  <c r="L8" i="4"/>
  <c r="M5" i="4"/>
  <c r="L5" i="4"/>
  <c r="N5" i="4"/>
  <c r="N20" i="4"/>
  <c r="M20" i="4"/>
  <c r="L20" i="4"/>
  <c r="P14" i="4"/>
  <c r="Q28" i="4"/>
  <c r="S28" i="4"/>
  <c r="R28" i="4"/>
  <c r="P22" i="4"/>
  <c r="Q18" i="4"/>
  <c r="S18" i="4"/>
  <c r="R18" i="4"/>
  <c r="P31" i="4"/>
  <c r="N11" i="4"/>
  <c r="M11" i="4"/>
  <c r="L11" i="4"/>
  <c r="N7" i="4"/>
  <c r="M7" i="4"/>
  <c r="L7" i="4"/>
  <c r="Q14" i="4"/>
  <c r="R14" i="4"/>
  <c r="S14" i="4"/>
  <c r="M15" i="4"/>
  <c r="L15" i="4"/>
  <c r="N10" i="4"/>
  <c r="M10" i="4"/>
  <c r="L10" i="4"/>
  <c r="L17" i="4"/>
  <c r="N17" i="4"/>
  <c r="M17" i="4"/>
  <c r="L27" i="4"/>
  <c r="N27" i="4"/>
  <c r="M27" i="4"/>
  <c r="L21" i="4"/>
  <c r="N21" i="4"/>
  <c r="M21" i="4"/>
  <c r="AJ5" i="1" l="1"/>
  <c r="AK5" i="1" s="1"/>
  <c r="S5" i="1"/>
  <c r="R5" i="1"/>
  <c r="Q5" i="1"/>
  <c r="T5" i="1"/>
  <c r="Z31" i="4"/>
  <c r="Z28" i="4"/>
  <c r="X18" i="4"/>
  <c r="V18" i="4"/>
  <c r="P18" i="4"/>
  <c r="Y18" i="4"/>
  <c r="Z22" i="4"/>
  <c r="N15" i="4"/>
  <c r="P15" i="4" s="1"/>
  <c r="Y27" i="4"/>
  <c r="X27" i="4"/>
  <c r="W27" i="4"/>
  <c r="V27" i="4"/>
  <c r="V10" i="4"/>
  <c r="W10" i="4"/>
  <c r="X10" i="4"/>
  <c r="Y10" i="4"/>
  <c r="V7" i="4"/>
  <c r="W7" i="4"/>
  <c r="X7" i="4"/>
  <c r="Y7" i="4"/>
  <c r="X23" i="4"/>
  <c r="Y23" i="4"/>
  <c r="V23" i="4"/>
  <c r="W23" i="4"/>
  <c r="X20" i="4"/>
  <c r="Y20" i="4"/>
  <c r="V20" i="4"/>
  <c r="W20" i="4"/>
  <c r="X21" i="4"/>
  <c r="Y21" i="4"/>
  <c r="V21" i="4"/>
  <c r="W21" i="4"/>
  <c r="W24" i="4"/>
  <c r="X24" i="4"/>
  <c r="Y24" i="4"/>
  <c r="V24" i="4"/>
  <c r="Z14" i="4"/>
  <c r="Y29" i="4"/>
  <c r="X29" i="4"/>
  <c r="W29" i="4"/>
  <c r="V29" i="4"/>
  <c r="Y17" i="4"/>
  <c r="V17" i="4"/>
  <c r="W17" i="4"/>
  <c r="X17" i="4"/>
  <c r="V15" i="4"/>
  <c r="W15" i="4"/>
  <c r="X15" i="4"/>
  <c r="Y15" i="4"/>
  <c r="Y11" i="4"/>
  <c r="V11" i="4"/>
  <c r="W11" i="4"/>
  <c r="X11" i="4"/>
  <c r="Y26" i="4"/>
  <c r="X26" i="4"/>
  <c r="W26" i="4"/>
  <c r="V26" i="4"/>
  <c r="AC22" i="4"/>
  <c r="AA22" i="4"/>
  <c r="AB22" i="4"/>
  <c r="AD22" i="4"/>
  <c r="AC18" i="4"/>
  <c r="AA18" i="4"/>
  <c r="AB18" i="4"/>
  <c r="AD18" i="4"/>
  <c r="AA28" i="4"/>
  <c r="AD28" i="4"/>
  <c r="AC28" i="4"/>
  <c r="AB28" i="4"/>
  <c r="AC14" i="4"/>
  <c r="AA14" i="4"/>
  <c r="AD14" i="4"/>
  <c r="AB14" i="4"/>
  <c r="AB31" i="4"/>
  <c r="AA31" i="4"/>
  <c r="AD31" i="4"/>
  <c r="AC31" i="4"/>
  <c r="M29" i="4"/>
  <c r="N29" i="4"/>
  <c r="M8" i="4"/>
  <c r="P24" i="4"/>
  <c r="R24" i="4"/>
  <c r="S24" i="4"/>
  <c r="Q24" i="4"/>
  <c r="U22" i="4"/>
  <c r="S21" i="4"/>
  <c r="R21" i="4"/>
  <c r="Q21" i="4"/>
  <c r="S17" i="4"/>
  <c r="R17" i="4"/>
  <c r="Q17" i="4"/>
  <c r="S11" i="4"/>
  <c r="R11" i="4"/>
  <c r="Q11" i="4"/>
  <c r="S20" i="4"/>
  <c r="R20" i="4"/>
  <c r="Q20" i="4"/>
  <c r="Q8" i="4"/>
  <c r="P21" i="4"/>
  <c r="P17" i="4"/>
  <c r="N16" i="4"/>
  <c r="L16" i="4"/>
  <c r="M16" i="4"/>
  <c r="P10" i="4"/>
  <c r="U14" i="4"/>
  <c r="P11" i="4"/>
  <c r="U18" i="4"/>
  <c r="P20" i="4"/>
  <c r="P5" i="4"/>
  <c r="P26" i="4"/>
  <c r="U31" i="4"/>
  <c r="L12" i="4"/>
  <c r="N12" i="4"/>
  <c r="M12" i="4"/>
  <c r="S27" i="4"/>
  <c r="R27" i="4"/>
  <c r="Q27" i="4"/>
  <c r="R15" i="4"/>
  <c r="Q15" i="4"/>
  <c r="S15" i="4"/>
  <c r="S7" i="4"/>
  <c r="R7" i="4"/>
  <c r="Q7" i="4"/>
  <c r="Q5" i="4"/>
  <c r="S5" i="4"/>
  <c r="R5" i="4"/>
  <c r="Y5" i="4"/>
  <c r="X5" i="4"/>
  <c r="W5" i="4"/>
  <c r="V5" i="4"/>
  <c r="M9" i="4"/>
  <c r="L9" i="4"/>
  <c r="N9" i="4"/>
  <c r="L13" i="4"/>
  <c r="N13" i="4"/>
  <c r="M13" i="4"/>
  <c r="P27" i="4"/>
  <c r="R10" i="4"/>
  <c r="Q10" i="4"/>
  <c r="S10" i="4"/>
  <c r="P7" i="4"/>
  <c r="N30" i="4"/>
  <c r="M30" i="4"/>
  <c r="L30" i="4"/>
  <c r="U28" i="4"/>
  <c r="S23" i="4"/>
  <c r="R23" i="4"/>
  <c r="Q23" i="4"/>
  <c r="N25" i="4"/>
  <c r="M25" i="4"/>
  <c r="L25" i="4"/>
  <c r="N19" i="4"/>
  <c r="M19" i="4"/>
  <c r="L19" i="4"/>
  <c r="P23" i="4"/>
  <c r="S26" i="4"/>
  <c r="R26" i="4"/>
  <c r="Q26" i="4"/>
  <c r="N32" i="4"/>
  <c r="L32" i="4"/>
  <c r="M32" i="4"/>
  <c r="P8" i="4" l="1"/>
  <c r="Z18" i="4"/>
  <c r="Z20" i="4"/>
  <c r="Z10" i="4"/>
  <c r="R8" i="4"/>
  <c r="S8" i="4"/>
  <c r="Y32" i="4"/>
  <c r="X32" i="4"/>
  <c r="W32" i="4"/>
  <c r="V32" i="4"/>
  <c r="Y25" i="4"/>
  <c r="X25" i="4"/>
  <c r="W25" i="4"/>
  <c r="V25" i="4"/>
  <c r="V9" i="4"/>
  <c r="W9" i="4"/>
  <c r="X9" i="4"/>
  <c r="Y9" i="4"/>
  <c r="Z26" i="4"/>
  <c r="V8" i="4"/>
  <c r="W8" i="4"/>
  <c r="X8" i="4"/>
  <c r="Y8" i="4"/>
  <c r="Z15" i="4"/>
  <c r="Z27" i="4"/>
  <c r="Y13" i="4"/>
  <c r="V13" i="4"/>
  <c r="W13" i="4"/>
  <c r="X13" i="4"/>
  <c r="Z17" i="4"/>
  <c r="Z29" i="4"/>
  <c r="Z24" i="4"/>
  <c r="Z23" i="4"/>
  <c r="Y19" i="4"/>
  <c r="V19" i="4"/>
  <c r="W19" i="4"/>
  <c r="X19" i="4"/>
  <c r="Z11" i="4"/>
  <c r="Z21" i="4"/>
  <c r="Z7" i="4"/>
  <c r="Y30" i="4"/>
  <c r="X30" i="4"/>
  <c r="W30" i="4"/>
  <c r="V30" i="4"/>
  <c r="Y12" i="4"/>
  <c r="V12" i="4"/>
  <c r="W12" i="4"/>
  <c r="X12" i="4"/>
  <c r="Y16" i="4"/>
  <c r="V16" i="4"/>
  <c r="W16" i="4"/>
  <c r="X16" i="4"/>
  <c r="AE28" i="4"/>
  <c r="AC26" i="4"/>
  <c r="AB26" i="4"/>
  <c r="AA26" i="4"/>
  <c r="AD26" i="4"/>
  <c r="AC10" i="4"/>
  <c r="AB10" i="4"/>
  <c r="AA10" i="4"/>
  <c r="AD10" i="4"/>
  <c r="AB15" i="4"/>
  <c r="AA15" i="4"/>
  <c r="AD15" i="4"/>
  <c r="AC15" i="4"/>
  <c r="AA8" i="4"/>
  <c r="AD8" i="4"/>
  <c r="AC8" i="4"/>
  <c r="AB8" i="4"/>
  <c r="AD21" i="4"/>
  <c r="AB21" i="4"/>
  <c r="AC21" i="4"/>
  <c r="AA21" i="4"/>
  <c r="AB23" i="4"/>
  <c r="AA23" i="4"/>
  <c r="AD23" i="4"/>
  <c r="AC23" i="4"/>
  <c r="AB7" i="4"/>
  <c r="AA7" i="4"/>
  <c r="AD7" i="4"/>
  <c r="AC7" i="4"/>
  <c r="AA20" i="4"/>
  <c r="AC20" i="4"/>
  <c r="AD20" i="4"/>
  <c r="AB20" i="4"/>
  <c r="AD17" i="4"/>
  <c r="AB17" i="4"/>
  <c r="AC17" i="4"/>
  <c r="AA17" i="4"/>
  <c r="AA24" i="4"/>
  <c r="AD24" i="4"/>
  <c r="AC24" i="4"/>
  <c r="AB24" i="4"/>
  <c r="AE31" i="4"/>
  <c r="AE14" i="4"/>
  <c r="AE18" i="4"/>
  <c r="AE22" i="4"/>
  <c r="AB27" i="4"/>
  <c r="AD27" i="4"/>
  <c r="AC27" i="4"/>
  <c r="AA27" i="4"/>
  <c r="AB11" i="4"/>
  <c r="AD11" i="4"/>
  <c r="AA11" i="4"/>
  <c r="AC11" i="4"/>
  <c r="P29" i="4"/>
  <c r="S29" i="4"/>
  <c r="Q29" i="4"/>
  <c r="R29" i="4"/>
  <c r="U27" i="4"/>
  <c r="U24" i="4"/>
  <c r="U20" i="4"/>
  <c r="U21" i="4"/>
  <c r="U26" i="4"/>
  <c r="U11" i="4"/>
  <c r="P19" i="4"/>
  <c r="R25" i="4"/>
  <c r="Q25" i="4"/>
  <c r="S25" i="4"/>
  <c r="S13" i="4"/>
  <c r="R13" i="4"/>
  <c r="Q13" i="4"/>
  <c r="Z5" i="4"/>
  <c r="AC5" i="4"/>
  <c r="AB5" i="4"/>
  <c r="AA5" i="4"/>
  <c r="AD5" i="4"/>
  <c r="U5" i="4"/>
  <c r="U7" i="4"/>
  <c r="U15" i="4"/>
  <c r="P12" i="4"/>
  <c r="R32" i="4"/>
  <c r="S32" i="4"/>
  <c r="Q32" i="4"/>
  <c r="P32" i="4"/>
  <c r="U23" i="4"/>
  <c r="S30" i="4"/>
  <c r="R30" i="4"/>
  <c r="Q30" i="4"/>
  <c r="P13" i="4"/>
  <c r="P9" i="4"/>
  <c r="P16" i="4"/>
  <c r="R19" i="4"/>
  <c r="Q19" i="4"/>
  <c r="S19" i="4"/>
  <c r="P25" i="4"/>
  <c r="P30" i="4"/>
  <c r="U10" i="4"/>
  <c r="Q9" i="4"/>
  <c r="S9" i="4"/>
  <c r="R9" i="4"/>
  <c r="S16" i="4"/>
  <c r="R16" i="4"/>
  <c r="Q16" i="4"/>
  <c r="U17" i="4"/>
  <c r="S12" i="4"/>
  <c r="R12" i="4"/>
  <c r="Q12" i="4"/>
  <c r="Z25" i="4" l="1"/>
  <c r="Z8" i="4"/>
  <c r="U8" i="4"/>
  <c r="Z32" i="4"/>
  <c r="Z12" i="4"/>
  <c r="Z30" i="4"/>
  <c r="Z13" i="4"/>
  <c r="Z9" i="4"/>
  <c r="Z16" i="4"/>
  <c r="Z19" i="4"/>
  <c r="AE11" i="4"/>
  <c r="AE10" i="4"/>
  <c r="AE26" i="4"/>
  <c r="AA16" i="4"/>
  <c r="AC16" i="4"/>
  <c r="AD16" i="4"/>
  <c r="AB16" i="4"/>
  <c r="AD25" i="4"/>
  <c r="AC25" i="4"/>
  <c r="AB25" i="4"/>
  <c r="AA25" i="4"/>
  <c r="AE27" i="4"/>
  <c r="AE17" i="4"/>
  <c r="AE21" i="4"/>
  <c r="AA12" i="4"/>
  <c r="AC12" i="4"/>
  <c r="AD12" i="4"/>
  <c r="AB12" i="4"/>
  <c r="AC30" i="4"/>
  <c r="AA30" i="4"/>
  <c r="AB30" i="4"/>
  <c r="AD30" i="4"/>
  <c r="AA32" i="4"/>
  <c r="AD32" i="4"/>
  <c r="AC32" i="4"/>
  <c r="AB32" i="4"/>
  <c r="AD13" i="4"/>
  <c r="AB13" i="4"/>
  <c r="AC13" i="4"/>
  <c r="AA13" i="4"/>
  <c r="AB19" i="4"/>
  <c r="AA19" i="4"/>
  <c r="AD19" i="4"/>
  <c r="AC19" i="4"/>
  <c r="AE7" i="4"/>
  <c r="AE23" i="4"/>
  <c r="AE15" i="4"/>
  <c r="AD9" i="4"/>
  <c r="AB9" i="4"/>
  <c r="AA9" i="4"/>
  <c r="AC9" i="4"/>
  <c r="AD29" i="4"/>
  <c r="AC29" i="4"/>
  <c r="AB29" i="4"/>
  <c r="AA29" i="4"/>
  <c r="AE24" i="4"/>
  <c r="AE20" i="4"/>
  <c r="AE8" i="4"/>
  <c r="U29" i="4"/>
  <c r="U16" i="4"/>
  <c r="U30" i="4"/>
  <c r="AE5" i="4"/>
  <c r="U32" i="4"/>
  <c r="U13" i="4"/>
  <c r="U12" i="4"/>
  <c r="U9" i="4"/>
  <c r="U19" i="4"/>
  <c r="U25" i="4"/>
  <c r="AE9" i="4" l="1"/>
  <c r="AE32" i="4"/>
  <c r="AE12" i="4"/>
  <c r="AE25" i="4"/>
  <c r="AE13" i="4"/>
  <c r="AE29" i="4"/>
  <c r="AE19" i="4"/>
  <c r="AE30" i="4"/>
  <c r="AE16" i="4"/>
  <c r="M6" i="4" l="1"/>
  <c r="N6" i="4"/>
  <c r="L6" i="4"/>
  <c r="W6" i="4" l="1"/>
  <c r="X6" i="4"/>
  <c r="Y6" i="4"/>
  <c r="V6" i="4"/>
  <c r="P6" i="4"/>
  <c r="Q6" i="4"/>
  <c r="S6" i="4"/>
  <c r="R6" i="4"/>
  <c r="Z6" i="4" l="1"/>
  <c r="AC6" i="4"/>
  <c r="AA6" i="4"/>
  <c r="AD6" i="4"/>
  <c r="AB6" i="4"/>
  <c r="U6" i="4"/>
  <c r="N36" i="4"/>
  <c r="N39" i="4"/>
  <c r="N38" i="4" l="1"/>
  <c r="AE6" i="4"/>
  <c r="M36" i="4"/>
  <c r="M39" i="4"/>
  <c r="N40" i="4"/>
  <c r="M33" i="4"/>
  <c r="L37" i="4"/>
  <c r="L34" i="4"/>
  <c r="L36" i="4"/>
  <c r="N34" i="4"/>
  <c r="M37" i="4"/>
  <c r="N33" i="4"/>
  <c r="L39" i="4"/>
  <c r="M34" i="4"/>
  <c r="N37" i="4"/>
  <c r="M40" i="4"/>
  <c r="L33" i="4"/>
  <c r="L40" i="4"/>
  <c r="L38" i="4"/>
  <c r="P40" i="4" l="1"/>
  <c r="Y38" i="4"/>
  <c r="X38" i="4"/>
  <c r="W38" i="4"/>
  <c r="V38" i="4"/>
  <c r="Y39" i="4"/>
  <c r="X39" i="4"/>
  <c r="W39" i="4"/>
  <c r="V39" i="4"/>
  <c r="Y34" i="4"/>
  <c r="X34" i="4"/>
  <c r="W34" i="4"/>
  <c r="V34" i="4"/>
  <c r="P33" i="4"/>
  <c r="Y40" i="4"/>
  <c r="X40" i="4"/>
  <c r="W40" i="4"/>
  <c r="V40" i="4"/>
  <c r="Y36" i="4"/>
  <c r="X36" i="4"/>
  <c r="W36" i="4"/>
  <c r="V36" i="4"/>
  <c r="P36" i="4"/>
  <c r="M38" i="4"/>
  <c r="R37" i="4"/>
  <c r="Y33" i="4"/>
  <c r="X33" i="4"/>
  <c r="W33" i="4"/>
  <c r="V33" i="4"/>
  <c r="Y37" i="4"/>
  <c r="X37" i="4"/>
  <c r="W37" i="4"/>
  <c r="V37" i="4"/>
  <c r="P39" i="4"/>
  <c r="R39" i="4"/>
  <c r="Q39" i="4"/>
  <c r="S39" i="4"/>
  <c r="P34" i="4"/>
  <c r="P37" i="4"/>
  <c r="R36" i="4"/>
  <c r="Q36" i="4"/>
  <c r="S36" i="4"/>
  <c r="R38" i="4"/>
  <c r="S38" i="4"/>
  <c r="Q38" i="4"/>
  <c r="S40" i="4"/>
  <c r="Q40" i="4"/>
  <c r="R40" i="4"/>
  <c r="R34" i="4"/>
  <c r="S34" i="4"/>
  <c r="Q34" i="4"/>
  <c r="L35" i="4"/>
  <c r="M35" i="4"/>
  <c r="N35" i="4"/>
  <c r="R33" i="4"/>
  <c r="S33" i="4"/>
  <c r="Q33" i="4"/>
  <c r="P38" i="4" l="1"/>
  <c r="Z40" i="4"/>
  <c r="Z37" i="4"/>
  <c r="Z33" i="4"/>
  <c r="AB37" i="4"/>
  <c r="S37" i="4"/>
  <c r="Q37" i="4"/>
  <c r="Z39" i="4"/>
  <c r="Z38" i="4"/>
  <c r="Y35" i="4"/>
  <c r="X35" i="4"/>
  <c r="W35" i="4"/>
  <c r="V35" i="4"/>
  <c r="Z36" i="4"/>
  <c r="Z34" i="4"/>
  <c r="AD33" i="4"/>
  <c r="AC33" i="4"/>
  <c r="AB33" i="4"/>
  <c r="AA33" i="4"/>
  <c r="AC34" i="4"/>
  <c r="AB34" i="4"/>
  <c r="AA34" i="4"/>
  <c r="AD34" i="4"/>
  <c r="AA40" i="4"/>
  <c r="AD40" i="4"/>
  <c r="AC40" i="4"/>
  <c r="AB40" i="4"/>
  <c r="AC38" i="4"/>
  <c r="AB38" i="4"/>
  <c r="AA38" i="4"/>
  <c r="AD38" i="4"/>
  <c r="AB39" i="4"/>
  <c r="AA39" i="4"/>
  <c r="AD39" i="4"/>
  <c r="AC39" i="4"/>
  <c r="AA36" i="4"/>
  <c r="AD36" i="4"/>
  <c r="AC36" i="4"/>
  <c r="AB36" i="4"/>
  <c r="P35" i="4"/>
  <c r="U34" i="4"/>
  <c r="U33" i="4"/>
  <c r="R35" i="4"/>
  <c r="S35" i="4"/>
  <c r="Q35" i="4"/>
  <c r="U40" i="4"/>
  <c r="U38" i="4"/>
  <c r="U39" i="4"/>
  <c r="U36" i="4"/>
  <c r="Z35" i="4" l="1"/>
  <c r="AA37" i="4"/>
  <c r="AC37" i="4"/>
  <c r="U37" i="4"/>
  <c r="AD37" i="4"/>
  <c r="AE39" i="4"/>
  <c r="AE33" i="4"/>
  <c r="AE38" i="4"/>
  <c r="AE34" i="4"/>
  <c r="AB35" i="4"/>
  <c r="AA35" i="4"/>
  <c r="AD35" i="4"/>
  <c r="AC35" i="4"/>
  <c r="AE36" i="4"/>
  <c r="AE40" i="4"/>
  <c r="U35" i="4"/>
  <c r="AE37" i="4" l="1"/>
  <c r="AE35" i="4"/>
  <c r="AL5" i="1"/>
  <c r="M5" i="1" l="1"/>
  <c r="N5" i="1"/>
  <c r="L5" i="1"/>
  <c r="P5" i="1" l="1"/>
  <c r="Y5" i="1"/>
  <c r="X5" i="1"/>
  <c r="W5" i="1"/>
  <c r="V5" i="1"/>
  <c r="U5" i="1" l="1"/>
  <c r="Z5" i="1"/>
  <c r="AC5" i="1"/>
  <c r="AA5" i="1"/>
  <c r="AD5" i="1"/>
  <c r="AB5" i="1"/>
  <c r="AE5" i="1" l="1"/>
  <c r="M27" i="1" l="1"/>
  <c r="M21" i="1"/>
  <c r="L27" i="1"/>
  <c r="L36" i="1"/>
  <c r="N28" i="1"/>
  <c r="M28" i="1"/>
  <c r="L28" i="1"/>
  <c r="M7" i="1"/>
  <c r="N7" i="1"/>
  <c r="L7" i="1"/>
  <c r="N37" i="1"/>
  <c r="M37" i="1"/>
  <c r="L37" i="1"/>
  <c r="N24" i="1"/>
  <c r="M24" i="1"/>
  <c r="L24" i="1"/>
  <c r="N23" i="1"/>
  <c r="M23" i="1"/>
  <c r="L23" i="1"/>
  <c r="M32" i="1"/>
  <c r="N32" i="1"/>
  <c r="L32" i="1"/>
  <c r="M25" i="1"/>
  <c r="N14" i="1"/>
  <c r="M14" i="1"/>
  <c r="M15" i="1"/>
  <c r="L15" i="1"/>
  <c r="P23" i="1" l="1"/>
  <c r="P28" i="1"/>
  <c r="P24" i="1"/>
  <c r="P32" i="1"/>
  <c r="P7" i="1"/>
  <c r="P37" i="1"/>
  <c r="N26" i="1"/>
  <c r="N6" i="1"/>
  <c r="X6" i="1"/>
  <c r="L6" i="1"/>
  <c r="M34" i="1"/>
  <c r="V27" i="1"/>
  <c r="L18" i="1"/>
  <c r="L9" i="1"/>
  <c r="X25" i="1"/>
  <c r="AC34" i="1"/>
  <c r="Y9" i="1"/>
  <c r="N34" i="1"/>
  <c r="N25" i="1"/>
  <c r="W32" i="1"/>
  <c r="N27" i="1"/>
  <c r="P27" i="1" s="1"/>
  <c r="L25" i="1"/>
  <c r="L34" i="1"/>
  <c r="AD29" i="1"/>
  <c r="N39" i="1"/>
  <c r="V15" i="1"/>
  <c r="AB17" i="1"/>
  <c r="M9" i="1"/>
  <c r="W15" i="1"/>
  <c r="N12" i="1"/>
  <c r="X29" i="1"/>
  <c r="N9" i="1"/>
  <c r="N15" i="1"/>
  <c r="P15" i="1" s="1"/>
  <c r="M26" i="1"/>
  <c r="N29" i="1"/>
  <c r="L12" i="1"/>
  <c r="V22" i="1"/>
  <c r="Y15" i="1"/>
  <c r="V26" i="1"/>
  <c r="N18" i="1"/>
  <c r="L29" i="1"/>
  <c r="X15" i="1"/>
  <c r="M12" i="1"/>
  <c r="M17" i="1"/>
  <c r="M18" i="1"/>
  <c r="M29" i="1"/>
  <c r="Y12" i="1"/>
  <c r="Y26" i="1"/>
  <c r="W26" i="1"/>
  <c r="X26" i="1"/>
  <c r="L26" i="1"/>
  <c r="N36" i="1"/>
  <c r="W22" i="1"/>
  <c r="L22" i="1"/>
  <c r="Y22" i="1"/>
  <c r="L39" i="1"/>
  <c r="M39" i="1"/>
  <c r="W21" i="1"/>
  <c r="M22" i="1"/>
  <c r="N21" i="1"/>
  <c r="M36" i="1"/>
  <c r="L21" i="1"/>
  <c r="N22" i="1"/>
  <c r="X22" i="1"/>
  <c r="L14" i="1"/>
  <c r="P14" i="1" s="1"/>
  <c r="N17" i="1"/>
  <c r="AD17" i="1"/>
  <c r="L17" i="1"/>
  <c r="AA17" i="1"/>
  <c r="M6" i="1"/>
  <c r="AC17" i="1"/>
  <c r="N31" i="1"/>
  <c r="M31" i="1"/>
  <c r="L31" i="1"/>
  <c r="N19" i="1"/>
  <c r="M19" i="1"/>
  <c r="L19" i="1"/>
  <c r="M10" i="1"/>
  <c r="N10" i="1"/>
  <c r="L10" i="1"/>
  <c r="W14" i="1"/>
  <c r="Y14" i="1"/>
  <c r="V14" i="1"/>
  <c r="X14" i="1"/>
  <c r="W18" i="1"/>
  <c r="Y18" i="1"/>
  <c r="V18" i="1"/>
  <c r="X18" i="1"/>
  <c r="W23" i="1"/>
  <c r="X23" i="1"/>
  <c r="Y23" i="1"/>
  <c r="V23" i="1"/>
  <c r="W7" i="1"/>
  <c r="X7" i="1"/>
  <c r="Y7" i="1"/>
  <c r="V7" i="1"/>
  <c r="Y28" i="1"/>
  <c r="W28" i="1"/>
  <c r="X28" i="1"/>
  <c r="V28" i="1"/>
  <c r="M8" i="1"/>
  <c r="N8" i="1"/>
  <c r="L8" i="1"/>
  <c r="M16" i="1"/>
  <c r="N16" i="1"/>
  <c r="L16" i="1"/>
  <c r="Y34" i="1"/>
  <c r="W34" i="1"/>
  <c r="X34" i="1"/>
  <c r="V34" i="1"/>
  <c r="M40" i="1"/>
  <c r="N40" i="1"/>
  <c r="L40" i="1"/>
  <c r="N13" i="1"/>
  <c r="M13" i="1"/>
  <c r="L13" i="1"/>
  <c r="N20" i="1"/>
  <c r="M20" i="1"/>
  <c r="L20" i="1"/>
  <c r="X27" i="1"/>
  <c r="AA9" i="1"/>
  <c r="Y24" i="1"/>
  <c r="W24" i="1"/>
  <c r="X24" i="1"/>
  <c r="V24" i="1"/>
  <c r="M35" i="1"/>
  <c r="N35" i="1"/>
  <c r="L35" i="1"/>
  <c r="M11" i="1"/>
  <c r="N11" i="1"/>
  <c r="L11" i="1"/>
  <c r="W25" i="1"/>
  <c r="V25" i="1"/>
  <c r="Y37" i="1"/>
  <c r="X37" i="1"/>
  <c r="W37" i="1"/>
  <c r="V37" i="1"/>
  <c r="N38" i="1"/>
  <c r="M38" i="1"/>
  <c r="L38" i="1"/>
  <c r="M30" i="1"/>
  <c r="N30" i="1"/>
  <c r="L30" i="1"/>
  <c r="Y6" i="1"/>
  <c r="V6" i="1"/>
  <c r="N33" i="1"/>
  <c r="M33" i="1"/>
  <c r="L33" i="1"/>
  <c r="AD14" i="1"/>
  <c r="P26" i="1" l="1"/>
  <c r="P16" i="1"/>
  <c r="P31" i="1"/>
  <c r="P36" i="1"/>
  <c r="P39" i="1"/>
  <c r="P30" i="1"/>
  <c r="P11" i="1"/>
  <c r="P20" i="1"/>
  <c r="P8" i="1"/>
  <c r="P34" i="1"/>
  <c r="P21" i="1"/>
  <c r="P9" i="1"/>
  <c r="P22" i="1"/>
  <c r="P25" i="1"/>
  <c r="P6" i="1"/>
  <c r="P40" i="1"/>
  <c r="P19" i="1"/>
  <c r="P29" i="1"/>
  <c r="P18" i="1"/>
  <c r="P33" i="1"/>
  <c r="P38" i="1"/>
  <c r="P35" i="1"/>
  <c r="P13" i="1"/>
  <c r="P10" i="1"/>
  <c r="P17" i="1"/>
  <c r="P12" i="1"/>
  <c r="W6" i="1"/>
  <c r="Z6" i="1" s="1"/>
  <c r="W27" i="1"/>
  <c r="V9" i="1"/>
  <c r="X9" i="1"/>
  <c r="U26" i="1"/>
  <c r="U34" i="1"/>
  <c r="AD34" i="1"/>
  <c r="Y25" i="1"/>
  <c r="Y27" i="1"/>
  <c r="AB29" i="1"/>
  <c r="W9" i="1"/>
  <c r="AA34" i="1"/>
  <c r="AB34" i="1"/>
  <c r="AA21" i="1"/>
  <c r="V32" i="1"/>
  <c r="AC29" i="1"/>
  <c r="X32" i="1"/>
  <c r="Y32" i="1"/>
  <c r="AA29" i="1"/>
  <c r="W29" i="1"/>
  <c r="V29" i="1"/>
  <c r="Y29" i="1"/>
  <c r="Z26" i="1"/>
  <c r="W12" i="1"/>
  <c r="AC14" i="1"/>
  <c r="V12" i="1"/>
  <c r="AD9" i="1"/>
  <c r="AA14" i="1"/>
  <c r="V21" i="1"/>
  <c r="X12" i="1"/>
  <c r="AC9" i="1"/>
  <c r="AB14" i="1"/>
  <c r="AB9" i="1"/>
  <c r="U14" i="1"/>
  <c r="W39" i="1"/>
  <c r="V17" i="1"/>
  <c r="Z15" i="1"/>
  <c r="U9" i="1"/>
  <c r="U29" i="1"/>
  <c r="X39" i="1"/>
  <c r="Y39" i="1"/>
  <c r="V39" i="1"/>
  <c r="U17" i="1"/>
  <c r="X36" i="1"/>
  <c r="W17" i="1"/>
  <c r="X21" i="1"/>
  <c r="Y17" i="1"/>
  <c r="X17" i="1"/>
  <c r="W36" i="1"/>
  <c r="Y21" i="1"/>
  <c r="Z22" i="1"/>
  <c r="V36" i="1"/>
  <c r="Y36" i="1"/>
  <c r="Z24" i="1"/>
  <c r="Z34" i="1"/>
  <c r="AE17" i="1"/>
  <c r="U32" i="1"/>
  <c r="AC7" i="1"/>
  <c r="AD7" i="1"/>
  <c r="AB7" i="1"/>
  <c r="AA7" i="1"/>
  <c r="AC21" i="1"/>
  <c r="W38" i="1"/>
  <c r="X38" i="1"/>
  <c r="Y38" i="1"/>
  <c r="V38" i="1"/>
  <c r="U28" i="1"/>
  <c r="Z37" i="1"/>
  <c r="U37" i="1"/>
  <c r="U15" i="1"/>
  <c r="Y8" i="1"/>
  <c r="W8" i="1"/>
  <c r="X8" i="1"/>
  <c r="V8" i="1"/>
  <c r="AC36" i="1"/>
  <c r="AB36" i="1"/>
  <c r="AD36" i="1"/>
  <c r="AA36" i="1"/>
  <c r="Z28" i="1"/>
  <c r="Z7" i="1"/>
  <c r="U24" i="1"/>
  <c r="Z23" i="1"/>
  <c r="Z18" i="1"/>
  <c r="AC26" i="1"/>
  <c r="AD26" i="1"/>
  <c r="AA26" i="1"/>
  <c r="W19" i="1"/>
  <c r="V19" i="1"/>
  <c r="Y19" i="1"/>
  <c r="X19" i="1"/>
  <c r="Y31" i="1"/>
  <c r="X31" i="1"/>
  <c r="W31" i="1"/>
  <c r="V31" i="1"/>
  <c r="AC37" i="1"/>
  <c r="AD37" i="1"/>
  <c r="AB37" i="1"/>
  <c r="AA37" i="1"/>
  <c r="AD23" i="1"/>
  <c r="AC23" i="1"/>
  <c r="AB23" i="1"/>
  <c r="AA23" i="1"/>
  <c r="AD15" i="1"/>
  <c r="AB15" i="1"/>
  <c r="AC15" i="1"/>
  <c r="AA15" i="1"/>
  <c r="W40" i="1"/>
  <c r="V40" i="1"/>
  <c r="Y40" i="1"/>
  <c r="X40" i="1"/>
  <c r="U7" i="1"/>
  <c r="W33" i="1"/>
  <c r="Y33" i="1"/>
  <c r="X33" i="1"/>
  <c r="V33" i="1"/>
  <c r="Z25" i="1"/>
  <c r="Y35" i="1"/>
  <c r="W35" i="1"/>
  <c r="X35" i="1"/>
  <c r="V35" i="1"/>
  <c r="U25" i="1"/>
  <c r="U23" i="1"/>
  <c r="X20" i="1"/>
  <c r="Y20" i="1"/>
  <c r="W20" i="1"/>
  <c r="V20" i="1"/>
  <c r="Y13" i="1"/>
  <c r="W13" i="1"/>
  <c r="X13" i="1"/>
  <c r="V13" i="1"/>
  <c r="V16" i="1"/>
  <c r="Y16" i="1"/>
  <c r="X16" i="1"/>
  <c r="W16" i="1"/>
  <c r="AC27" i="1"/>
  <c r="AD27" i="1"/>
  <c r="AB27" i="1"/>
  <c r="AA27" i="1"/>
  <c r="Z14" i="1"/>
  <c r="AC32" i="1"/>
  <c r="AB32" i="1"/>
  <c r="AD32" i="1"/>
  <c r="AA32" i="1"/>
  <c r="W30" i="1"/>
  <c r="X30" i="1"/>
  <c r="Y30" i="1"/>
  <c r="V30" i="1"/>
  <c r="AC28" i="1"/>
  <c r="AB28" i="1"/>
  <c r="AD28" i="1"/>
  <c r="AA28" i="1"/>
  <c r="W11" i="1"/>
  <c r="X11" i="1"/>
  <c r="V11" i="1"/>
  <c r="Y11" i="1"/>
  <c r="AC25" i="1"/>
  <c r="AB25" i="1"/>
  <c r="AD25" i="1"/>
  <c r="AA25" i="1"/>
  <c r="AC12" i="1"/>
  <c r="AB12" i="1"/>
  <c r="AD12" i="1"/>
  <c r="AA12" i="1"/>
  <c r="AB24" i="1"/>
  <c r="AC24" i="1"/>
  <c r="AD24" i="1"/>
  <c r="AA24" i="1"/>
  <c r="X10" i="1"/>
  <c r="W10" i="1"/>
  <c r="Y10" i="1"/>
  <c r="V10" i="1"/>
  <c r="Z27" i="1" l="1"/>
  <c r="U12" i="1"/>
  <c r="U27" i="1"/>
  <c r="AE9" i="1"/>
  <c r="Z12" i="1"/>
  <c r="AE34" i="1"/>
  <c r="Z29" i="1"/>
  <c r="Z9" i="1"/>
  <c r="Z32" i="1"/>
  <c r="AB22" i="1"/>
  <c r="AB26" i="1"/>
  <c r="AE26" i="1" s="1"/>
  <c r="AE14" i="1"/>
  <c r="AE29" i="1"/>
  <c r="AB21" i="1"/>
  <c r="AD21" i="1"/>
  <c r="U21" i="1"/>
  <c r="U18" i="1"/>
  <c r="AB18" i="1"/>
  <c r="AA18" i="1"/>
  <c r="AD18" i="1"/>
  <c r="AC18" i="1"/>
  <c r="AC39" i="1"/>
  <c r="U22" i="1"/>
  <c r="AC22" i="1"/>
  <c r="AA22" i="1"/>
  <c r="AD6" i="1"/>
  <c r="AD22" i="1"/>
  <c r="Z39" i="1"/>
  <c r="AA39" i="1"/>
  <c r="U36" i="1"/>
  <c r="AA6" i="1"/>
  <c r="Z17" i="1"/>
  <c r="Z21" i="1"/>
  <c r="Z36" i="1"/>
  <c r="AC6" i="1"/>
  <c r="AB6" i="1"/>
  <c r="U39" i="1"/>
  <c r="U6" i="1"/>
  <c r="AB39" i="1"/>
  <c r="AD39" i="1"/>
  <c r="AE7" i="1"/>
  <c r="U16" i="1"/>
  <c r="AE25" i="1"/>
  <c r="Z13" i="1"/>
  <c r="Z20" i="1"/>
  <c r="AE28" i="1"/>
  <c r="U38" i="1"/>
  <c r="Z33" i="1"/>
  <c r="AE23" i="1"/>
  <c r="AE37" i="1"/>
  <c r="Z31" i="1"/>
  <c r="AC8" i="1"/>
  <c r="AB8" i="1"/>
  <c r="AD8" i="1"/>
  <c r="AA8" i="1"/>
  <c r="AC16" i="1"/>
  <c r="AB16" i="1"/>
  <c r="AD16" i="1"/>
  <c r="AA16" i="1"/>
  <c r="Z11" i="1"/>
  <c r="Z30" i="1"/>
  <c r="AE32" i="1"/>
  <c r="U10" i="1"/>
  <c r="AC38" i="1"/>
  <c r="AD38" i="1"/>
  <c r="AB38" i="1"/>
  <c r="AA38" i="1"/>
  <c r="Z40" i="1"/>
  <c r="AE36" i="1"/>
  <c r="Z8" i="1"/>
  <c r="U40" i="1"/>
  <c r="AB35" i="1"/>
  <c r="AD35" i="1"/>
  <c r="AC35" i="1"/>
  <c r="AA35" i="1"/>
  <c r="Z38" i="1"/>
  <c r="U30" i="1"/>
  <c r="AC31" i="1"/>
  <c r="AD31" i="1"/>
  <c r="AB31" i="1"/>
  <c r="AA31" i="1"/>
  <c r="AB33" i="1"/>
  <c r="AD33" i="1"/>
  <c r="AC33" i="1"/>
  <c r="AA33" i="1"/>
  <c r="U19" i="1"/>
  <c r="Z35" i="1"/>
  <c r="AC11" i="1"/>
  <c r="AD11" i="1"/>
  <c r="AB11" i="1"/>
  <c r="AA11" i="1"/>
  <c r="U20" i="1"/>
  <c r="Z19" i="1"/>
  <c r="AB40" i="1"/>
  <c r="AC40" i="1"/>
  <c r="AD40" i="1"/>
  <c r="AA40" i="1"/>
  <c r="AC30" i="1"/>
  <c r="AD30" i="1"/>
  <c r="AB30" i="1"/>
  <c r="AA30" i="1"/>
  <c r="AB13" i="1"/>
  <c r="AD13" i="1"/>
  <c r="AC13" i="1"/>
  <c r="AA13" i="1"/>
  <c r="U31" i="1"/>
  <c r="Z10" i="1"/>
  <c r="AE24" i="1"/>
  <c r="AE12" i="1"/>
  <c r="U8" i="1"/>
  <c r="U13" i="1"/>
  <c r="U33" i="1"/>
  <c r="AE27" i="1"/>
  <c r="Z16" i="1"/>
  <c r="U11" i="1"/>
  <c r="AE15" i="1"/>
  <c r="AD20" i="1"/>
  <c r="AC20" i="1"/>
  <c r="AB20" i="1"/>
  <c r="AA20" i="1"/>
  <c r="AD19" i="1"/>
  <c r="AB19" i="1"/>
  <c r="AC19" i="1"/>
  <c r="AA19" i="1"/>
  <c r="AD10" i="1"/>
  <c r="AC10" i="1"/>
  <c r="AB10" i="1"/>
  <c r="AA10" i="1"/>
  <c r="U35" i="1"/>
  <c r="AE21" i="1" l="1"/>
  <c r="AE18" i="1"/>
  <c r="AE22" i="1"/>
  <c r="AE39" i="1"/>
  <c r="AE6" i="1"/>
  <c r="AE10" i="1"/>
  <c r="AE19" i="1"/>
  <c r="AE20" i="1"/>
  <c r="AE11" i="1"/>
  <c r="AE35" i="1"/>
  <c r="AE38" i="1"/>
  <c r="AE16" i="1"/>
  <c r="AE8" i="1"/>
  <c r="AE13" i="1"/>
  <c r="AE30" i="1"/>
  <c r="AE40" i="1"/>
  <c r="AE33" i="1"/>
  <c r="AE31" i="1"/>
</calcChain>
</file>

<file path=xl/sharedStrings.xml><?xml version="1.0" encoding="utf-8"?>
<sst xmlns="http://schemas.openxmlformats.org/spreadsheetml/2006/main" count="321" uniqueCount="106">
  <si>
    <t>.</t>
    <phoneticPr fontId="1"/>
  </si>
  <si>
    <t>/</t>
    <phoneticPr fontId="1"/>
  </si>
  <si>
    <t>pre</t>
    <phoneticPr fontId="1"/>
  </si>
  <si>
    <t>NW</t>
    <phoneticPr fontId="1"/>
  </si>
  <si>
    <t>10.32.54.76/8</t>
  </si>
  <si>
    <t>10.32.54.76/9</t>
  </si>
  <si>
    <t>10.32.54.76/10</t>
  </si>
  <si>
    <t>10.32.54.76/11</t>
  </si>
  <si>
    <t>10.32.54.76/12</t>
  </si>
  <si>
    <t>10.32.54.76/13</t>
  </si>
  <si>
    <t>10.32.54.76/14</t>
  </si>
  <si>
    <t>10.32.54.76/15</t>
  </si>
  <si>
    <t>10.32.54.76/16</t>
  </si>
  <si>
    <t>octet</t>
    <phoneticPr fontId="1"/>
  </si>
  <si>
    <t>delimiter</t>
    <phoneticPr fontId="1"/>
  </si>
  <si>
    <t>CIDR</t>
    <phoneticPr fontId="1"/>
  </si>
  <si>
    <t>32bit decimal integer</t>
    <phoneticPr fontId="1"/>
  </si>
  <si>
    <t>broadcast</t>
    <phoneticPr fontId="1"/>
  </si>
  <si>
    <t>Host address</t>
    <phoneticPr fontId="1"/>
  </si>
  <si>
    <t>192.168.216.245/24</t>
    <phoneticPr fontId="1"/>
  </si>
  <si>
    <t>192.168.216.245/25</t>
  </si>
  <si>
    <t>192.168.216.245/26</t>
  </si>
  <si>
    <t>192.168.216.245/27</t>
  </si>
  <si>
    <t>192.168.216.245/28</t>
  </si>
  <si>
    <t>192.168.216.245/29</t>
  </si>
  <si>
    <t>192.168.216.245/30</t>
  </si>
  <si>
    <t>192.168.216.245/31</t>
  </si>
  <si>
    <t>192.168.216.245/32</t>
  </si>
  <si>
    <t>host part</t>
    <phoneticPr fontId="1"/>
  </si>
  <si>
    <t>end</t>
    <phoneticPr fontId="1"/>
  </si>
  <si>
    <t>dotted decimal</t>
    <phoneticPr fontId="1"/>
  </si>
  <si>
    <t>Network address</t>
    <phoneticPr fontId="1"/>
  </si>
  <si>
    <t>host full</t>
    <phoneticPr fontId="1"/>
  </si>
  <si>
    <t>start</t>
    <phoneticPr fontId="1"/>
  </si>
  <si>
    <t>Start address</t>
    <phoneticPr fontId="1"/>
  </si>
  <si>
    <t>End address</t>
    <phoneticPr fontId="1"/>
  </si>
  <si>
    <t>octet</t>
    <phoneticPr fontId="1"/>
  </si>
  <si>
    <t>dotted decimal</t>
    <phoneticPr fontId="1"/>
  </si>
  <si>
    <t>CIDR</t>
    <phoneticPr fontId="1"/>
  </si>
  <si>
    <t>Broadcast address</t>
    <phoneticPr fontId="1"/>
  </si>
  <si>
    <t>192</t>
  </si>
  <si>
    <t>168</t>
  </si>
  <si>
    <t>216</t>
  </si>
  <si>
    <t>245</t>
  </si>
  <si>
    <t>10</t>
  </si>
  <si>
    <t>32</t>
  </si>
  <si>
    <t>54</t>
  </si>
  <si>
    <t>76</t>
  </si>
  <si>
    <t>172</t>
  </si>
  <si>
    <t>16</t>
  </si>
  <si>
    <t>18</t>
  </si>
  <si>
    <t>0.0.0.0/0</t>
    <phoneticPr fontId="1"/>
  </si>
  <si>
    <t>available</t>
    <phoneticPr fontId="1"/>
  </si>
  <si>
    <t>172.16.18.93/16</t>
    <phoneticPr fontId="1"/>
  </si>
  <si>
    <t>172.16.18.93/17</t>
  </si>
  <si>
    <t>172.16.18.93/18</t>
  </si>
  <si>
    <t>172.16.18.93/19</t>
  </si>
  <si>
    <t>172.16.18.93/20</t>
  </si>
  <si>
    <t>172.16.18.93/21</t>
  </si>
  <si>
    <t>172.16.18.93/22</t>
  </si>
  <si>
    <t>172.16.18.93/23</t>
  </si>
  <si>
    <t>172.16.18.93/24</t>
  </si>
  <si>
    <t>address</t>
    <phoneticPr fontId="1"/>
  </si>
  <si>
    <t>0.0.0.0</t>
  </si>
  <si>
    <t>0.0.0.0</t>
    <phoneticPr fontId="1"/>
  </si>
  <si>
    <t>255.0.0.0</t>
  </si>
  <si>
    <t>10.32.54.76</t>
    <phoneticPr fontId="1"/>
  </si>
  <si>
    <t>172.16.18.93</t>
    <phoneticPr fontId="1"/>
  </si>
  <si>
    <t>192.168.216.245</t>
    <phoneticPr fontId="1"/>
  </si>
  <si>
    <t>prefix</t>
    <phoneticPr fontId="1"/>
  </si>
  <si>
    <t>subnet</t>
    <phoneticPr fontId="1"/>
  </si>
  <si>
    <t>255.255.255.255</t>
  </si>
  <si>
    <t>255.255.255.255</t>
    <phoneticPr fontId="1"/>
  </si>
  <si>
    <t>128.0.0.0</t>
  </si>
  <si>
    <t>192.0.0.0</t>
  </si>
  <si>
    <t>224.0.0.0</t>
  </si>
  <si>
    <t>240.0.0.0</t>
  </si>
  <si>
    <t>248.0.0.0</t>
  </si>
  <si>
    <t>252.0.0.0</t>
  </si>
  <si>
    <t>254.0.0.0</t>
  </si>
  <si>
    <t>255.128.0.0</t>
  </si>
  <si>
    <t>255.192.0.0</t>
  </si>
  <si>
    <t>255.224.0.0</t>
  </si>
  <si>
    <t>255.240.0.0</t>
  </si>
  <si>
    <t>255.248.0.0</t>
  </si>
  <si>
    <t>255.252.0.0</t>
  </si>
  <si>
    <t>255.254.0.0</t>
  </si>
  <si>
    <t>255.255.0.0</t>
  </si>
  <si>
    <t>255.255.128.0</t>
  </si>
  <si>
    <t>255.255.192.0</t>
  </si>
  <si>
    <t>255.255.224.0</t>
  </si>
  <si>
    <t>255.255.240.0</t>
  </si>
  <si>
    <t>255.255.248.0</t>
  </si>
  <si>
    <t>255.255.252.0</t>
  </si>
  <si>
    <t>255.255.254.0</t>
  </si>
  <si>
    <t>255.255.255.0</t>
  </si>
  <si>
    <t>255.255.255.128</t>
  </si>
  <si>
    <t>255.255.255.192</t>
  </si>
  <si>
    <t>255.255.255.224</t>
  </si>
  <si>
    <t>255.255.255.240</t>
  </si>
  <si>
    <t>255.255.255.248</t>
  </si>
  <si>
    <t>255.255.255.252</t>
  </si>
  <si>
    <t>255.255.255.254</t>
  </si>
  <si>
    <t>/</t>
    <phoneticPr fontId="1"/>
  </si>
  <si>
    <t>pre</t>
    <phoneticPr fontId="1"/>
  </si>
  <si>
    <t>pre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</si>
</sst>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81"/>
        <bgColor indexed="64"/>
      </patternFill>
    </fill>
    <fill>
      <patternFill patternType="solid">
        <fgColor rgb="FFD9EEC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1DB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hair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Protection="1"/>
    <xf numFmtId="0" fontId="0" fillId="3" borderId="43" xfId="0" applyFill="1" applyBorder="1" applyAlignment="1" applyProtection="1">
      <alignment horizontal="center" vertical="center"/>
    </xf>
    <xf numFmtId="0" fontId="0" fillId="3" borderId="38" xfId="0" applyFill="1" applyBorder="1" applyAlignment="1" applyProtection="1">
      <alignment vertical="center"/>
    </xf>
    <xf numFmtId="0" fontId="0" fillId="3" borderId="28" xfId="0" applyFill="1" applyBorder="1" applyAlignment="1" applyProtection="1">
      <alignment horizontal="center" vertical="center"/>
    </xf>
    <xf numFmtId="0" fontId="0" fillId="3" borderId="44" xfId="0" applyFill="1" applyBorder="1" applyAlignment="1" applyProtection="1">
      <alignment horizontal="center" vertical="center"/>
    </xf>
    <xf numFmtId="0" fontId="0" fillId="5" borderId="10" xfId="0" applyFill="1" applyBorder="1" applyAlignment="1" applyProtection="1">
      <alignment vertical="center"/>
    </xf>
    <xf numFmtId="0" fontId="0" fillId="5" borderId="11" xfId="0" applyFill="1" applyBorder="1" applyAlignment="1" applyProtection="1">
      <alignment vertical="center"/>
    </xf>
    <xf numFmtId="0" fontId="0" fillId="5" borderId="12" xfId="0" applyFill="1" applyBorder="1" applyAlignment="1" applyProtection="1">
      <alignment vertical="center"/>
    </xf>
    <xf numFmtId="0" fontId="0" fillId="3" borderId="10" xfId="0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 vertical="center"/>
    </xf>
    <xf numFmtId="0" fontId="0" fillId="3" borderId="39" xfId="0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</xf>
    <xf numFmtId="0" fontId="0" fillId="3" borderId="30" xfId="0" applyFill="1" applyBorder="1" applyAlignment="1" applyProtection="1">
      <alignment horizontal="center" vertical="center"/>
    </xf>
    <xf numFmtId="0" fontId="0" fillId="5" borderId="13" xfId="0" applyNumberFormat="1" applyFill="1" applyBorder="1" applyAlignment="1" applyProtection="1">
      <alignment horizontal="right" vertical="center"/>
    </xf>
    <xf numFmtId="0" fontId="0" fillId="5" borderId="14" xfId="0" applyNumberFormat="1" applyFill="1" applyBorder="1" applyAlignment="1" applyProtection="1">
      <alignment horizontal="right" vertical="center"/>
    </xf>
    <xf numFmtId="0" fontId="0" fillId="5" borderId="15" xfId="0" applyNumberFormat="1" applyFill="1" applyBorder="1" applyAlignment="1" applyProtection="1">
      <alignment horizontal="right" vertical="center"/>
    </xf>
    <xf numFmtId="0" fontId="0" fillId="6" borderId="13" xfId="0" applyNumberFormat="1" applyFill="1" applyBorder="1" applyAlignment="1" applyProtection="1">
      <alignment horizontal="right" vertical="center"/>
    </xf>
    <xf numFmtId="0" fontId="0" fillId="6" borderId="14" xfId="0" applyNumberFormat="1" applyFill="1" applyBorder="1" applyAlignment="1" applyProtection="1">
      <alignment horizontal="right" vertical="center"/>
    </xf>
    <xf numFmtId="0" fontId="0" fillId="6" borderId="40" xfId="0" applyNumberFormat="1" applyFill="1" applyBorder="1" applyAlignment="1" applyProtection="1">
      <alignment horizontal="right" vertical="center"/>
    </xf>
    <xf numFmtId="0" fontId="0" fillId="6" borderId="31" xfId="0" applyNumberFormat="1" applyFill="1" applyBorder="1" applyAlignment="1" applyProtection="1">
      <alignment horizontal="right" vertical="center"/>
    </xf>
    <xf numFmtId="0" fontId="0" fillId="6" borderId="19" xfId="0" applyNumberFormat="1" applyFill="1" applyBorder="1" applyAlignment="1" applyProtection="1">
      <alignment horizontal="right" vertical="center"/>
    </xf>
    <xf numFmtId="0" fontId="0" fillId="4" borderId="32" xfId="0" applyFill="1" applyBorder="1" applyAlignment="1" applyProtection="1">
      <alignment vertical="center"/>
    </xf>
    <xf numFmtId="0" fontId="0" fillId="5" borderId="4" xfId="0" applyNumberFormat="1" applyFill="1" applyBorder="1" applyAlignment="1" applyProtection="1">
      <alignment horizontal="right" vertical="center"/>
    </xf>
    <xf numFmtId="0" fontId="0" fillId="5" borderId="5" xfId="0" applyNumberFormat="1" applyFill="1" applyBorder="1" applyAlignment="1" applyProtection="1">
      <alignment horizontal="right" vertical="center"/>
    </xf>
    <xf numFmtId="0" fontId="0" fillId="5" borderId="6" xfId="0" applyNumberFormat="1" applyFill="1" applyBorder="1" applyAlignment="1" applyProtection="1">
      <alignment horizontal="right" vertical="center"/>
    </xf>
    <xf numFmtId="0" fontId="0" fillId="6" borderId="4" xfId="0" applyNumberFormat="1" applyFill="1" applyBorder="1" applyAlignment="1" applyProtection="1">
      <alignment horizontal="right" vertical="center"/>
    </xf>
    <xf numFmtId="0" fontId="0" fillId="6" borderId="5" xfId="0" applyNumberFormat="1" applyFill="1" applyBorder="1" applyAlignment="1" applyProtection="1">
      <alignment horizontal="right" vertical="center"/>
    </xf>
    <xf numFmtId="0" fontId="0" fillId="6" borderId="41" xfId="0" applyNumberFormat="1" applyFill="1" applyBorder="1" applyAlignment="1" applyProtection="1">
      <alignment horizontal="right" vertical="center"/>
    </xf>
    <xf numFmtId="0" fontId="0" fillId="6" borderId="33" xfId="0" applyNumberFormat="1" applyFill="1" applyBorder="1" applyAlignment="1" applyProtection="1">
      <alignment horizontal="right" vertical="center"/>
    </xf>
    <xf numFmtId="0" fontId="0" fillId="6" borderId="17" xfId="0" applyNumberFormat="1" applyFill="1" applyBorder="1" applyAlignment="1" applyProtection="1">
      <alignment horizontal="right" vertical="center"/>
    </xf>
    <xf numFmtId="0" fontId="0" fillId="4" borderId="34" xfId="0" applyFill="1" applyBorder="1" applyAlignment="1" applyProtection="1">
      <alignment vertical="center"/>
    </xf>
    <xf numFmtId="0" fontId="0" fillId="5" borderId="7" xfId="0" applyNumberFormat="1" applyFill="1" applyBorder="1" applyAlignment="1" applyProtection="1">
      <alignment horizontal="right" vertical="center"/>
    </xf>
    <xf numFmtId="0" fontId="0" fillId="5" borderId="8" xfId="0" applyNumberFormat="1" applyFill="1" applyBorder="1" applyAlignment="1" applyProtection="1">
      <alignment horizontal="right" vertical="center"/>
    </xf>
    <xf numFmtId="0" fontId="0" fillId="5" borderId="9" xfId="0" applyNumberFormat="1" applyFill="1" applyBorder="1" applyAlignment="1" applyProtection="1">
      <alignment horizontal="right" vertical="center"/>
    </xf>
    <xf numFmtId="0" fontId="0" fillId="6" borderId="7" xfId="0" applyNumberFormat="1" applyFill="1" applyBorder="1" applyAlignment="1" applyProtection="1">
      <alignment horizontal="right" vertical="center"/>
    </xf>
    <xf numFmtId="0" fontId="0" fillId="6" borderId="8" xfId="0" applyNumberFormat="1" applyFill="1" applyBorder="1" applyAlignment="1" applyProtection="1">
      <alignment horizontal="right" vertical="center"/>
    </xf>
    <xf numFmtId="0" fontId="0" fillId="6" borderId="42" xfId="0" applyNumberFormat="1" applyFill="1" applyBorder="1" applyAlignment="1" applyProtection="1">
      <alignment horizontal="right" vertical="center"/>
    </xf>
    <xf numFmtId="0" fontId="0" fillId="6" borderId="35" xfId="0" applyNumberFormat="1" applyFill="1" applyBorder="1" applyAlignment="1" applyProtection="1">
      <alignment horizontal="right" vertical="center"/>
    </xf>
    <xf numFmtId="0" fontId="0" fillId="6" borderId="36" xfId="0" applyNumberFormat="1" applyFill="1" applyBorder="1" applyAlignment="1" applyProtection="1">
      <alignment horizontal="right" vertical="center"/>
    </xf>
    <xf numFmtId="0" fontId="0" fillId="4" borderId="37" xfId="0" applyFill="1" applyBorder="1" applyAlignment="1" applyProtection="1">
      <alignment vertical="center"/>
    </xf>
    <xf numFmtId="0" fontId="0" fillId="2" borderId="45" xfId="0" applyFill="1" applyBorder="1" applyAlignment="1" applyProtection="1">
      <alignment vertical="center"/>
      <protection locked="0"/>
    </xf>
    <xf numFmtId="0" fontId="0" fillId="2" borderId="46" xfId="0" applyFill="1" applyBorder="1" applyAlignment="1" applyProtection="1">
      <alignment vertical="center"/>
      <protection locked="0"/>
    </xf>
    <xf numFmtId="0" fontId="0" fillId="2" borderId="47" xfId="0" applyFill="1" applyBorder="1" applyAlignment="1" applyProtection="1">
      <alignment vertical="center"/>
      <protection locked="0"/>
    </xf>
    <xf numFmtId="0" fontId="0" fillId="2" borderId="31" xfId="0" applyNumberFormat="1" applyFill="1" applyBorder="1" applyAlignment="1" applyProtection="1">
      <alignment horizontal="right" vertical="center"/>
      <protection locked="0"/>
    </xf>
    <xf numFmtId="0" fontId="0" fillId="2" borderId="14" xfId="0" applyNumberFormat="1" applyFill="1" applyBorder="1" applyAlignment="1" applyProtection="1">
      <alignment horizontal="right" vertical="center"/>
      <protection locked="0"/>
    </xf>
    <xf numFmtId="0" fontId="0" fillId="2" borderId="15" xfId="0" applyNumberFormat="1" applyFill="1" applyBorder="1" applyAlignment="1" applyProtection="1">
      <alignment horizontal="right" vertical="center"/>
      <protection locked="0"/>
    </xf>
    <xf numFmtId="0" fontId="0" fillId="2" borderId="33" xfId="0" applyNumberFormat="1" applyFill="1" applyBorder="1" applyAlignment="1" applyProtection="1">
      <alignment horizontal="right" vertical="center"/>
      <protection locked="0"/>
    </xf>
    <xf numFmtId="0" fontId="0" fillId="2" borderId="5" xfId="0" applyNumberFormat="1" applyFill="1" applyBorder="1" applyAlignment="1" applyProtection="1">
      <alignment horizontal="right" vertical="center"/>
      <protection locked="0"/>
    </xf>
    <xf numFmtId="0" fontId="0" fillId="2" borderId="6" xfId="0" applyNumberFormat="1" applyFill="1" applyBorder="1" applyAlignment="1" applyProtection="1">
      <alignment horizontal="right" vertical="center"/>
      <protection locked="0"/>
    </xf>
    <xf numFmtId="0" fontId="0" fillId="2" borderId="35" xfId="0" applyNumberFormat="1" applyFill="1" applyBorder="1" applyAlignment="1" applyProtection="1">
      <alignment horizontal="right" vertical="center"/>
      <protection locked="0"/>
    </xf>
    <xf numFmtId="0" fontId="0" fillId="2" borderId="8" xfId="0" applyNumberFormat="1" applyFill="1" applyBorder="1" applyAlignment="1" applyProtection="1">
      <alignment horizontal="right" vertical="center"/>
      <protection locked="0"/>
    </xf>
    <xf numFmtId="0" fontId="0" fillId="2" borderId="9" xfId="0" applyNumberFormat="1" applyFill="1" applyBorder="1" applyAlignment="1" applyProtection="1">
      <alignment horizontal="right" vertical="center"/>
      <protection locked="0"/>
    </xf>
    <xf numFmtId="0" fontId="0" fillId="3" borderId="27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2" xfId="0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vertical="center"/>
      <protection locked="0"/>
    </xf>
    <xf numFmtId="0" fontId="0" fillId="2" borderId="15" xfId="0" applyFill="1" applyBorder="1" applyAlignment="1" applyProtection="1">
      <alignment vertical="center"/>
      <protection locked="0"/>
    </xf>
    <xf numFmtId="0" fontId="0" fillId="2" borderId="33" xfId="0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2" borderId="35" xfId="0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3" borderId="48" xfId="0" applyFill="1" applyBorder="1" applyAlignment="1" applyProtection="1">
      <alignment vertical="center"/>
    </xf>
    <xf numFmtId="0" fontId="0" fillId="3" borderId="49" xfId="0" applyFill="1" applyBorder="1" applyAlignment="1" applyProtection="1">
      <alignment vertical="center"/>
    </xf>
    <xf numFmtId="0" fontId="0" fillId="3" borderId="50" xfId="0" applyFill="1" applyBorder="1" applyAlignment="1" applyProtection="1">
      <alignment vertical="center"/>
    </xf>
    <xf numFmtId="0" fontId="0" fillId="3" borderId="52" xfId="0" applyFill="1" applyBorder="1" applyAlignment="1" applyProtection="1">
      <alignment horizontal="center" vertical="center"/>
    </xf>
    <xf numFmtId="0" fontId="0" fillId="3" borderId="53" xfId="0" applyFill="1" applyBorder="1" applyAlignment="1" applyProtection="1">
      <alignment horizontal="center" vertical="center"/>
    </xf>
    <xf numFmtId="0" fontId="0" fillId="0" borderId="0" xfId="0" applyProtection="1"/>
    <xf numFmtId="0" fontId="0" fillId="3" borderId="3" xfId="0" applyFill="1" applyBorder="1" applyAlignment="1" applyProtection="1">
      <alignment vertical="center"/>
    </xf>
    <xf numFmtId="0" fontId="0" fillId="5" borderId="22" xfId="0" applyFill="1" applyBorder="1" applyAlignment="1" applyProtection="1">
      <alignment vertical="center"/>
    </xf>
    <xf numFmtId="0" fontId="0" fillId="6" borderId="32" xfId="0" applyFill="1" applyBorder="1" applyAlignment="1" applyProtection="1">
      <alignment vertical="center"/>
    </xf>
    <xf numFmtId="0" fontId="0" fillId="4" borderId="31" xfId="0" applyNumberFormat="1" applyFill="1" applyBorder="1" applyAlignment="1" applyProtection="1">
      <alignment horizontal="right" vertical="center"/>
    </xf>
    <xf numFmtId="0" fontId="0" fillId="4" borderId="14" xfId="0" applyNumberFormat="1" applyFill="1" applyBorder="1" applyAlignment="1" applyProtection="1">
      <alignment horizontal="right" vertical="center"/>
    </xf>
    <xf numFmtId="0" fontId="0" fillId="4" borderId="19" xfId="0" applyNumberFormat="1" applyFill="1" applyBorder="1" applyAlignment="1" applyProtection="1">
      <alignment horizontal="right" vertical="center"/>
    </xf>
    <xf numFmtId="0" fontId="0" fillId="6" borderId="34" xfId="0" applyFill="1" applyBorder="1" applyAlignment="1" applyProtection="1">
      <alignment vertical="center"/>
    </xf>
    <xf numFmtId="0" fontId="0" fillId="4" borderId="33" xfId="0" applyNumberFormat="1" applyFill="1" applyBorder="1" applyAlignment="1" applyProtection="1">
      <alignment horizontal="right" vertical="center"/>
    </xf>
    <xf numFmtId="0" fontId="0" fillId="4" borderId="5" xfId="0" applyNumberFormat="1" applyFill="1" applyBorder="1" applyAlignment="1" applyProtection="1">
      <alignment horizontal="right" vertical="center"/>
    </xf>
    <xf numFmtId="0" fontId="0" fillId="4" borderId="17" xfId="0" applyNumberFormat="1" applyFill="1" applyBorder="1" applyAlignment="1" applyProtection="1">
      <alignment horizontal="right" vertical="center"/>
    </xf>
    <xf numFmtId="0" fontId="0" fillId="6" borderId="37" xfId="0" applyFill="1" applyBorder="1" applyAlignment="1" applyProtection="1">
      <alignment vertical="center"/>
    </xf>
    <xf numFmtId="0" fontId="0" fillId="4" borderId="35" xfId="0" applyNumberFormat="1" applyFill="1" applyBorder="1" applyAlignment="1" applyProtection="1">
      <alignment horizontal="right" vertical="center"/>
    </xf>
    <xf numFmtId="0" fontId="0" fillId="4" borderId="8" xfId="0" applyNumberFormat="1" applyFill="1" applyBorder="1" applyAlignment="1" applyProtection="1">
      <alignment horizontal="right" vertical="center"/>
    </xf>
    <xf numFmtId="0" fontId="0" fillId="4" borderId="36" xfId="0" applyNumberFormat="1" applyFill="1" applyBorder="1" applyAlignment="1" applyProtection="1">
      <alignment horizontal="right" vertical="center"/>
    </xf>
    <xf numFmtId="0" fontId="0" fillId="6" borderId="31" xfId="0" applyFill="1" applyBorder="1" applyAlignment="1" applyProtection="1">
      <alignment vertical="center"/>
    </xf>
    <xf numFmtId="0" fontId="0" fillId="6" borderId="33" xfId="0" applyFill="1" applyBorder="1" applyAlignment="1" applyProtection="1">
      <alignment vertical="center"/>
    </xf>
    <xf numFmtId="0" fontId="0" fillId="6" borderId="35" xfId="0" applyFill="1" applyBorder="1" applyAlignment="1" applyProtection="1">
      <alignment vertical="center"/>
    </xf>
    <xf numFmtId="0" fontId="0" fillId="5" borderId="39" xfId="0" applyFill="1" applyBorder="1" applyAlignment="1" applyProtection="1">
      <alignment vertical="center"/>
    </xf>
    <xf numFmtId="0" fontId="0" fillId="5" borderId="40" xfId="0" applyNumberFormat="1" applyFill="1" applyBorder="1" applyAlignment="1" applyProtection="1">
      <alignment horizontal="right" vertical="center"/>
    </xf>
    <xf numFmtId="0" fontId="0" fillId="5" borderId="41" xfId="0" applyNumberFormat="1" applyFill="1" applyBorder="1" applyAlignment="1" applyProtection="1">
      <alignment horizontal="right" vertical="center"/>
    </xf>
    <xf numFmtId="0" fontId="0" fillId="5" borderId="42" xfId="0" applyNumberFormat="1" applyFill="1" applyBorder="1" applyAlignment="1" applyProtection="1">
      <alignment horizontal="right" vertical="center"/>
    </xf>
    <xf numFmtId="0" fontId="0" fillId="3" borderId="55" xfId="0" applyFill="1" applyBorder="1" applyAlignment="1" applyProtection="1">
      <alignment horizontal="center" vertical="center"/>
    </xf>
    <xf numFmtId="0" fontId="0" fillId="3" borderId="56" xfId="0" applyFill="1" applyBorder="1" applyAlignment="1" applyProtection="1">
      <alignment horizontal="center" vertical="center"/>
    </xf>
    <xf numFmtId="0" fontId="0" fillId="6" borderId="57" xfId="0" applyFill="1" applyBorder="1" applyAlignment="1" applyProtection="1">
      <alignment vertical="center"/>
    </xf>
    <xf numFmtId="0" fontId="0" fillId="6" borderId="58" xfId="0" applyFill="1" applyBorder="1" applyAlignment="1" applyProtection="1">
      <alignment vertical="center"/>
    </xf>
    <xf numFmtId="0" fontId="0" fillId="6" borderId="55" xfId="0" applyFill="1" applyBorder="1" applyAlignment="1" applyProtection="1">
      <alignment vertical="center"/>
    </xf>
    <xf numFmtId="0" fontId="0" fillId="5" borderId="1" xfId="0" applyNumberFormat="1" applyFill="1" applyBorder="1" applyAlignment="1" applyProtection="1">
      <alignment horizontal="right" vertical="center"/>
    </xf>
    <xf numFmtId="0" fontId="0" fillId="0" borderId="0" xfId="0" applyFont="1"/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Protection="1"/>
    <xf numFmtId="0" fontId="2" fillId="3" borderId="22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0" borderId="23" xfId="0" applyNumberFormat="1" applyFont="1" applyBorder="1" applyAlignment="1" applyProtection="1">
      <alignment horizontal="right" vertical="center"/>
    </xf>
    <xf numFmtId="0" fontId="2" fillId="0" borderId="14" xfId="0" applyNumberFormat="1" applyFont="1" applyBorder="1" applyAlignment="1" applyProtection="1">
      <alignment horizontal="right" vertical="center"/>
    </xf>
    <xf numFmtId="0" fontId="2" fillId="0" borderId="15" xfId="0" applyNumberFormat="1" applyFont="1" applyBorder="1" applyAlignment="1" applyProtection="1">
      <alignment horizontal="right" vertical="center"/>
    </xf>
    <xf numFmtId="0" fontId="2" fillId="0" borderId="21" xfId="0" applyNumberFormat="1" applyFont="1" applyBorder="1" applyAlignment="1" applyProtection="1">
      <alignment horizontal="right" vertical="center"/>
    </xf>
    <xf numFmtId="0" fontId="2" fillId="0" borderId="5" xfId="0" applyNumberFormat="1" applyFont="1" applyBorder="1" applyAlignment="1" applyProtection="1">
      <alignment horizontal="right" vertical="center"/>
    </xf>
    <xf numFmtId="0" fontId="2" fillId="0" borderId="6" xfId="0" applyNumberFormat="1" applyFont="1" applyBorder="1" applyAlignment="1" applyProtection="1">
      <alignment horizontal="right" vertical="center"/>
    </xf>
    <xf numFmtId="0" fontId="2" fillId="0" borderId="22" xfId="0" applyNumberFormat="1" applyFont="1" applyBorder="1" applyAlignment="1" applyProtection="1">
      <alignment horizontal="right" vertical="center"/>
    </xf>
    <xf numFmtId="0" fontId="2" fillId="0" borderId="11" xfId="0" applyNumberFormat="1" applyFont="1" applyBorder="1" applyAlignment="1" applyProtection="1">
      <alignment horizontal="right" vertical="center"/>
    </xf>
    <xf numFmtId="0" fontId="2" fillId="0" borderId="12" xfId="0" applyNumberFormat="1" applyFont="1" applyBorder="1" applyAlignment="1" applyProtection="1">
      <alignment horizontal="right" vertical="center"/>
    </xf>
    <xf numFmtId="0" fontId="0" fillId="5" borderId="2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16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/>
    </xf>
    <xf numFmtId="0" fontId="0" fillId="3" borderId="25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horizontal="center" vertical="center"/>
    </xf>
    <xf numFmtId="0" fontId="0" fillId="3" borderId="26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0" fontId="0" fillId="3" borderId="48" xfId="0" applyFill="1" applyBorder="1" applyAlignment="1" applyProtection="1">
      <alignment horizontal="center" vertical="center"/>
    </xf>
    <xf numFmtId="0" fontId="0" fillId="3" borderId="49" xfId="0" applyFill="1" applyBorder="1" applyAlignment="1" applyProtection="1">
      <alignment horizontal="center" vertical="center"/>
    </xf>
    <xf numFmtId="0" fontId="0" fillId="3" borderId="50" xfId="0" applyFill="1" applyBorder="1" applyAlignment="1" applyProtection="1">
      <alignment horizontal="center" vertical="center"/>
    </xf>
    <xf numFmtId="0" fontId="0" fillId="5" borderId="51" xfId="0" applyFill="1" applyBorder="1" applyAlignment="1" applyProtection="1">
      <alignment horizontal="center" vertical="center"/>
    </xf>
    <xf numFmtId="0" fontId="0" fillId="5" borderId="54" xfId="0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81DBFF"/>
      <color rgb="FFFFC1C1"/>
      <color rgb="FFFFFF81"/>
      <color rgb="FF81BDFF"/>
      <color rgb="FF8181FF"/>
      <color rgb="FFFF8181"/>
      <color rgb="FFD9EE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0"/>
  <sheetViews>
    <sheetView tabSelected="1" zoomScale="85" zoomScaleNormal="85" workbookViewId="0"/>
  </sheetViews>
  <sheetFormatPr defaultRowHeight="13.5" x14ac:dyDescent="0.15"/>
  <cols>
    <col min="1" max="1" width="2.125" customWidth="1"/>
    <col min="2" max="2" width="15.125" customWidth="1"/>
    <col min="3" max="3" width="15.125" bestFit="1" customWidth="1"/>
    <col min="4" max="5" width="2.625" hidden="1" customWidth="1"/>
    <col min="6" max="6" width="3.625" hidden="1" customWidth="1"/>
    <col min="7" max="10" width="4.625" customWidth="1"/>
    <col min="11" max="11" width="4.125" customWidth="1"/>
    <col min="12" max="15" width="4.625" customWidth="1"/>
    <col min="16" max="16" width="15.125" customWidth="1"/>
    <col min="17" max="20" width="4.625" customWidth="1"/>
    <col min="21" max="21" width="15.125" bestFit="1" customWidth="1"/>
    <col min="22" max="25" width="4.625" customWidth="1"/>
    <col min="26" max="26" width="15.125" bestFit="1" customWidth="1"/>
    <col min="27" max="30" width="4.625" customWidth="1"/>
    <col min="31" max="31" width="15.125" customWidth="1"/>
    <col min="32" max="38" width="11.625" style="97" customWidth="1"/>
    <col min="39" max="39" width="2.125" customWidth="1"/>
  </cols>
  <sheetData>
    <row r="1" spans="2:38" ht="14.25" thickBot="1" x14ac:dyDescent="0.2"/>
    <row r="2" spans="2:38" x14ac:dyDescent="0.15">
      <c r="B2" s="64" t="s">
        <v>18</v>
      </c>
      <c r="C2" s="65"/>
      <c r="D2" s="65"/>
      <c r="E2" s="65"/>
      <c r="F2" s="65"/>
      <c r="G2" s="65"/>
      <c r="H2" s="65"/>
      <c r="I2" s="65"/>
      <c r="J2" s="65"/>
      <c r="K2" s="66"/>
      <c r="L2" s="121" t="s">
        <v>31</v>
      </c>
      <c r="M2" s="122"/>
      <c r="N2" s="122"/>
      <c r="O2" s="122"/>
      <c r="P2" s="123"/>
      <c r="Q2" s="121" t="s">
        <v>39</v>
      </c>
      <c r="R2" s="122"/>
      <c r="S2" s="122"/>
      <c r="T2" s="122"/>
      <c r="U2" s="123"/>
      <c r="V2" s="121" t="s">
        <v>34</v>
      </c>
      <c r="W2" s="122"/>
      <c r="X2" s="122"/>
      <c r="Y2" s="122"/>
      <c r="Z2" s="123"/>
      <c r="AA2" s="121" t="s">
        <v>35</v>
      </c>
      <c r="AB2" s="122"/>
      <c r="AC2" s="122"/>
      <c r="AD2" s="122"/>
      <c r="AE2" s="123"/>
      <c r="AF2" s="98"/>
      <c r="AG2" s="99"/>
      <c r="AH2" s="99"/>
      <c r="AI2" s="99"/>
      <c r="AJ2" s="99"/>
      <c r="AK2" s="99"/>
      <c r="AL2" s="99"/>
    </row>
    <row r="3" spans="2:38" x14ac:dyDescent="0.15">
      <c r="B3" s="55" t="s">
        <v>30</v>
      </c>
      <c r="C3" s="56" t="s">
        <v>30</v>
      </c>
      <c r="D3" s="112" t="s">
        <v>14</v>
      </c>
      <c r="E3" s="112"/>
      <c r="F3" s="112"/>
      <c r="G3" s="113" t="s">
        <v>13</v>
      </c>
      <c r="H3" s="114"/>
      <c r="I3" s="114"/>
      <c r="J3" s="114"/>
      <c r="K3" s="4" t="s">
        <v>2</v>
      </c>
      <c r="L3" s="119" t="s">
        <v>13</v>
      </c>
      <c r="M3" s="114"/>
      <c r="N3" s="114"/>
      <c r="O3" s="120"/>
      <c r="P3" s="5" t="s">
        <v>30</v>
      </c>
      <c r="Q3" s="119" t="s">
        <v>13</v>
      </c>
      <c r="R3" s="114"/>
      <c r="S3" s="114"/>
      <c r="T3" s="120"/>
      <c r="U3" s="5" t="s">
        <v>30</v>
      </c>
      <c r="V3" s="119" t="s">
        <v>13</v>
      </c>
      <c r="W3" s="114"/>
      <c r="X3" s="114"/>
      <c r="Y3" s="120"/>
      <c r="Z3" s="5" t="s">
        <v>30</v>
      </c>
      <c r="AA3" s="119" t="s">
        <v>13</v>
      </c>
      <c r="AB3" s="114"/>
      <c r="AC3" s="114"/>
      <c r="AD3" s="120"/>
      <c r="AE3" s="5" t="s">
        <v>30</v>
      </c>
      <c r="AF3" s="115" t="s">
        <v>16</v>
      </c>
      <c r="AG3" s="116"/>
      <c r="AH3" s="116"/>
      <c r="AI3" s="116"/>
      <c r="AJ3" s="116"/>
      <c r="AK3" s="117"/>
      <c r="AL3" s="118"/>
    </row>
    <row r="4" spans="2:38" x14ac:dyDescent="0.15">
      <c r="B4" s="13" t="s">
        <v>62</v>
      </c>
      <c r="C4" s="57" t="s">
        <v>15</v>
      </c>
      <c r="D4" s="8" t="s">
        <v>0</v>
      </c>
      <c r="E4" s="8" t="s">
        <v>0</v>
      </c>
      <c r="F4" s="8" t="s">
        <v>0</v>
      </c>
      <c r="G4" s="10">
        <v>1</v>
      </c>
      <c r="H4" s="11">
        <v>2</v>
      </c>
      <c r="I4" s="11">
        <v>3</v>
      </c>
      <c r="J4" s="11">
        <v>4</v>
      </c>
      <c r="K4" s="12" t="s">
        <v>103</v>
      </c>
      <c r="L4" s="13">
        <v>1</v>
      </c>
      <c r="M4" s="11">
        <v>2</v>
      </c>
      <c r="N4" s="11">
        <v>3</v>
      </c>
      <c r="O4" s="14">
        <v>4</v>
      </c>
      <c r="P4" s="15" t="s">
        <v>62</v>
      </c>
      <c r="Q4" s="13">
        <v>1</v>
      </c>
      <c r="R4" s="11">
        <v>2</v>
      </c>
      <c r="S4" s="11">
        <v>3</v>
      </c>
      <c r="T4" s="14">
        <v>4</v>
      </c>
      <c r="U4" s="15" t="s">
        <v>62</v>
      </c>
      <c r="V4" s="13">
        <v>1</v>
      </c>
      <c r="W4" s="11">
        <v>2</v>
      </c>
      <c r="X4" s="11">
        <v>3</v>
      </c>
      <c r="Y4" s="14">
        <v>4</v>
      </c>
      <c r="Z4" s="15" t="s">
        <v>62</v>
      </c>
      <c r="AA4" s="13">
        <v>1</v>
      </c>
      <c r="AB4" s="11">
        <v>2</v>
      </c>
      <c r="AC4" s="11">
        <v>3</v>
      </c>
      <c r="AD4" s="14">
        <v>4</v>
      </c>
      <c r="AE4" s="15" t="s">
        <v>62</v>
      </c>
      <c r="AF4" s="100" t="s">
        <v>32</v>
      </c>
      <c r="AG4" s="101" t="s">
        <v>3</v>
      </c>
      <c r="AH4" s="101" t="s">
        <v>17</v>
      </c>
      <c r="AI4" s="101" t="s">
        <v>33</v>
      </c>
      <c r="AJ4" s="101" t="s">
        <v>29</v>
      </c>
      <c r="AK4" s="101" t="s">
        <v>52</v>
      </c>
      <c r="AL4" s="102" t="s">
        <v>28</v>
      </c>
    </row>
    <row r="5" spans="2:38" x14ac:dyDescent="0.15">
      <c r="B5" s="58" t="s">
        <v>64</v>
      </c>
      <c r="C5" s="59" t="s">
        <v>64</v>
      </c>
      <c r="D5" s="17">
        <f t="shared" ref="D5:D40" ca="1" si="0">FIND(D$4,OFFSET(D5,0,-OFFSET(D5,4-ROW(),4)))</f>
        <v>2</v>
      </c>
      <c r="E5" s="17">
        <f t="shared" ref="E5:F24" ca="1" si="1">FIND(E$4,OFFSET(E5,0,-OFFSET(E5,4-ROW(),4)),OFFSET(E5,0,-1)+1)</f>
        <v>4</v>
      </c>
      <c r="F5" s="17">
        <f t="shared" ca="1" si="1"/>
        <v>6</v>
      </c>
      <c r="G5" s="19" t="str">
        <f ca="1">LEFT(OFFSET(G5,0,-4-OFFSET(G5,4-ROW(),0)),D5-1)</f>
        <v>0</v>
      </c>
      <c r="H5" s="20" t="str">
        <f ca="1">MID(OFFSET(H5,0,-4-OFFSET(H5,4-ROW(),0)),D5+1,E5-D5-1)</f>
        <v>0</v>
      </c>
      <c r="I5" s="20" t="str">
        <f ca="1">MID(OFFSET(I5,0,-4-OFFSET(I5,4-ROW(),0)),E5+1,F5-E5-1)</f>
        <v>0</v>
      </c>
      <c r="J5" s="20" t="str">
        <f ca="1">MID(OFFSET(J5,0,-4-OFFSET(J5,4-ROW(),0)),F5+1,3)</f>
        <v>0</v>
      </c>
      <c r="K5" s="21">
        <f>VLOOKUP(C5,netmask!$B$4:$C$36,2,FALSE)</f>
        <v>0</v>
      </c>
      <c r="L5" s="22">
        <f t="shared" ref="L5:L40" ca="1" si="2">QUOTIENT($AG5,2^(8*(4-$G$4)))</f>
        <v>0</v>
      </c>
      <c r="M5" s="20">
        <f t="shared" ref="M5:M40" ca="1" si="3">QUOTIENT(MOD($AG5,2^(8*(4-$G$4))),2^(8*(4-$H$4)))</f>
        <v>0</v>
      </c>
      <c r="N5" s="20">
        <f t="shared" ref="N5:N40" ca="1" si="4">QUOTIENT(MOD($AG5,2^(8*(4-$H$4))),2^(8*(4-$I$4)))</f>
        <v>0</v>
      </c>
      <c r="O5" s="23">
        <f t="shared" ref="O5:O40" ca="1" si="5">IF($K5*1&lt;=30,QUOTIENT(MOD($AG5,2^(8*(4-$I$4))),2^(8*(4-$J$4))),"NA")</f>
        <v>0</v>
      </c>
      <c r="P5" s="24" t="str">
        <f ca="1">CONCATENATE(L5,$D$4,M5,$E$4,N5,$F$4,O5)</f>
        <v>0.0.0.0</v>
      </c>
      <c r="Q5" s="22">
        <f t="shared" ref="Q5:Q40" ca="1" si="6">QUOTIENT($AH5,2^(8*(4-$G$4)))</f>
        <v>255</v>
      </c>
      <c r="R5" s="20">
        <f t="shared" ref="R5:R40" ca="1" si="7">QUOTIENT(MOD($AH5,2^(8*(4-$G$4))),2^(8*(4-$H$4)))</f>
        <v>255</v>
      </c>
      <c r="S5" s="20">
        <f t="shared" ref="S5:S40" ca="1" si="8">QUOTIENT(MOD($AH5,2^(8*(4-$H$4))),2^(8*(4-$I$4)))</f>
        <v>255</v>
      </c>
      <c r="T5" s="23">
        <f t="shared" ref="T5:T40" ca="1" si="9">IF($K5*1&lt;=30,QUOTIENT(MOD($AH5,2^(8*(4-$I$4))),2^(8*(4-$J$4))),"NA")</f>
        <v>255</v>
      </c>
      <c r="U5" s="24" t="str">
        <f ca="1">CONCATENATE(Q5,$D$4,R5,$E$4,S5,$F$4,T5)</f>
        <v>255.255.255.255</v>
      </c>
      <c r="V5" s="22">
        <f t="shared" ref="V5:V40" ca="1" si="10">QUOTIENT($AI5,2^(8*(4-$G$4)))</f>
        <v>0</v>
      </c>
      <c r="W5" s="20">
        <f t="shared" ref="W5:W40" ca="1" si="11">QUOTIENT(MOD($AI5,2^(8*(4-$G$4))),2^(8*(4-$H$4)))</f>
        <v>0</v>
      </c>
      <c r="X5" s="20">
        <f t="shared" ref="X5:X40" ca="1" si="12">QUOTIENT(MOD($AI5,2^(8*(4-$H$4))),2^(8*(4-$I$4)))</f>
        <v>0</v>
      </c>
      <c r="Y5" s="23">
        <f t="shared" ref="Y5:Y40" ca="1" si="13">QUOTIENT(MOD($AI5,2^(8*(4-$I$4))),2^(8*(4-$J$4)))</f>
        <v>1</v>
      </c>
      <c r="Z5" s="24" t="str">
        <f ca="1">CONCATENATE(V5,$D$4,W5,$E$4,X5,$F$4,Y5)</f>
        <v>0.0.0.1</v>
      </c>
      <c r="AA5" s="22">
        <f t="shared" ref="AA5:AA40" ca="1" si="14">QUOTIENT($AJ5,2^(8*(4-$G$4)))</f>
        <v>255</v>
      </c>
      <c r="AB5" s="20">
        <f t="shared" ref="AB5:AB40" ca="1" si="15">QUOTIENT(MOD($AJ5,2^(8*(4-$G$4))),2^(8*(4-$H$4)))</f>
        <v>255</v>
      </c>
      <c r="AC5" s="20">
        <f t="shared" ref="AC5:AC40" ca="1" si="16">QUOTIENT(MOD($AJ5,2^(8*(4-$H$4))),2^(8*(4-$I$4)))</f>
        <v>255</v>
      </c>
      <c r="AD5" s="23">
        <f t="shared" ref="AD5:AD40" ca="1" si="17">QUOTIENT(MOD($AJ5,2^(8*(4-$I$4))),2^(8*(4-$J$4)))</f>
        <v>254</v>
      </c>
      <c r="AE5" s="24" t="str">
        <f ca="1">CONCATENATE(AA5,$D$4,AB5,$E$4,AC5,$F$4,AD5)</f>
        <v>255.255.255.254</v>
      </c>
      <c r="AF5" s="103">
        <f t="shared" ref="AF5:AF40" ca="1" si="18">(($G5*2^8+$H5)*2^8+$I5)*2^8+$J5</f>
        <v>0</v>
      </c>
      <c r="AG5" s="104">
        <f t="shared" ref="AG5:AG40" ca="1" si="19">$AF5-MOD($AF5,2^(32-$K5))</f>
        <v>0</v>
      </c>
      <c r="AH5" s="104">
        <f t="shared" ref="AH5:AH40" ca="1" si="20">OFFSET(AH5,0,-1)+2^(32-$K5)-1</f>
        <v>4294967295</v>
      </c>
      <c r="AI5" s="104">
        <f t="shared" ref="AI5:AI40" ca="1" si="21">IF(K5+0&lt;=30,AG5+1,AG5)</f>
        <v>1</v>
      </c>
      <c r="AJ5" s="104">
        <f t="shared" ref="AJ5:AJ40" ca="1" si="22">IF(K5+0&lt;=30,AH5-1,AG5+32-K5)</f>
        <v>4294967294</v>
      </c>
      <c r="AK5" s="104">
        <f ca="1">AJ5-AI5+1</f>
        <v>4294967294</v>
      </c>
      <c r="AL5" s="105">
        <f t="shared" ref="AL5:AL40" ca="1" si="23">MOD($AF5,2^(32-$K5))</f>
        <v>0</v>
      </c>
    </row>
    <row r="6" spans="2:38" x14ac:dyDescent="0.15">
      <c r="B6" s="60" t="s">
        <v>66</v>
      </c>
      <c r="C6" s="61" t="s">
        <v>65</v>
      </c>
      <c r="D6" s="17">
        <f t="shared" ca="1" si="0"/>
        <v>3</v>
      </c>
      <c r="E6" s="26">
        <f t="shared" ca="1" si="1"/>
        <v>6</v>
      </c>
      <c r="F6" s="26">
        <f t="shared" ca="1" si="1"/>
        <v>9</v>
      </c>
      <c r="G6" s="28" t="str">
        <f t="shared" ref="G6:G40" ca="1" si="24">LEFT(OFFSET(G6,0,-4-OFFSET(G6,4-ROW(),0)),D6-1)</f>
        <v>10</v>
      </c>
      <c r="H6" s="29" t="str">
        <f t="shared" ref="H6:H40" ca="1" si="25">MID(OFFSET(H6,0,-4-OFFSET(H6,4-ROW(),0)),D6+1,E6-D6-1)</f>
        <v>32</v>
      </c>
      <c r="I6" s="29" t="str">
        <f t="shared" ref="I6:I40" ca="1" si="26">MID(OFFSET(I6,0,-4-OFFSET(I6,4-ROW(),0)),E6+1,F6-E6-1)</f>
        <v>54</v>
      </c>
      <c r="J6" s="29" t="str">
        <f t="shared" ref="J6:J40" ca="1" si="27">MID(OFFSET(J6,0,-4-OFFSET(J6,4-ROW(),0)),F6+1,3)</f>
        <v>76</v>
      </c>
      <c r="K6" s="30">
        <f>VLOOKUP(C6,netmask!$B$4:$C$36,2,FALSE)</f>
        <v>8</v>
      </c>
      <c r="L6" s="31">
        <f t="shared" ca="1" si="2"/>
        <v>10</v>
      </c>
      <c r="M6" s="29">
        <f t="shared" ca="1" si="3"/>
        <v>0</v>
      </c>
      <c r="N6" s="29">
        <f t="shared" ca="1" si="4"/>
        <v>0</v>
      </c>
      <c r="O6" s="32">
        <f t="shared" ca="1" si="5"/>
        <v>0</v>
      </c>
      <c r="P6" s="33" t="str">
        <f t="shared" ref="P6:P40" ca="1" si="28">CONCATENATE(L6,$D$4,M6,$E$4,N6,$F$4,O6)</f>
        <v>10.0.0.0</v>
      </c>
      <c r="Q6" s="31">
        <f t="shared" ca="1" si="6"/>
        <v>10</v>
      </c>
      <c r="R6" s="29">
        <f t="shared" ca="1" si="7"/>
        <v>255</v>
      </c>
      <c r="S6" s="29">
        <f t="shared" ca="1" si="8"/>
        <v>255</v>
      </c>
      <c r="T6" s="32">
        <f t="shared" ca="1" si="9"/>
        <v>255</v>
      </c>
      <c r="U6" s="33" t="str">
        <f t="shared" ref="U6:U40" ca="1" si="29">CONCATENATE(Q6,$D$4,R6,$E$4,S6,$F$4,T6)</f>
        <v>10.255.255.255</v>
      </c>
      <c r="V6" s="31">
        <f t="shared" ca="1" si="10"/>
        <v>10</v>
      </c>
      <c r="W6" s="29">
        <f t="shared" ca="1" si="11"/>
        <v>0</v>
      </c>
      <c r="X6" s="29">
        <f t="shared" ca="1" si="12"/>
        <v>0</v>
      </c>
      <c r="Y6" s="32">
        <f t="shared" ca="1" si="13"/>
        <v>1</v>
      </c>
      <c r="Z6" s="33" t="str">
        <f t="shared" ref="Z6:Z40" ca="1" si="30">CONCATENATE(V6,$D$4,W6,$E$4,X6,$F$4,Y6)</f>
        <v>10.0.0.1</v>
      </c>
      <c r="AA6" s="31">
        <f t="shared" ca="1" si="14"/>
        <v>10</v>
      </c>
      <c r="AB6" s="29">
        <f t="shared" ca="1" si="15"/>
        <v>255</v>
      </c>
      <c r="AC6" s="29">
        <f t="shared" ca="1" si="16"/>
        <v>255</v>
      </c>
      <c r="AD6" s="32">
        <f t="shared" ca="1" si="17"/>
        <v>254</v>
      </c>
      <c r="AE6" s="33" t="str">
        <f t="shared" ref="AE6:AE40" ca="1" si="31">CONCATENATE(AA6,$D$4,AB6,$E$4,AC6,$F$4,AD6)</f>
        <v>10.255.255.254</v>
      </c>
      <c r="AF6" s="106">
        <f t="shared" ca="1" si="18"/>
        <v>169883212</v>
      </c>
      <c r="AG6" s="107">
        <f t="shared" ca="1" si="19"/>
        <v>167772160</v>
      </c>
      <c r="AH6" s="107">
        <f t="shared" ca="1" si="20"/>
        <v>184549375</v>
      </c>
      <c r="AI6" s="104">
        <f t="shared" ca="1" si="21"/>
        <v>167772161</v>
      </c>
      <c r="AJ6" s="104">
        <f t="shared" ca="1" si="22"/>
        <v>184549374</v>
      </c>
      <c r="AK6" s="107">
        <f t="shared" ref="AK6:AK40" ca="1" si="32">AJ6-AI6+1</f>
        <v>16777214</v>
      </c>
      <c r="AL6" s="108">
        <f t="shared" ca="1" si="23"/>
        <v>2111052</v>
      </c>
    </row>
    <row r="7" spans="2:38" x14ac:dyDescent="0.15">
      <c r="B7" s="60" t="s">
        <v>66</v>
      </c>
      <c r="C7" s="61" t="s">
        <v>80</v>
      </c>
      <c r="D7" s="17">
        <f t="shared" ca="1" si="0"/>
        <v>3</v>
      </c>
      <c r="E7" s="26">
        <f t="shared" ca="1" si="1"/>
        <v>6</v>
      </c>
      <c r="F7" s="26">
        <f t="shared" ca="1" si="1"/>
        <v>9</v>
      </c>
      <c r="G7" s="28" t="str">
        <f t="shared" ca="1" si="24"/>
        <v>10</v>
      </c>
      <c r="H7" s="29" t="str">
        <f t="shared" ca="1" si="25"/>
        <v>32</v>
      </c>
      <c r="I7" s="29" t="str">
        <f t="shared" ca="1" si="26"/>
        <v>54</v>
      </c>
      <c r="J7" s="29" t="str">
        <f t="shared" ca="1" si="27"/>
        <v>76</v>
      </c>
      <c r="K7" s="30">
        <f>VLOOKUP(C7,netmask!$B$4:$C$36,2,FALSE)</f>
        <v>9</v>
      </c>
      <c r="L7" s="31">
        <f t="shared" ca="1" si="2"/>
        <v>10</v>
      </c>
      <c r="M7" s="29">
        <f t="shared" ca="1" si="3"/>
        <v>0</v>
      </c>
      <c r="N7" s="29">
        <f t="shared" ca="1" si="4"/>
        <v>0</v>
      </c>
      <c r="O7" s="32">
        <f t="shared" ca="1" si="5"/>
        <v>0</v>
      </c>
      <c r="P7" s="33" t="str">
        <f t="shared" ca="1" si="28"/>
        <v>10.0.0.0</v>
      </c>
      <c r="Q7" s="31">
        <f t="shared" ca="1" si="6"/>
        <v>10</v>
      </c>
      <c r="R7" s="29">
        <f t="shared" ca="1" si="7"/>
        <v>127</v>
      </c>
      <c r="S7" s="29">
        <f t="shared" ca="1" si="8"/>
        <v>255</v>
      </c>
      <c r="T7" s="32">
        <f t="shared" ca="1" si="9"/>
        <v>255</v>
      </c>
      <c r="U7" s="33" t="str">
        <f t="shared" ca="1" si="29"/>
        <v>10.127.255.255</v>
      </c>
      <c r="V7" s="31">
        <f t="shared" ca="1" si="10"/>
        <v>10</v>
      </c>
      <c r="W7" s="29">
        <f t="shared" ca="1" si="11"/>
        <v>0</v>
      </c>
      <c r="X7" s="29">
        <f t="shared" ca="1" si="12"/>
        <v>0</v>
      </c>
      <c r="Y7" s="32">
        <f t="shared" ca="1" si="13"/>
        <v>1</v>
      </c>
      <c r="Z7" s="33" t="str">
        <f t="shared" ca="1" si="30"/>
        <v>10.0.0.1</v>
      </c>
      <c r="AA7" s="31">
        <f t="shared" ca="1" si="14"/>
        <v>10</v>
      </c>
      <c r="AB7" s="29">
        <f t="shared" ca="1" si="15"/>
        <v>127</v>
      </c>
      <c r="AC7" s="29">
        <f t="shared" ca="1" si="16"/>
        <v>255</v>
      </c>
      <c r="AD7" s="32">
        <f t="shared" ca="1" si="17"/>
        <v>254</v>
      </c>
      <c r="AE7" s="33" t="str">
        <f t="shared" ca="1" si="31"/>
        <v>10.127.255.254</v>
      </c>
      <c r="AF7" s="106">
        <f t="shared" ca="1" si="18"/>
        <v>169883212</v>
      </c>
      <c r="AG7" s="107">
        <f t="shared" ca="1" si="19"/>
        <v>167772160</v>
      </c>
      <c r="AH7" s="107">
        <f t="shared" ca="1" si="20"/>
        <v>176160767</v>
      </c>
      <c r="AI7" s="104">
        <f t="shared" ca="1" si="21"/>
        <v>167772161</v>
      </c>
      <c r="AJ7" s="104">
        <f t="shared" ca="1" si="22"/>
        <v>176160766</v>
      </c>
      <c r="AK7" s="107">
        <f t="shared" ca="1" si="32"/>
        <v>8388606</v>
      </c>
      <c r="AL7" s="108">
        <f t="shared" ca="1" si="23"/>
        <v>2111052</v>
      </c>
    </row>
    <row r="8" spans="2:38" x14ac:dyDescent="0.15">
      <c r="B8" s="60" t="s">
        <v>66</v>
      </c>
      <c r="C8" s="61" t="s">
        <v>81</v>
      </c>
      <c r="D8" s="26">
        <f t="shared" ca="1" si="0"/>
        <v>3</v>
      </c>
      <c r="E8" s="26">
        <f t="shared" ca="1" si="1"/>
        <v>6</v>
      </c>
      <c r="F8" s="26">
        <f t="shared" ca="1" si="1"/>
        <v>9</v>
      </c>
      <c r="G8" s="28" t="str">
        <f t="shared" ca="1" si="24"/>
        <v>10</v>
      </c>
      <c r="H8" s="29" t="str">
        <f t="shared" ca="1" si="25"/>
        <v>32</v>
      </c>
      <c r="I8" s="29" t="str">
        <f t="shared" ca="1" si="26"/>
        <v>54</v>
      </c>
      <c r="J8" s="29" t="str">
        <f t="shared" ca="1" si="27"/>
        <v>76</v>
      </c>
      <c r="K8" s="30">
        <f>VLOOKUP(C8,netmask!$B$4:$C$36,2,FALSE)</f>
        <v>10</v>
      </c>
      <c r="L8" s="31">
        <f t="shared" ca="1" si="2"/>
        <v>10</v>
      </c>
      <c r="M8" s="29">
        <f t="shared" ca="1" si="3"/>
        <v>0</v>
      </c>
      <c r="N8" s="29">
        <f t="shared" ca="1" si="4"/>
        <v>0</v>
      </c>
      <c r="O8" s="32">
        <f t="shared" ca="1" si="5"/>
        <v>0</v>
      </c>
      <c r="P8" s="33" t="str">
        <f t="shared" ca="1" si="28"/>
        <v>10.0.0.0</v>
      </c>
      <c r="Q8" s="31">
        <f t="shared" ca="1" si="6"/>
        <v>10</v>
      </c>
      <c r="R8" s="29">
        <f t="shared" ca="1" si="7"/>
        <v>63</v>
      </c>
      <c r="S8" s="29">
        <f t="shared" ca="1" si="8"/>
        <v>255</v>
      </c>
      <c r="T8" s="32">
        <f t="shared" ca="1" si="9"/>
        <v>255</v>
      </c>
      <c r="U8" s="33" t="str">
        <f t="shared" ca="1" si="29"/>
        <v>10.63.255.255</v>
      </c>
      <c r="V8" s="31">
        <f t="shared" ca="1" si="10"/>
        <v>10</v>
      </c>
      <c r="W8" s="29">
        <f t="shared" ca="1" si="11"/>
        <v>0</v>
      </c>
      <c r="X8" s="29">
        <f t="shared" ca="1" si="12"/>
        <v>0</v>
      </c>
      <c r="Y8" s="32">
        <f t="shared" ca="1" si="13"/>
        <v>1</v>
      </c>
      <c r="Z8" s="33" t="str">
        <f t="shared" ca="1" si="30"/>
        <v>10.0.0.1</v>
      </c>
      <c r="AA8" s="31">
        <f t="shared" ca="1" si="14"/>
        <v>10</v>
      </c>
      <c r="AB8" s="29">
        <f t="shared" ca="1" si="15"/>
        <v>63</v>
      </c>
      <c r="AC8" s="29">
        <f t="shared" ca="1" si="16"/>
        <v>255</v>
      </c>
      <c r="AD8" s="32">
        <f t="shared" ca="1" si="17"/>
        <v>254</v>
      </c>
      <c r="AE8" s="33" t="str">
        <f t="shared" ca="1" si="31"/>
        <v>10.63.255.254</v>
      </c>
      <c r="AF8" s="106">
        <f t="shared" ca="1" si="18"/>
        <v>169883212</v>
      </c>
      <c r="AG8" s="107">
        <f t="shared" ca="1" si="19"/>
        <v>167772160</v>
      </c>
      <c r="AH8" s="107">
        <f t="shared" ca="1" si="20"/>
        <v>171966463</v>
      </c>
      <c r="AI8" s="104">
        <f t="shared" ca="1" si="21"/>
        <v>167772161</v>
      </c>
      <c r="AJ8" s="104">
        <f t="shared" ca="1" si="22"/>
        <v>171966462</v>
      </c>
      <c r="AK8" s="107">
        <f t="shared" ca="1" si="32"/>
        <v>4194302</v>
      </c>
      <c r="AL8" s="108">
        <f t="shared" ca="1" si="23"/>
        <v>2111052</v>
      </c>
    </row>
    <row r="9" spans="2:38" x14ac:dyDescent="0.15">
      <c r="B9" s="60" t="s">
        <v>66</v>
      </c>
      <c r="C9" s="61" t="s">
        <v>82</v>
      </c>
      <c r="D9" s="26">
        <f t="shared" ca="1" si="0"/>
        <v>3</v>
      </c>
      <c r="E9" s="26">
        <f t="shared" ca="1" si="1"/>
        <v>6</v>
      </c>
      <c r="F9" s="26">
        <f t="shared" ca="1" si="1"/>
        <v>9</v>
      </c>
      <c r="G9" s="28" t="str">
        <f t="shared" ca="1" si="24"/>
        <v>10</v>
      </c>
      <c r="H9" s="29" t="str">
        <f t="shared" ca="1" si="25"/>
        <v>32</v>
      </c>
      <c r="I9" s="29" t="str">
        <f t="shared" ca="1" si="26"/>
        <v>54</v>
      </c>
      <c r="J9" s="29" t="str">
        <f t="shared" ca="1" si="27"/>
        <v>76</v>
      </c>
      <c r="K9" s="30">
        <f>VLOOKUP(C9,netmask!$B$4:$C$36,2,FALSE)</f>
        <v>11</v>
      </c>
      <c r="L9" s="31">
        <f t="shared" ca="1" si="2"/>
        <v>10</v>
      </c>
      <c r="M9" s="29">
        <f t="shared" ca="1" si="3"/>
        <v>32</v>
      </c>
      <c r="N9" s="29">
        <f t="shared" ca="1" si="4"/>
        <v>0</v>
      </c>
      <c r="O9" s="32">
        <f t="shared" ca="1" si="5"/>
        <v>0</v>
      </c>
      <c r="P9" s="33" t="str">
        <f t="shared" ca="1" si="28"/>
        <v>10.32.0.0</v>
      </c>
      <c r="Q9" s="31">
        <f t="shared" ca="1" si="6"/>
        <v>10</v>
      </c>
      <c r="R9" s="29">
        <f t="shared" ca="1" si="7"/>
        <v>63</v>
      </c>
      <c r="S9" s="29">
        <f t="shared" ca="1" si="8"/>
        <v>255</v>
      </c>
      <c r="T9" s="32">
        <f t="shared" ca="1" si="9"/>
        <v>255</v>
      </c>
      <c r="U9" s="33" t="str">
        <f t="shared" ca="1" si="29"/>
        <v>10.63.255.255</v>
      </c>
      <c r="V9" s="31">
        <f t="shared" ca="1" si="10"/>
        <v>10</v>
      </c>
      <c r="W9" s="29">
        <f t="shared" ca="1" si="11"/>
        <v>32</v>
      </c>
      <c r="X9" s="29">
        <f t="shared" ca="1" si="12"/>
        <v>0</v>
      </c>
      <c r="Y9" s="32">
        <f t="shared" ca="1" si="13"/>
        <v>1</v>
      </c>
      <c r="Z9" s="33" t="str">
        <f t="shared" ca="1" si="30"/>
        <v>10.32.0.1</v>
      </c>
      <c r="AA9" s="31">
        <f t="shared" ca="1" si="14"/>
        <v>10</v>
      </c>
      <c r="AB9" s="29">
        <f t="shared" ca="1" si="15"/>
        <v>63</v>
      </c>
      <c r="AC9" s="29">
        <f t="shared" ca="1" si="16"/>
        <v>255</v>
      </c>
      <c r="AD9" s="32">
        <f t="shared" ca="1" si="17"/>
        <v>254</v>
      </c>
      <c r="AE9" s="33" t="str">
        <f t="shared" ca="1" si="31"/>
        <v>10.63.255.254</v>
      </c>
      <c r="AF9" s="106">
        <f t="shared" ca="1" si="18"/>
        <v>169883212</v>
      </c>
      <c r="AG9" s="107">
        <f t="shared" ca="1" si="19"/>
        <v>169869312</v>
      </c>
      <c r="AH9" s="107">
        <f t="shared" ca="1" si="20"/>
        <v>171966463</v>
      </c>
      <c r="AI9" s="104">
        <f t="shared" ca="1" si="21"/>
        <v>169869313</v>
      </c>
      <c r="AJ9" s="104">
        <f t="shared" ca="1" si="22"/>
        <v>171966462</v>
      </c>
      <c r="AK9" s="107">
        <f t="shared" ca="1" si="32"/>
        <v>2097150</v>
      </c>
      <c r="AL9" s="108">
        <f t="shared" ca="1" si="23"/>
        <v>13900</v>
      </c>
    </row>
    <row r="10" spans="2:38" x14ac:dyDescent="0.15">
      <c r="B10" s="60" t="s">
        <v>66</v>
      </c>
      <c r="C10" s="61" t="s">
        <v>83</v>
      </c>
      <c r="D10" s="26">
        <f t="shared" ca="1" si="0"/>
        <v>3</v>
      </c>
      <c r="E10" s="26">
        <f t="shared" ca="1" si="1"/>
        <v>6</v>
      </c>
      <c r="F10" s="26">
        <f t="shared" ca="1" si="1"/>
        <v>9</v>
      </c>
      <c r="G10" s="28" t="str">
        <f t="shared" ca="1" si="24"/>
        <v>10</v>
      </c>
      <c r="H10" s="29" t="str">
        <f t="shared" ca="1" si="25"/>
        <v>32</v>
      </c>
      <c r="I10" s="29" t="str">
        <f t="shared" ca="1" si="26"/>
        <v>54</v>
      </c>
      <c r="J10" s="29" t="str">
        <f t="shared" ca="1" si="27"/>
        <v>76</v>
      </c>
      <c r="K10" s="30">
        <f>VLOOKUP(C10,netmask!$B$4:$C$36,2,FALSE)</f>
        <v>12</v>
      </c>
      <c r="L10" s="31">
        <f t="shared" ca="1" si="2"/>
        <v>10</v>
      </c>
      <c r="M10" s="29">
        <f t="shared" ca="1" si="3"/>
        <v>32</v>
      </c>
      <c r="N10" s="29">
        <f t="shared" ca="1" si="4"/>
        <v>0</v>
      </c>
      <c r="O10" s="32">
        <f t="shared" ca="1" si="5"/>
        <v>0</v>
      </c>
      <c r="P10" s="33" t="str">
        <f t="shared" ca="1" si="28"/>
        <v>10.32.0.0</v>
      </c>
      <c r="Q10" s="31">
        <f t="shared" ca="1" si="6"/>
        <v>10</v>
      </c>
      <c r="R10" s="29">
        <f t="shared" ca="1" si="7"/>
        <v>47</v>
      </c>
      <c r="S10" s="29">
        <f t="shared" ca="1" si="8"/>
        <v>255</v>
      </c>
      <c r="T10" s="32">
        <f t="shared" ca="1" si="9"/>
        <v>255</v>
      </c>
      <c r="U10" s="33" t="str">
        <f t="shared" ca="1" si="29"/>
        <v>10.47.255.255</v>
      </c>
      <c r="V10" s="31">
        <f t="shared" ca="1" si="10"/>
        <v>10</v>
      </c>
      <c r="W10" s="29">
        <f t="shared" ca="1" si="11"/>
        <v>32</v>
      </c>
      <c r="X10" s="29">
        <f t="shared" ca="1" si="12"/>
        <v>0</v>
      </c>
      <c r="Y10" s="32">
        <f t="shared" ca="1" si="13"/>
        <v>1</v>
      </c>
      <c r="Z10" s="33" t="str">
        <f t="shared" ca="1" si="30"/>
        <v>10.32.0.1</v>
      </c>
      <c r="AA10" s="31">
        <f t="shared" ca="1" si="14"/>
        <v>10</v>
      </c>
      <c r="AB10" s="29">
        <f t="shared" ca="1" si="15"/>
        <v>47</v>
      </c>
      <c r="AC10" s="29">
        <f t="shared" ca="1" si="16"/>
        <v>255</v>
      </c>
      <c r="AD10" s="32">
        <f t="shared" ca="1" si="17"/>
        <v>254</v>
      </c>
      <c r="AE10" s="33" t="str">
        <f t="shared" ca="1" si="31"/>
        <v>10.47.255.254</v>
      </c>
      <c r="AF10" s="106">
        <f t="shared" ca="1" si="18"/>
        <v>169883212</v>
      </c>
      <c r="AG10" s="107">
        <f t="shared" ca="1" si="19"/>
        <v>169869312</v>
      </c>
      <c r="AH10" s="107">
        <f t="shared" ca="1" si="20"/>
        <v>170917887</v>
      </c>
      <c r="AI10" s="104">
        <f t="shared" ca="1" si="21"/>
        <v>169869313</v>
      </c>
      <c r="AJ10" s="104">
        <f t="shared" ca="1" si="22"/>
        <v>170917886</v>
      </c>
      <c r="AK10" s="107">
        <f t="shared" ca="1" si="32"/>
        <v>1048574</v>
      </c>
      <c r="AL10" s="108">
        <f t="shared" ca="1" si="23"/>
        <v>13900</v>
      </c>
    </row>
    <row r="11" spans="2:38" x14ac:dyDescent="0.15">
      <c r="B11" s="60" t="s">
        <v>66</v>
      </c>
      <c r="C11" s="61" t="s">
        <v>84</v>
      </c>
      <c r="D11" s="26">
        <f t="shared" ca="1" si="0"/>
        <v>3</v>
      </c>
      <c r="E11" s="26">
        <f t="shared" ca="1" si="1"/>
        <v>6</v>
      </c>
      <c r="F11" s="26">
        <f t="shared" ca="1" si="1"/>
        <v>9</v>
      </c>
      <c r="G11" s="28" t="str">
        <f t="shared" ca="1" si="24"/>
        <v>10</v>
      </c>
      <c r="H11" s="29" t="str">
        <f t="shared" ca="1" si="25"/>
        <v>32</v>
      </c>
      <c r="I11" s="29" t="str">
        <f t="shared" ca="1" si="26"/>
        <v>54</v>
      </c>
      <c r="J11" s="29" t="str">
        <f t="shared" ca="1" si="27"/>
        <v>76</v>
      </c>
      <c r="K11" s="30">
        <f>VLOOKUP(C11,netmask!$B$4:$C$36,2,FALSE)</f>
        <v>13</v>
      </c>
      <c r="L11" s="31">
        <f t="shared" ca="1" si="2"/>
        <v>10</v>
      </c>
      <c r="M11" s="29">
        <f t="shared" ca="1" si="3"/>
        <v>32</v>
      </c>
      <c r="N11" s="29">
        <f t="shared" ca="1" si="4"/>
        <v>0</v>
      </c>
      <c r="O11" s="32">
        <f t="shared" ca="1" si="5"/>
        <v>0</v>
      </c>
      <c r="P11" s="33" t="str">
        <f t="shared" ca="1" si="28"/>
        <v>10.32.0.0</v>
      </c>
      <c r="Q11" s="31">
        <f t="shared" ca="1" si="6"/>
        <v>10</v>
      </c>
      <c r="R11" s="29">
        <f t="shared" ca="1" si="7"/>
        <v>39</v>
      </c>
      <c r="S11" s="29">
        <f t="shared" ca="1" si="8"/>
        <v>255</v>
      </c>
      <c r="T11" s="32">
        <f t="shared" ca="1" si="9"/>
        <v>255</v>
      </c>
      <c r="U11" s="33" t="str">
        <f t="shared" ca="1" si="29"/>
        <v>10.39.255.255</v>
      </c>
      <c r="V11" s="31">
        <f t="shared" ca="1" si="10"/>
        <v>10</v>
      </c>
      <c r="W11" s="29">
        <f t="shared" ca="1" si="11"/>
        <v>32</v>
      </c>
      <c r="X11" s="29">
        <f t="shared" ca="1" si="12"/>
        <v>0</v>
      </c>
      <c r="Y11" s="32">
        <f t="shared" ca="1" si="13"/>
        <v>1</v>
      </c>
      <c r="Z11" s="33" t="str">
        <f t="shared" ca="1" si="30"/>
        <v>10.32.0.1</v>
      </c>
      <c r="AA11" s="31">
        <f t="shared" ca="1" si="14"/>
        <v>10</v>
      </c>
      <c r="AB11" s="29">
        <f t="shared" ca="1" si="15"/>
        <v>39</v>
      </c>
      <c r="AC11" s="29">
        <f t="shared" ca="1" si="16"/>
        <v>255</v>
      </c>
      <c r="AD11" s="32">
        <f t="shared" ca="1" si="17"/>
        <v>254</v>
      </c>
      <c r="AE11" s="33" t="str">
        <f t="shared" ca="1" si="31"/>
        <v>10.39.255.254</v>
      </c>
      <c r="AF11" s="106">
        <f t="shared" ca="1" si="18"/>
        <v>169883212</v>
      </c>
      <c r="AG11" s="107">
        <f t="shared" ca="1" si="19"/>
        <v>169869312</v>
      </c>
      <c r="AH11" s="107">
        <f t="shared" ca="1" si="20"/>
        <v>170393599</v>
      </c>
      <c r="AI11" s="104">
        <f t="shared" ca="1" si="21"/>
        <v>169869313</v>
      </c>
      <c r="AJ11" s="104">
        <f t="shared" ca="1" si="22"/>
        <v>170393598</v>
      </c>
      <c r="AK11" s="107">
        <f t="shared" ca="1" si="32"/>
        <v>524286</v>
      </c>
      <c r="AL11" s="108">
        <f t="shared" ca="1" si="23"/>
        <v>13900</v>
      </c>
    </row>
    <row r="12" spans="2:38" x14ac:dyDescent="0.15">
      <c r="B12" s="60" t="s">
        <v>66</v>
      </c>
      <c r="C12" s="61" t="s">
        <v>85</v>
      </c>
      <c r="D12" s="26">
        <f t="shared" ca="1" si="0"/>
        <v>3</v>
      </c>
      <c r="E12" s="26">
        <f t="shared" ca="1" si="1"/>
        <v>6</v>
      </c>
      <c r="F12" s="26">
        <f t="shared" ca="1" si="1"/>
        <v>9</v>
      </c>
      <c r="G12" s="28" t="str">
        <f t="shared" ca="1" si="24"/>
        <v>10</v>
      </c>
      <c r="H12" s="29" t="str">
        <f t="shared" ca="1" si="25"/>
        <v>32</v>
      </c>
      <c r="I12" s="29" t="str">
        <f t="shared" ca="1" si="26"/>
        <v>54</v>
      </c>
      <c r="J12" s="29" t="str">
        <f t="shared" ca="1" si="27"/>
        <v>76</v>
      </c>
      <c r="K12" s="30">
        <f>VLOOKUP(C12,netmask!$B$4:$C$36,2,FALSE)</f>
        <v>14</v>
      </c>
      <c r="L12" s="31">
        <f t="shared" ca="1" si="2"/>
        <v>10</v>
      </c>
      <c r="M12" s="29">
        <f t="shared" ca="1" si="3"/>
        <v>32</v>
      </c>
      <c r="N12" s="29">
        <f t="shared" ca="1" si="4"/>
        <v>0</v>
      </c>
      <c r="O12" s="32">
        <f t="shared" ca="1" si="5"/>
        <v>0</v>
      </c>
      <c r="P12" s="33" t="str">
        <f t="shared" ca="1" si="28"/>
        <v>10.32.0.0</v>
      </c>
      <c r="Q12" s="31">
        <f t="shared" ca="1" si="6"/>
        <v>10</v>
      </c>
      <c r="R12" s="29">
        <f t="shared" ca="1" si="7"/>
        <v>35</v>
      </c>
      <c r="S12" s="29">
        <f t="shared" ca="1" si="8"/>
        <v>255</v>
      </c>
      <c r="T12" s="32">
        <f t="shared" ca="1" si="9"/>
        <v>255</v>
      </c>
      <c r="U12" s="33" t="str">
        <f t="shared" ca="1" si="29"/>
        <v>10.35.255.255</v>
      </c>
      <c r="V12" s="31">
        <f t="shared" ca="1" si="10"/>
        <v>10</v>
      </c>
      <c r="W12" s="29">
        <f t="shared" ca="1" si="11"/>
        <v>32</v>
      </c>
      <c r="X12" s="29">
        <f t="shared" ca="1" si="12"/>
        <v>0</v>
      </c>
      <c r="Y12" s="32">
        <f t="shared" ca="1" si="13"/>
        <v>1</v>
      </c>
      <c r="Z12" s="33" t="str">
        <f t="shared" ca="1" si="30"/>
        <v>10.32.0.1</v>
      </c>
      <c r="AA12" s="31">
        <f t="shared" ca="1" si="14"/>
        <v>10</v>
      </c>
      <c r="AB12" s="29">
        <f t="shared" ca="1" si="15"/>
        <v>35</v>
      </c>
      <c r="AC12" s="29">
        <f t="shared" ca="1" si="16"/>
        <v>255</v>
      </c>
      <c r="AD12" s="32">
        <f t="shared" ca="1" si="17"/>
        <v>254</v>
      </c>
      <c r="AE12" s="33" t="str">
        <f t="shared" ca="1" si="31"/>
        <v>10.35.255.254</v>
      </c>
      <c r="AF12" s="106">
        <f t="shared" ca="1" si="18"/>
        <v>169883212</v>
      </c>
      <c r="AG12" s="107">
        <f t="shared" ca="1" si="19"/>
        <v>169869312</v>
      </c>
      <c r="AH12" s="107">
        <f t="shared" ca="1" si="20"/>
        <v>170131455</v>
      </c>
      <c r="AI12" s="104">
        <f t="shared" ca="1" si="21"/>
        <v>169869313</v>
      </c>
      <c r="AJ12" s="104">
        <f t="shared" ca="1" si="22"/>
        <v>170131454</v>
      </c>
      <c r="AK12" s="107">
        <f t="shared" ca="1" si="32"/>
        <v>262142</v>
      </c>
      <c r="AL12" s="108">
        <f t="shared" ca="1" si="23"/>
        <v>13900</v>
      </c>
    </row>
    <row r="13" spans="2:38" x14ac:dyDescent="0.15">
      <c r="B13" s="60" t="s">
        <v>66</v>
      </c>
      <c r="C13" s="61" t="s">
        <v>86</v>
      </c>
      <c r="D13" s="26">
        <f t="shared" ca="1" si="0"/>
        <v>3</v>
      </c>
      <c r="E13" s="26">
        <f t="shared" ca="1" si="1"/>
        <v>6</v>
      </c>
      <c r="F13" s="26">
        <f t="shared" ca="1" si="1"/>
        <v>9</v>
      </c>
      <c r="G13" s="28" t="str">
        <f t="shared" ca="1" si="24"/>
        <v>10</v>
      </c>
      <c r="H13" s="29" t="str">
        <f t="shared" ca="1" si="25"/>
        <v>32</v>
      </c>
      <c r="I13" s="29" t="str">
        <f t="shared" ca="1" si="26"/>
        <v>54</v>
      </c>
      <c r="J13" s="29" t="str">
        <f t="shared" ca="1" si="27"/>
        <v>76</v>
      </c>
      <c r="K13" s="30">
        <f>VLOOKUP(C13,netmask!$B$4:$C$36,2,FALSE)</f>
        <v>15</v>
      </c>
      <c r="L13" s="31">
        <f t="shared" ca="1" si="2"/>
        <v>10</v>
      </c>
      <c r="M13" s="29">
        <f t="shared" ca="1" si="3"/>
        <v>32</v>
      </c>
      <c r="N13" s="29">
        <f t="shared" ca="1" si="4"/>
        <v>0</v>
      </c>
      <c r="O13" s="32">
        <f t="shared" ca="1" si="5"/>
        <v>0</v>
      </c>
      <c r="P13" s="33" t="str">
        <f t="shared" ca="1" si="28"/>
        <v>10.32.0.0</v>
      </c>
      <c r="Q13" s="31">
        <f t="shared" ca="1" si="6"/>
        <v>10</v>
      </c>
      <c r="R13" s="29">
        <f t="shared" ca="1" si="7"/>
        <v>33</v>
      </c>
      <c r="S13" s="29">
        <f t="shared" ca="1" si="8"/>
        <v>255</v>
      </c>
      <c r="T13" s="32">
        <f t="shared" ca="1" si="9"/>
        <v>255</v>
      </c>
      <c r="U13" s="33" t="str">
        <f t="shared" ca="1" si="29"/>
        <v>10.33.255.255</v>
      </c>
      <c r="V13" s="31">
        <f t="shared" ca="1" si="10"/>
        <v>10</v>
      </c>
      <c r="W13" s="29">
        <f t="shared" ca="1" si="11"/>
        <v>32</v>
      </c>
      <c r="X13" s="29">
        <f t="shared" ca="1" si="12"/>
        <v>0</v>
      </c>
      <c r="Y13" s="32">
        <f t="shared" ca="1" si="13"/>
        <v>1</v>
      </c>
      <c r="Z13" s="33" t="str">
        <f t="shared" ca="1" si="30"/>
        <v>10.32.0.1</v>
      </c>
      <c r="AA13" s="31">
        <f t="shared" ca="1" si="14"/>
        <v>10</v>
      </c>
      <c r="AB13" s="29">
        <f t="shared" ca="1" si="15"/>
        <v>33</v>
      </c>
      <c r="AC13" s="29">
        <f t="shared" ca="1" si="16"/>
        <v>255</v>
      </c>
      <c r="AD13" s="32">
        <f t="shared" ca="1" si="17"/>
        <v>254</v>
      </c>
      <c r="AE13" s="33" t="str">
        <f t="shared" ca="1" si="31"/>
        <v>10.33.255.254</v>
      </c>
      <c r="AF13" s="106">
        <f t="shared" ca="1" si="18"/>
        <v>169883212</v>
      </c>
      <c r="AG13" s="107">
        <f t="shared" ca="1" si="19"/>
        <v>169869312</v>
      </c>
      <c r="AH13" s="107">
        <f t="shared" ca="1" si="20"/>
        <v>170000383</v>
      </c>
      <c r="AI13" s="104">
        <f t="shared" ca="1" si="21"/>
        <v>169869313</v>
      </c>
      <c r="AJ13" s="104">
        <f t="shared" ca="1" si="22"/>
        <v>170000382</v>
      </c>
      <c r="AK13" s="107">
        <f t="shared" ca="1" si="32"/>
        <v>131070</v>
      </c>
      <c r="AL13" s="108">
        <f t="shared" ca="1" si="23"/>
        <v>13900</v>
      </c>
    </row>
    <row r="14" spans="2:38" x14ac:dyDescent="0.15">
      <c r="B14" s="60" t="s">
        <v>66</v>
      </c>
      <c r="C14" s="61" t="s">
        <v>87</v>
      </c>
      <c r="D14" s="26">
        <f t="shared" ca="1" si="0"/>
        <v>3</v>
      </c>
      <c r="E14" s="26">
        <f t="shared" ca="1" si="1"/>
        <v>6</v>
      </c>
      <c r="F14" s="26">
        <f t="shared" ca="1" si="1"/>
        <v>9</v>
      </c>
      <c r="G14" s="28" t="str">
        <f t="shared" ca="1" si="24"/>
        <v>10</v>
      </c>
      <c r="H14" s="29" t="str">
        <f t="shared" ca="1" si="25"/>
        <v>32</v>
      </c>
      <c r="I14" s="29" t="str">
        <f t="shared" ca="1" si="26"/>
        <v>54</v>
      </c>
      <c r="J14" s="29" t="str">
        <f t="shared" ca="1" si="27"/>
        <v>76</v>
      </c>
      <c r="K14" s="30">
        <f>VLOOKUP(C14,netmask!$B$4:$C$36,2,FALSE)</f>
        <v>16</v>
      </c>
      <c r="L14" s="31">
        <f t="shared" ca="1" si="2"/>
        <v>10</v>
      </c>
      <c r="M14" s="29">
        <f t="shared" ca="1" si="3"/>
        <v>32</v>
      </c>
      <c r="N14" s="29">
        <f t="shared" ca="1" si="4"/>
        <v>0</v>
      </c>
      <c r="O14" s="32">
        <f t="shared" ca="1" si="5"/>
        <v>0</v>
      </c>
      <c r="P14" s="33" t="str">
        <f t="shared" ca="1" si="28"/>
        <v>10.32.0.0</v>
      </c>
      <c r="Q14" s="31">
        <f t="shared" ca="1" si="6"/>
        <v>10</v>
      </c>
      <c r="R14" s="29">
        <f t="shared" ca="1" si="7"/>
        <v>32</v>
      </c>
      <c r="S14" s="29">
        <f t="shared" ca="1" si="8"/>
        <v>255</v>
      </c>
      <c r="T14" s="32">
        <f t="shared" ca="1" si="9"/>
        <v>255</v>
      </c>
      <c r="U14" s="33" t="str">
        <f t="shared" ca="1" si="29"/>
        <v>10.32.255.255</v>
      </c>
      <c r="V14" s="31">
        <f t="shared" ca="1" si="10"/>
        <v>10</v>
      </c>
      <c r="W14" s="29">
        <f t="shared" ca="1" si="11"/>
        <v>32</v>
      </c>
      <c r="X14" s="29">
        <f t="shared" ca="1" si="12"/>
        <v>0</v>
      </c>
      <c r="Y14" s="32">
        <f t="shared" ca="1" si="13"/>
        <v>1</v>
      </c>
      <c r="Z14" s="33" t="str">
        <f t="shared" ca="1" si="30"/>
        <v>10.32.0.1</v>
      </c>
      <c r="AA14" s="31">
        <f t="shared" ca="1" si="14"/>
        <v>10</v>
      </c>
      <c r="AB14" s="29">
        <f t="shared" ca="1" si="15"/>
        <v>32</v>
      </c>
      <c r="AC14" s="29">
        <f t="shared" ca="1" si="16"/>
        <v>255</v>
      </c>
      <c r="AD14" s="32">
        <f t="shared" ca="1" si="17"/>
        <v>254</v>
      </c>
      <c r="AE14" s="33" t="str">
        <f t="shared" ca="1" si="31"/>
        <v>10.32.255.254</v>
      </c>
      <c r="AF14" s="106">
        <f t="shared" ca="1" si="18"/>
        <v>169883212</v>
      </c>
      <c r="AG14" s="107">
        <f t="shared" ca="1" si="19"/>
        <v>169869312</v>
      </c>
      <c r="AH14" s="107">
        <f t="shared" ca="1" si="20"/>
        <v>169934847</v>
      </c>
      <c r="AI14" s="104">
        <f t="shared" ca="1" si="21"/>
        <v>169869313</v>
      </c>
      <c r="AJ14" s="104">
        <f t="shared" ca="1" si="22"/>
        <v>169934846</v>
      </c>
      <c r="AK14" s="107">
        <f t="shared" ca="1" si="32"/>
        <v>65534</v>
      </c>
      <c r="AL14" s="108">
        <f t="shared" ca="1" si="23"/>
        <v>13900</v>
      </c>
    </row>
    <row r="15" spans="2:38" x14ac:dyDescent="0.15">
      <c r="B15" s="60" t="s">
        <v>67</v>
      </c>
      <c r="C15" s="61" t="s">
        <v>87</v>
      </c>
      <c r="D15" s="26">
        <f t="shared" ca="1" si="0"/>
        <v>4</v>
      </c>
      <c r="E15" s="26">
        <f t="shared" ca="1" si="1"/>
        <v>7</v>
      </c>
      <c r="F15" s="26">
        <f t="shared" ca="1" si="1"/>
        <v>10</v>
      </c>
      <c r="G15" s="28" t="str">
        <f t="shared" ca="1" si="24"/>
        <v>172</v>
      </c>
      <c r="H15" s="29" t="str">
        <f t="shared" ca="1" si="25"/>
        <v>16</v>
      </c>
      <c r="I15" s="29" t="str">
        <f t="shared" ca="1" si="26"/>
        <v>18</v>
      </c>
      <c r="J15" s="29" t="str">
        <f t="shared" ca="1" si="27"/>
        <v>93</v>
      </c>
      <c r="K15" s="30">
        <f>VLOOKUP(C15,netmask!$B$4:$C$36,2,FALSE)</f>
        <v>16</v>
      </c>
      <c r="L15" s="31">
        <f t="shared" ca="1" si="2"/>
        <v>172</v>
      </c>
      <c r="M15" s="29">
        <f t="shared" ca="1" si="3"/>
        <v>16</v>
      </c>
      <c r="N15" s="29">
        <f t="shared" ca="1" si="4"/>
        <v>0</v>
      </c>
      <c r="O15" s="32">
        <f t="shared" ca="1" si="5"/>
        <v>0</v>
      </c>
      <c r="P15" s="33" t="str">
        <f t="shared" ca="1" si="28"/>
        <v>172.16.0.0</v>
      </c>
      <c r="Q15" s="31">
        <f t="shared" ca="1" si="6"/>
        <v>172</v>
      </c>
      <c r="R15" s="29">
        <f t="shared" ca="1" si="7"/>
        <v>16</v>
      </c>
      <c r="S15" s="29">
        <f t="shared" ca="1" si="8"/>
        <v>255</v>
      </c>
      <c r="T15" s="32">
        <f t="shared" ca="1" si="9"/>
        <v>255</v>
      </c>
      <c r="U15" s="33" t="str">
        <f t="shared" ca="1" si="29"/>
        <v>172.16.255.255</v>
      </c>
      <c r="V15" s="31">
        <f t="shared" ca="1" si="10"/>
        <v>172</v>
      </c>
      <c r="W15" s="29">
        <f t="shared" ca="1" si="11"/>
        <v>16</v>
      </c>
      <c r="X15" s="29">
        <f t="shared" ca="1" si="12"/>
        <v>0</v>
      </c>
      <c r="Y15" s="32">
        <f t="shared" ca="1" si="13"/>
        <v>1</v>
      </c>
      <c r="Z15" s="33" t="str">
        <f t="shared" ca="1" si="30"/>
        <v>172.16.0.1</v>
      </c>
      <c r="AA15" s="31">
        <f t="shared" ca="1" si="14"/>
        <v>172</v>
      </c>
      <c r="AB15" s="29">
        <f t="shared" ca="1" si="15"/>
        <v>16</v>
      </c>
      <c r="AC15" s="29">
        <f t="shared" ca="1" si="16"/>
        <v>255</v>
      </c>
      <c r="AD15" s="32">
        <f t="shared" ca="1" si="17"/>
        <v>254</v>
      </c>
      <c r="AE15" s="33" t="str">
        <f t="shared" ca="1" si="31"/>
        <v>172.16.255.254</v>
      </c>
      <c r="AF15" s="106">
        <f t="shared" ca="1" si="18"/>
        <v>2886734429</v>
      </c>
      <c r="AG15" s="107">
        <f t="shared" ca="1" si="19"/>
        <v>2886729728</v>
      </c>
      <c r="AH15" s="107">
        <f t="shared" ca="1" si="20"/>
        <v>2886795263</v>
      </c>
      <c r="AI15" s="104">
        <f t="shared" ca="1" si="21"/>
        <v>2886729729</v>
      </c>
      <c r="AJ15" s="104">
        <f t="shared" ca="1" si="22"/>
        <v>2886795262</v>
      </c>
      <c r="AK15" s="107">
        <f t="shared" ca="1" si="32"/>
        <v>65534</v>
      </c>
      <c r="AL15" s="108">
        <f t="shared" ca="1" si="23"/>
        <v>4701</v>
      </c>
    </row>
    <row r="16" spans="2:38" x14ac:dyDescent="0.15">
      <c r="B16" s="60" t="s">
        <v>67</v>
      </c>
      <c r="C16" s="61" t="s">
        <v>88</v>
      </c>
      <c r="D16" s="26">
        <f t="shared" ca="1" si="0"/>
        <v>4</v>
      </c>
      <c r="E16" s="26">
        <f t="shared" ca="1" si="1"/>
        <v>7</v>
      </c>
      <c r="F16" s="26">
        <f t="shared" ca="1" si="1"/>
        <v>10</v>
      </c>
      <c r="G16" s="28" t="str">
        <f t="shared" ca="1" si="24"/>
        <v>172</v>
      </c>
      <c r="H16" s="29" t="str">
        <f t="shared" ca="1" si="25"/>
        <v>16</v>
      </c>
      <c r="I16" s="29" t="str">
        <f t="shared" ca="1" si="26"/>
        <v>18</v>
      </c>
      <c r="J16" s="29" t="str">
        <f t="shared" ca="1" si="27"/>
        <v>93</v>
      </c>
      <c r="K16" s="30">
        <f>VLOOKUP(C16,netmask!$B$4:$C$36,2,FALSE)</f>
        <v>17</v>
      </c>
      <c r="L16" s="31">
        <f t="shared" ca="1" si="2"/>
        <v>172</v>
      </c>
      <c r="M16" s="29">
        <f t="shared" ca="1" si="3"/>
        <v>16</v>
      </c>
      <c r="N16" s="29">
        <f t="shared" ca="1" si="4"/>
        <v>0</v>
      </c>
      <c r="O16" s="32">
        <f t="shared" ca="1" si="5"/>
        <v>0</v>
      </c>
      <c r="P16" s="33" t="str">
        <f t="shared" ca="1" si="28"/>
        <v>172.16.0.0</v>
      </c>
      <c r="Q16" s="31">
        <f t="shared" ca="1" si="6"/>
        <v>172</v>
      </c>
      <c r="R16" s="29">
        <f t="shared" ca="1" si="7"/>
        <v>16</v>
      </c>
      <c r="S16" s="29">
        <f t="shared" ca="1" si="8"/>
        <v>127</v>
      </c>
      <c r="T16" s="32">
        <f t="shared" ca="1" si="9"/>
        <v>255</v>
      </c>
      <c r="U16" s="33" t="str">
        <f t="shared" ca="1" si="29"/>
        <v>172.16.127.255</v>
      </c>
      <c r="V16" s="31">
        <f t="shared" ca="1" si="10"/>
        <v>172</v>
      </c>
      <c r="W16" s="29">
        <f t="shared" ca="1" si="11"/>
        <v>16</v>
      </c>
      <c r="X16" s="29">
        <f t="shared" ca="1" si="12"/>
        <v>0</v>
      </c>
      <c r="Y16" s="32">
        <f t="shared" ca="1" si="13"/>
        <v>1</v>
      </c>
      <c r="Z16" s="33" t="str">
        <f t="shared" ca="1" si="30"/>
        <v>172.16.0.1</v>
      </c>
      <c r="AA16" s="31">
        <f t="shared" ca="1" si="14"/>
        <v>172</v>
      </c>
      <c r="AB16" s="29">
        <f t="shared" ca="1" si="15"/>
        <v>16</v>
      </c>
      <c r="AC16" s="29">
        <f t="shared" ca="1" si="16"/>
        <v>127</v>
      </c>
      <c r="AD16" s="32">
        <f t="shared" ca="1" si="17"/>
        <v>254</v>
      </c>
      <c r="AE16" s="33" t="str">
        <f t="shared" ca="1" si="31"/>
        <v>172.16.127.254</v>
      </c>
      <c r="AF16" s="106">
        <f t="shared" ca="1" si="18"/>
        <v>2886734429</v>
      </c>
      <c r="AG16" s="107">
        <f t="shared" ca="1" si="19"/>
        <v>2886729728</v>
      </c>
      <c r="AH16" s="107">
        <f t="shared" ca="1" si="20"/>
        <v>2886762495</v>
      </c>
      <c r="AI16" s="104">
        <f t="shared" ca="1" si="21"/>
        <v>2886729729</v>
      </c>
      <c r="AJ16" s="104">
        <f t="shared" ca="1" si="22"/>
        <v>2886762494</v>
      </c>
      <c r="AK16" s="107">
        <f t="shared" ca="1" si="32"/>
        <v>32766</v>
      </c>
      <c r="AL16" s="108">
        <f t="shared" ca="1" si="23"/>
        <v>4701</v>
      </c>
    </row>
    <row r="17" spans="2:38" x14ac:dyDescent="0.15">
      <c r="B17" s="60" t="s">
        <v>67</v>
      </c>
      <c r="C17" s="61" t="s">
        <v>89</v>
      </c>
      <c r="D17" s="26">
        <f t="shared" ca="1" si="0"/>
        <v>4</v>
      </c>
      <c r="E17" s="26">
        <f t="shared" ca="1" si="1"/>
        <v>7</v>
      </c>
      <c r="F17" s="26">
        <f t="shared" ca="1" si="1"/>
        <v>10</v>
      </c>
      <c r="G17" s="28" t="str">
        <f t="shared" ca="1" si="24"/>
        <v>172</v>
      </c>
      <c r="H17" s="29" t="str">
        <f t="shared" ca="1" si="25"/>
        <v>16</v>
      </c>
      <c r="I17" s="29" t="str">
        <f t="shared" ca="1" si="26"/>
        <v>18</v>
      </c>
      <c r="J17" s="29" t="str">
        <f t="shared" ca="1" si="27"/>
        <v>93</v>
      </c>
      <c r="K17" s="30">
        <f>VLOOKUP(C17,netmask!$B$4:$C$36,2,FALSE)</f>
        <v>18</v>
      </c>
      <c r="L17" s="31">
        <f t="shared" ca="1" si="2"/>
        <v>172</v>
      </c>
      <c r="M17" s="29">
        <f t="shared" ca="1" si="3"/>
        <v>16</v>
      </c>
      <c r="N17" s="29">
        <f t="shared" ca="1" si="4"/>
        <v>0</v>
      </c>
      <c r="O17" s="32">
        <f t="shared" ca="1" si="5"/>
        <v>0</v>
      </c>
      <c r="P17" s="33" t="str">
        <f t="shared" ca="1" si="28"/>
        <v>172.16.0.0</v>
      </c>
      <c r="Q17" s="31">
        <f t="shared" ca="1" si="6"/>
        <v>172</v>
      </c>
      <c r="R17" s="29">
        <f t="shared" ca="1" si="7"/>
        <v>16</v>
      </c>
      <c r="S17" s="29">
        <f t="shared" ca="1" si="8"/>
        <v>63</v>
      </c>
      <c r="T17" s="32">
        <f t="shared" ca="1" si="9"/>
        <v>255</v>
      </c>
      <c r="U17" s="33" t="str">
        <f t="shared" ca="1" si="29"/>
        <v>172.16.63.255</v>
      </c>
      <c r="V17" s="31">
        <f t="shared" ca="1" si="10"/>
        <v>172</v>
      </c>
      <c r="W17" s="29">
        <f t="shared" ca="1" si="11"/>
        <v>16</v>
      </c>
      <c r="X17" s="29">
        <f t="shared" ca="1" si="12"/>
        <v>0</v>
      </c>
      <c r="Y17" s="32">
        <f t="shared" ca="1" si="13"/>
        <v>1</v>
      </c>
      <c r="Z17" s="33" t="str">
        <f t="shared" ca="1" si="30"/>
        <v>172.16.0.1</v>
      </c>
      <c r="AA17" s="31">
        <f t="shared" ca="1" si="14"/>
        <v>172</v>
      </c>
      <c r="AB17" s="29">
        <f t="shared" ca="1" si="15"/>
        <v>16</v>
      </c>
      <c r="AC17" s="29">
        <f t="shared" ca="1" si="16"/>
        <v>63</v>
      </c>
      <c r="AD17" s="32">
        <f t="shared" ca="1" si="17"/>
        <v>254</v>
      </c>
      <c r="AE17" s="33" t="str">
        <f t="shared" ca="1" si="31"/>
        <v>172.16.63.254</v>
      </c>
      <c r="AF17" s="106">
        <f t="shared" ca="1" si="18"/>
        <v>2886734429</v>
      </c>
      <c r="AG17" s="107">
        <f t="shared" ca="1" si="19"/>
        <v>2886729728</v>
      </c>
      <c r="AH17" s="107">
        <f t="shared" ca="1" si="20"/>
        <v>2886746111</v>
      </c>
      <c r="AI17" s="104">
        <f t="shared" ca="1" si="21"/>
        <v>2886729729</v>
      </c>
      <c r="AJ17" s="104">
        <f t="shared" ca="1" si="22"/>
        <v>2886746110</v>
      </c>
      <c r="AK17" s="107">
        <f t="shared" ca="1" si="32"/>
        <v>16382</v>
      </c>
      <c r="AL17" s="108">
        <f t="shared" ca="1" si="23"/>
        <v>4701</v>
      </c>
    </row>
    <row r="18" spans="2:38" x14ac:dyDescent="0.15">
      <c r="B18" s="60" t="s">
        <v>67</v>
      </c>
      <c r="C18" s="61" t="s">
        <v>90</v>
      </c>
      <c r="D18" s="26">
        <f t="shared" ca="1" si="0"/>
        <v>4</v>
      </c>
      <c r="E18" s="26">
        <f t="shared" ca="1" si="1"/>
        <v>7</v>
      </c>
      <c r="F18" s="26">
        <f t="shared" ca="1" si="1"/>
        <v>10</v>
      </c>
      <c r="G18" s="28" t="str">
        <f t="shared" ca="1" si="24"/>
        <v>172</v>
      </c>
      <c r="H18" s="29" t="str">
        <f t="shared" ca="1" si="25"/>
        <v>16</v>
      </c>
      <c r="I18" s="29" t="str">
        <f t="shared" ca="1" si="26"/>
        <v>18</v>
      </c>
      <c r="J18" s="29" t="str">
        <f t="shared" ca="1" si="27"/>
        <v>93</v>
      </c>
      <c r="K18" s="30">
        <f>VLOOKUP(C18,netmask!$B$4:$C$36,2,FALSE)</f>
        <v>19</v>
      </c>
      <c r="L18" s="31">
        <f t="shared" ca="1" si="2"/>
        <v>172</v>
      </c>
      <c r="M18" s="29">
        <f t="shared" ca="1" si="3"/>
        <v>16</v>
      </c>
      <c r="N18" s="29">
        <f t="shared" ca="1" si="4"/>
        <v>0</v>
      </c>
      <c r="O18" s="32">
        <f t="shared" ca="1" si="5"/>
        <v>0</v>
      </c>
      <c r="P18" s="33" t="str">
        <f t="shared" ca="1" si="28"/>
        <v>172.16.0.0</v>
      </c>
      <c r="Q18" s="31">
        <f t="shared" ca="1" si="6"/>
        <v>172</v>
      </c>
      <c r="R18" s="29">
        <f t="shared" ca="1" si="7"/>
        <v>16</v>
      </c>
      <c r="S18" s="29">
        <f t="shared" ca="1" si="8"/>
        <v>31</v>
      </c>
      <c r="T18" s="32">
        <f t="shared" ca="1" si="9"/>
        <v>255</v>
      </c>
      <c r="U18" s="33" t="str">
        <f t="shared" ca="1" si="29"/>
        <v>172.16.31.255</v>
      </c>
      <c r="V18" s="31">
        <f t="shared" ca="1" si="10"/>
        <v>172</v>
      </c>
      <c r="W18" s="29">
        <f t="shared" ca="1" si="11"/>
        <v>16</v>
      </c>
      <c r="X18" s="29">
        <f t="shared" ca="1" si="12"/>
        <v>0</v>
      </c>
      <c r="Y18" s="32">
        <f t="shared" ca="1" si="13"/>
        <v>1</v>
      </c>
      <c r="Z18" s="33" t="str">
        <f t="shared" ca="1" si="30"/>
        <v>172.16.0.1</v>
      </c>
      <c r="AA18" s="31">
        <f t="shared" ca="1" si="14"/>
        <v>172</v>
      </c>
      <c r="AB18" s="29">
        <f t="shared" ca="1" si="15"/>
        <v>16</v>
      </c>
      <c r="AC18" s="29">
        <f t="shared" ca="1" si="16"/>
        <v>31</v>
      </c>
      <c r="AD18" s="32">
        <f t="shared" ca="1" si="17"/>
        <v>254</v>
      </c>
      <c r="AE18" s="33" t="str">
        <f t="shared" ca="1" si="31"/>
        <v>172.16.31.254</v>
      </c>
      <c r="AF18" s="106">
        <f t="shared" ca="1" si="18"/>
        <v>2886734429</v>
      </c>
      <c r="AG18" s="107">
        <f t="shared" ca="1" si="19"/>
        <v>2886729728</v>
      </c>
      <c r="AH18" s="107">
        <f t="shared" ca="1" si="20"/>
        <v>2886737919</v>
      </c>
      <c r="AI18" s="104">
        <f t="shared" ca="1" si="21"/>
        <v>2886729729</v>
      </c>
      <c r="AJ18" s="104">
        <f t="shared" ca="1" si="22"/>
        <v>2886737918</v>
      </c>
      <c r="AK18" s="107">
        <f t="shared" ca="1" si="32"/>
        <v>8190</v>
      </c>
      <c r="AL18" s="108">
        <f t="shared" ca="1" si="23"/>
        <v>4701</v>
      </c>
    </row>
    <row r="19" spans="2:38" x14ac:dyDescent="0.15">
      <c r="B19" s="60" t="s">
        <v>67</v>
      </c>
      <c r="C19" s="61" t="s">
        <v>91</v>
      </c>
      <c r="D19" s="26">
        <f t="shared" ca="1" si="0"/>
        <v>4</v>
      </c>
      <c r="E19" s="26">
        <f t="shared" ca="1" si="1"/>
        <v>7</v>
      </c>
      <c r="F19" s="26">
        <f t="shared" ca="1" si="1"/>
        <v>10</v>
      </c>
      <c r="G19" s="28" t="str">
        <f t="shared" ca="1" si="24"/>
        <v>172</v>
      </c>
      <c r="H19" s="29" t="str">
        <f t="shared" ca="1" si="25"/>
        <v>16</v>
      </c>
      <c r="I19" s="29" t="str">
        <f t="shared" ca="1" si="26"/>
        <v>18</v>
      </c>
      <c r="J19" s="29" t="str">
        <f t="shared" ca="1" si="27"/>
        <v>93</v>
      </c>
      <c r="K19" s="30">
        <f>VLOOKUP(C19,netmask!$B$4:$C$36,2,FALSE)</f>
        <v>20</v>
      </c>
      <c r="L19" s="31">
        <f t="shared" ca="1" si="2"/>
        <v>172</v>
      </c>
      <c r="M19" s="29">
        <f t="shared" ca="1" si="3"/>
        <v>16</v>
      </c>
      <c r="N19" s="29">
        <f t="shared" ca="1" si="4"/>
        <v>16</v>
      </c>
      <c r="O19" s="32">
        <f t="shared" ca="1" si="5"/>
        <v>0</v>
      </c>
      <c r="P19" s="33" t="str">
        <f t="shared" ca="1" si="28"/>
        <v>172.16.16.0</v>
      </c>
      <c r="Q19" s="31">
        <f t="shared" ca="1" si="6"/>
        <v>172</v>
      </c>
      <c r="R19" s="29">
        <f t="shared" ca="1" si="7"/>
        <v>16</v>
      </c>
      <c r="S19" s="29">
        <f t="shared" ca="1" si="8"/>
        <v>31</v>
      </c>
      <c r="T19" s="32">
        <f t="shared" ca="1" si="9"/>
        <v>255</v>
      </c>
      <c r="U19" s="33" t="str">
        <f t="shared" ca="1" si="29"/>
        <v>172.16.31.255</v>
      </c>
      <c r="V19" s="31">
        <f t="shared" ca="1" si="10"/>
        <v>172</v>
      </c>
      <c r="W19" s="29">
        <f t="shared" ca="1" si="11"/>
        <v>16</v>
      </c>
      <c r="X19" s="29">
        <f t="shared" ca="1" si="12"/>
        <v>16</v>
      </c>
      <c r="Y19" s="32">
        <f t="shared" ca="1" si="13"/>
        <v>1</v>
      </c>
      <c r="Z19" s="33" t="str">
        <f t="shared" ca="1" si="30"/>
        <v>172.16.16.1</v>
      </c>
      <c r="AA19" s="31">
        <f t="shared" ca="1" si="14"/>
        <v>172</v>
      </c>
      <c r="AB19" s="29">
        <f t="shared" ca="1" si="15"/>
        <v>16</v>
      </c>
      <c r="AC19" s="29">
        <f t="shared" ca="1" si="16"/>
        <v>31</v>
      </c>
      <c r="AD19" s="32">
        <f t="shared" ca="1" si="17"/>
        <v>254</v>
      </c>
      <c r="AE19" s="33" t="str">
        <f t="shared" ca="1" si="31"/>
        <v>172.16.31.254</v>
      </c>
      <c r="AF19" s="106">
        <f t="shared" ca="1" si="18"/>
        <v>2886734429</v>
      </c>
      <c r="AG19" s="107">
        <f t="shared" ca="1" si="19"/>
        <v>2886733824</v>
      </c>
      <c r="AH19" s="107">
        <f t="shared" ca="1" si="20"/>
        <v>2886737919</v>
      </c>
      <c r="AI19" s="104">
        <f t="shared" ca="1" si="21"/>
        <v>2886733825</v>
      </c>
      <c r="AJ19" s="104">
        <f t="shared" ca="1" si="22"/>
        <v>2886737918</v>
      </c>
      <c r="AK19" s="107">
        <f t="shared" ca="1" si="32"/>
        <v>4094</v>
      </c>
      <c r="AL19" s="108">
        <f t="shared" ca="1" si="23"/>
        <v>605</v>
      </c>
    </row>
    <row r="20" spans="2:38" x14ac:dyDescent="0.15">
      <c r="B20" s="60" t="s">
        <v>67</v>
      </c>
      <c r="C20" s="61" t="s">
        <v>92</v>
      </c>
      <c r="D20" s="26">
        <f t="shared" ca="1" si="0"/>
        <v>4</v>
      </c>
      <c r="E20" s="26">
        <f t="shared" ca="1" si="1"/>
        <v>7</v>
      </c>
      <c r="F20" s="26">
        <f t="shared" ca="1" si="1"/>
        <v>10</v>
      </c>
      <c r="G20" s="28" t="str">
        <f t="shared" ca="1" si="24"/>
        <v>172</v>
      </c>
      <c r="H20" s="29" t="str">
        <f t="shared" ca="1" si="25"/>
        <v>16</v>
      </c>
      <c r="I20" s="29" t="str">
        <f t="shared" ca="1" si="26"/>
        <v>18</v>
      </c>
      <c r="J20" s="29" t="str">
        <f t="shared" ca="1" si="27"/>
        <v>93</v>
      </c>
      <c r="K20" s="30">
        <f>VLOOKUP(C20,netmask!$B$4:$C$36,2,FALSE)</f>
        <v>21</v>
      </c>
      <c r="L20" s="31">
        <f t="shared" ca="1" si="2"/>
        <v>172</v>
      </c>
      <c r="M20" s="29">
        <f t="shared" ca="1" si="3"/>
        <v>16</v>
      </c>
      <c r="N20" s="29">
        <f t="shared" ca="1" si="4"/>
        <v>16</v>
      </c>
      <c r="O20" s="32">
        <f t="shared" ca="1" si="5"/>
        <v>0</v>
      </c>
      <c r="P20" s="33" t="str">
        <f t="shared" ca="1" si="28"/>
        <v>172.16.16.0</v>
      </c>
      <c r="Q20" s="31">
        <f t="shared" ca="1" si="6"/>
        <v>172</v>
      </c>
      <c r="R20" s="29">
        <f t="shared" ca="1" si="7"/>
        <v>16</v>
      </c>
      <c r="S20" s="29">
        <f t="shared" ca="1" si="8"/>
        <v>23</v>
      </c>
      <c r="T20" s="32">
        <f t="shared" ca="1" si="9"/>
        <v>255</v>
      </c>
      <c r="U20" s="33" t="str">
        <f t="shared" ca="1" si="29"/>
        <v>172.16.23.255</v>
      </c>
      <c r="V20" s="31">
        <f t="shared" ca="1" si="10"/>
        <v>172</v>
      </c>
      <c r="W20" s="29">
        <f t="shared" ca="1" si="11"/>
        <v>16</v>
      </c>
      <c r="X20" s="29">
        <f t="shared" ca="1" si="12"/>
        <v>16</v>
      </c>
      <c r="Y20" s="32">
        <f t="shared" ca="1" si="13"/>
        <v>1</v>
      </c>
      <c r="Z20" s="33" t="str">
        <f t="shared" ca="1" si="30"/>
        <v>172.16.16.1</v>
      </c>
      <c r="AA20" s="31">
        <f t="shared" ca="1" si="14"/>
        <v>172</v>
      </c>
      <c r="AB20" s="29">
        <f t="shared" ca="1" si="15"/>
        <v>16</v>
      </c>
      <c r="AC20" s="29">
        <f t="shared" ca="1" si="16"/>
        <v>23</v>
      </c>
      <c r="AD20" s="32">
        <f t="shared" ca="1" si="17"/>
        <v>254</v>
      </c>
      <c r="AE20" s="33" t="str">
        <f t="shared" ca="1" si="31"/>
        <v>172.16.23.254</v>
      </c>
      <c r="AF20" s="106">
        <f t="shared" ca="1" si="18"/>
        <v>2886734429</v>
      </c>
      <c r="AG20" s="107">
        <f t="shared" ca="1" si="19"/>
        <v>2886733824</v>
      </c>
      <c r="AH20" s="107">
        <f t="shared" ca="1" si="20"/>
        <v>2886735871</v>
      </c>
      <c r="AI20" s="104">
        <f t="shared" ca="1" si="21"/>
        <v>2886733825</v>
      </c>
      <c r="AJ20" s="104">
        <f t="shared" ca="1" si="22"/>
        <v>2886735870</v>
      </c>
      <c r="AK20" s="107">
        <f t="shared" ca="1" si="32"/>
        <v>2046</v>
      </c>
      <c r="AL20" s="108">
        <f t="shared" ca="1" si="23"/>
        <v>605</v>
      </c>
    </row>
    <row r="21" spans="2:38" x14ac:dyDescent="0.15">
      <c r="B21" s="60" t="s">
        <v>67</v>
      </c>
      <c r="C21" s="61" t="s">
        <v>93</v>
      </c>
      <c r="D21" s="26">
        <f t="shared" ca="1" si="0"/>
        <v>4</v>
      </c>
      <c r="E21" s="26">
        <f t="shared" ca="1" si="1"/>
        <v>7</v>
      </c>
      <c r="F21" s="26">
        <f t="shared" ca="1" si="1"/>
        <v>10</v>
      </c>
      <c r="G21" s="28" t="str">
        <f t="shared" ca="1" si="24"/>
        <v>172</v>
      </c>
      <c r="H21" s="29" t="str">
        <f t="shared" ca="1" si="25"/>
        <v>16</v>
      </c>
      <c r="I21" s="29" t="str">
        <f t="shared" ca="1" si="26"/>
        <v>18</v>
      </c>
      <c r="J21" s="29" t="str">
        <f t="shared" ca="1" si="27"/>
        <v>93</v>
      </c>
      <c r="K21" s="30">
        <f>VLOOKUP(C21,netmask!$B$4:$C$36,2,FALSE)</f>
        <v>22</v>
      </c>
      <c r="L21" s="31">
        <f t="shared" ca="1" si="2"/>
        <v>172</v>
      </c>
      <c r="M21" s="29">
        <f t="shared" ca="1" si="3"/>
        <v>16</v>
      </c>
      <c r="N21" s="29">
        <f t="shared" ca="1" si="4"/>
        <v>16</v>
      </c>
      <c r="O21" s="32">
        <f t="shared" ca="1" si="5"/>
        <v>0</v>
      </c>
      <c r="P21" s="33" t="str">
        <f t="shared" ca="1" si="28"/>
        <v>172.16.16.0</v>
      </c>
      <c r="Q21" s="31">
        <f t="shared" ca="1" si="6"/>
        <v>172</v>
      </c>
      <c r="R21" s="29">
        <f t="shared" ca="1" si="7"/>
        <v>16</v>
      </c>
      <c r="S21" s="29">
        <f t="shared" ca="1" si="8"/>
        <v>19</v>
      </c>
      <c r="T21" s="32">
        <f t="shared" ca="1" si="9"/>
        <v>255</v>
      </c>
      <c r="U21" s="33" t="str">
        <f t="shared" ca="1" si="29"/>
        <v>172.16.19.255</v>
      </c>
      <c r="V21" s="31">
        <f t="shared" ca="1" si="10"/>
        <v>172</v>
      </c>
      <c r="W21" s="29">
        <f t="shared" ca="1" si="11"/>
        <v>16</v>
      </c>
      <c r="X21" s="29">
        <f t="shared" ca="1" si="12"/>
        <v>16</v>
      </c>
      <c r="Y21" s="32">
        <f t="shared" ca="1" si="13"/>
        <v>1</v>
      </c>
      <c r="Z21" s="33" t="str">
        <f t="shared" ca="1" si="30"/>
        <v>172.16.16.1</v>
      </c>
      <c r="AA21" s="31">
        <f t="shared" ca="1" si="14"/>
        <v>172</v>
      </c>
      <c r="AB21" s="29">
        <f t="shared" ca="1" si="15"/>
        <v>16</v>
      </c>
      <c r="AC21" s="29">
        <f t="shared" ca="1" si="16"/>
        <v>19</v>
      </c>
      <c r="AD21" s="32">
        <f t="shared" ca="1" si="17"/>
        <v>254</v>
      </c>
      <c r="AE21" s="33" t="str">
        <f t="shared" ca="1" si="31"/>
        <v>172.16.19.254</v>
      </c>
      <c r="AF21" s="106">
        <f t="shared" ca="1" si="18"/>
        <v>2886734429</v>
      </c>
      <c r="AG21" s="107">
        <f t="shared" ca="1" si="19"/>
        <v>2886733824</v>
      </c>
      <c r="AH21" s="107">
        <f t="shared" ca="1" si="20"/>
        <v>2886734847</v>
      </c>
      <c r="AI21" s="104">
        <f t="shared" ca="1" si="21"/>
        <v>2886733825</v>
      </c>
      <c r="AJ21" s="104">
        <f t="shared" ca="1" si="22"/>
        <v>2886734846</v>
      </c>
      <c r="AK21" s="107">
        <f t="shared" ca="1" si="32"/>
        <v>1022</v>
      </c>
      <c r="AL21" s="108">
        <f t="shared" ca="1" si="23"/>
        <v>605</v>
      </c>
    </row>
    <row r="22" spans="2:38" x14ac:dyDescent="0.15">
      <c r="B22" s="60" t="s">
        <v>67</v>
      </c>
      <c r="C22" s="61" t="s">
        <v>94</v>
      </c>
      <c r="D22" s="26">
        <f t="shared" ca="1" si="0"/>
        <v>4</v>
      </c>
      <c r="E22" s="26">
        <f t="shared" ca="1" si="1"/>
        <v>7</v>
      </c>
      <c r="F22" s="26">
        <f t="shared" ca="1" si="1"/>
        <v>10</v>
      </c>
      <c r="G22" s="28" t="str">
        <f t="shared" ca="1" si="24"/>
        <v>172</v>
      </c>
      <c r="H22" s="29" t="str">
        <f t="shared" ca="1" si="25"/>
        <v>16</v>
      </c>
      <c r="I22" s="29" t="str">
        <f t="shared" ca="1" si="26"/>
        <v>18</v>
      </c>
      <c r="J22" s="29" t="str">
        <f t="shared" ca="1" si="27"/>
        <v>93</v>
      </c>
      <c r="K22" s="30">
        <f>VLOOKUP(C22,netmask!$B$4:$C$36,2,FALSE)</f>
        <v>23</v>
      </c>
      <c r="L22" s="31">
        <f t="shared" ca="1" si="2"/>
        <v>172</v>
      </c>
      <c r="M22" s="29">
        <f t="shared" ca="1" si="3"/>
        <v>16</v>
      </c>
      <c r="N22" s="29">
        <f t="shared" ca="1" si="4"/>
        <v>18</v>
      </c>
      <c r="O22" s="32">
        <f t="shared" ca="1" si="5"/>
        <v>0</v>
      </c>
      <c r="P22" s="33" t="str">
        <f t="shared" ca="1" si="28"/>
        <v>172.16.18.0</v>
      </c>
      <c r="Q22" s="31">
        <f t="shared" ca="1" si="6"/>
        <v>172</v>
      </c>
      <c r="R22" s="29">
        <f t="shared" ca="1" si="7"/>
        <v>16</v>
      </c>
      <c r="S22" s="29">
        <f t="shared" ca="1" si="8"/>
        <v>19</v>
      </c>
      <c r="T22" s="32">
        <f t="shared" ca="1" si="9"/>
        <v>255</v>
      </c>
      <c r="U22" s="33" t="str">
        <f t="shared" ca="1" si="29"/>
        <v>172.16.19.255</v>
      </c>
      <c r="V22" s="31">
        <f t="shared" ca="1" si="10"/>
        <v>172</v>
      </c>
      <c r="W22" s="29">
        <f t="shared" ca="1" si="11"/>
        <v>16</v>
      </c>
      <c r="X22" s="29">
        <f t="shared" ca="1" si="12"/>
        <v>18</v>
      </c>
      <c r="Y22" s="32">
        <f t="shared" ca="1" si="13"/>
        <v>1</v>
      </c>
      <c r="Z22" s="33" t="str">
        <f t="shared" ca="1" si="30"/>
        <v>172.16.18.1</v>
      </c>
      <c r="AA22" s="31">
        <f t="shared" ca="1" si="14"/>
        <v>172</v>
      </c>
      <c r="AB22" s="29">
        <f t="shared" ca="1" si="15"/>
        <v>16</v>
      </c>
      <c r="AC22" s="29">
        <f t="shared" ca="1" si="16"/>
        <v>19</v>
      </c>
      <c r="AD22" s="32">
        <f t="shared" ca="1" si="17"/>
        <v>254</v>
      </c>
      <c r="AE22" s="33" t="str">
        <f t="shared" ca="1" si="31"/>
        <v>172.16.19.254</v>
      </c>
      <c r="AF22" s="106">
        <f t="shared" ca="1" si="18"/>
        <v>2886734429</v>
      </c>
      <c r="AG22" s="107">
        <f t="shared" ca="1" si="19"/>
        <v>2886734336</v>
      </c>
      <c r="AH22" s="107">
        <f t="shared" ca="1" si="20"/>
        <v>2886734847</v>
      </c>
      <c r="AI22" s="104">
        <f t="shared" ca="1" si="21"/>
        <v>2886734337</v>
      </c>
      <c r="AJ22" s="104">
        <f t="shared" ca="1" si="22"/>
        <v>2886734846</v>
      </c>
      <c r="AK22" s="107">
        <f t="shared" ca="1" si="32"/>
        <v>510</v>
      </c>
      <c r="AL22" s="108">
        <f t="shared" ca="1" si="23"/>
        <v>93</v>
      </c>
    </row>
    <row r="23" spans="2:38" x14ac:dyDescent="0.15">
      <c r="B23" s="60" t="s">
        <v>67</v>
      </c>
      <c r="C23" s="61" t="s">
        <v>95</v>
      </c>
      <c r="D23" s="26">
        <f t="shared" ca="1" si="0"/>
        <v>4</v>
      </c>
      <c r="E23" s="26">
        <f t="shared" ca="1" si="1"/>
        <v>7</v>
      </c>
      <c r="F23" s="26">
        <f t="shared" ca="1" si="1"/>
        <v>10</v>
      </c>
      <c r="G23" s="28" t="str">
        <f t="shared" ca="1" si="24"/>
        <v>172</v>
      </c>
      <c r="H23" s="29" t="str">
        <f t="shared" ca="1" si="25"/>
        <v>16</v>
      </c>
      <c r="I23" s="29" t="str">
        <f t="shared" ca="1" si="26"/>
        <v>18</v>
      </c>
      <c r="J23" s="29" t="str">
        <f t="shared" ca="1" si="27"/>
        <v>93</v>
      </c>
      <c r="K23" s="30">
        <f>VLOOKUP(C23,netmask!$B$4:$C$36,2,FALSE)</f>
        <v>24</v>
      </c>
      <c r="L23" s="31">
        <f t="shared" ca="1" si="2"/>
        <v>172</v>
      </c>
      <c r="M23" s="29">
        <f t="shared" ca="1" si="3"/>
        <v>16</v>
      </c>
      <c r="N23" s="29">
        <f t="shared" ca="1" si="4"/>
        <v>18</v>
      </c>
      <c r="O23" s="32">
        <f t="shared" ca="1" si="5"/>
        <v>0</v>
      </c>
      <c r="P23" s="33" t="str">
        <f t="shared" ca="1" si="28"/>
        <v>172.16.18.0</v>
      </c>
      <c r="Q23" s="31">
        <f t="shared" ca="1" si="6"/>
        <v>172</v>
      </c>
      <c r="R23" s="29">
        <f t="shared" ca="1" si="7"/>
        <v>16</v>
      </c>
      <c r="S23" s="29">
        <f t="shared" ca="1" si="8"/>
        <v>18</v>
      </c>
      <c r="T23" s="32">
        <f t="shared" ca="1" si="9"/>
        <v>255</v>
      </c>
      <c r="U23" s="33" t="str">
        <f t="shared" ca="1" si="29"/>
        <v>172.16.18.255</v>
      </c>
      <c r="V23" s="31">
        <f t="shared" ca="1" si="10"/>
        <v>172</v>
      </c>
      <c r="W23" s="29">
        <f t="shared" ca="1" si="11"/>
        <v>16</v>
      </c>
      <c r="X23" s="29">
        <f t="shared" ca="1" si="12"/>
        <v>18</v>
      </c>
      <c r="Y23" s="32">
        <f t="shared" ca="1" si="13"/>
        <v>1</v>
      </c>
      <c r="Z23" s="33" t="str">
        <f t="shared" ca="1" si="30"/>
        <v>172.16.18.1</v>
      </c>
      <c r="AA23" s="31">
        <f t="shared" ca="1" si="14"/>
        <v>172</v>
      </c>
      <c r="AB23" s="29">
        <f t="shared" ca="1" si="15"/>
        <v>16</v>
      </c>
      <c r="AC23" s="29">
        <f t="shared" ca="1" si="16"/>
        <v>18</v>
      </c>
      <c r="AD23" s="32">
        <f t="shared" ca="1" si="17"/>
        <v>254</v>
      </c>
      <c r="AE23" s="33" t="str">
        <f t="shared" ca="1" si="31"/>
        <v>172.16.18.254</v>
      </c>
      <c r="AF23" s="106">
        <f t="shared" ca="1" si="18"/>
        <v>2886734429</v>
      </c>
      <c r="AG23" s="107">
        <f t="shared" ca="1" si="19"/>
        <v>2886734336</v>
      </c>
      <c r="AH23" s="107">
        <f t="shared" ca="1" si="20"/>
        <v>2886734591</v>
      </c>
      <c r="AI23" s="104">
        <f t="shared" ca="1" si="21"/>
        <v>2886734337</v>
      </c>
      <c r="AJ23" s="104">
        <f t="shared" ca="1" si="22"/>
        <v>2886734590</v>
      </c>
      <c r="AK23" s="107">
        <f t="shared" ca="1" si="32"/>
        <v>254</v>
      </c>
      <c r="AL23" s="108">
        <f t="shared" ca="1" si="23"/>
        <v>93</v>
      </c>
    </row>
    <row r="24" spans="2:38" x14ac:dyDescent="0.15">
      <c r="B24" s="60" t="s">
        <v>68</v>
      </c>
      <c r="C24" s="61" t="s">
        <v>95</v>
      </c>
      <c r="D24" s="26">
        <f t="shared" ca="1" si="0"/>
        <v>4</v>
      </c>
      <c r="E24" s="26">
        <f t="shared" ca="1" si="1"/>
        <v>8</v>
      </c>
      <c r="F24" s="26">
        <f t="shared" ca="1" si="1"/>
        <v>12</v>
      </c>
      <c r="G24" s="28" t="str">
        <f t="shared" ca="1" si="24"/>
        <v>192</v>
      </c>
      <c r="H24" s="29" t="str">
        <f t="shared" ca="1" si="25"/>
        <v>168</v>
      </c>
      <c r="I24" s="29" t="str">
        <f t="shared" ca="1" si="26"/>
        <v>216</v>
      </c>
      <c r="J24" s="29" t="str">
        <f t="shared" ca="1" si="27"/>
        <v>245</v>
      </c>
      <c r="K24" s="30">
        <f>VLOOKUP(C24,netmask!$B$4:$C$36,2,FALSE)</f>
        <v>24</v>
      </c>
      <c r="L24" s="31">
        <f t="shared" ca="1" si="2"/>
        <v>192</v>
      </c>
      <c r="M24" s="29">
        <f t="shared" ca="1" si="3"/>
        <v>168</v>
      </c>
      <c r="N24" s="29">
        <f t="shared" ca="1" si="4"/>
        <v>216</v>
      </c>
      <c r="O24" s="32">
        <f t="shared" ca="1" si="5"/>
        <v>0</v>
      </c>
      <c r="P24" s="33" t="str">
        <f t="shared" ca="1" si="28"/>
        <v>192.168.216.0</v>
      </c>
      <c r="Q24" s="31">
        <f t="shared" ca="1" si="6"/>
        <v>192</v>
      </c>
      <c r="R24" s="29">
        <f t="shared" ca="1" si="7"/>
        <v>168</v>
      </c>
      <c r="S24" s="29">
        <f t="shared" ca="1" si="8"/>
        <v>216</v>
      </c>
      <c r="T24" s="32">
        <f t="shared" ca="1" si="9"/>
        <v>255</v>
      </c>
      <c r="U24" s="33" t="str">
        <f t="shared" ca="1" si="29"/>
        <v>192.168.216.255</v>
      </c>
      <c r="V24" s="31">
        <f t="shared" ca="1" si="10"/>
        <v>192</v>
      </c>
      <c r="W24" s="29">
        <f t="shared" ca="1" si="11"/>
        <v>168</v>
      </c>
      <c r="X24" s="29">
        <f t="shared" ca="1" si="12"/>
        <v>216</v>
      </c>
      <c r="Y24" s="32">
        <f t="shared" ca="1" si="13"/>
        <v>1</v>
      </c>
      <c r="Z24" s="33" t="str">
        <f t="shared" ca="1" si="30"/>
        <v>192.168.216.1</v>
      </c>
      <c r="AA24" s="31">
        <f t="shared" ca="1" si="14"/>
        <v>192</v>
      </c>
      <c r="AB24" s="29">
        <f t="shared" ca="1" si="15"/>
        <v>168</v>
      </c>
      <c r="AC24" s="29">
        <f t="shared" ca="1" si="16"/>
        <v>216</v>
      </c>
      <c r="AD24" s="32">
        <f t="shared" ca="1" si="17"/>
        <v>254</v>
      </c>
      <c r="AE24" s="33" t="str">
        <f t="shared" ca="1" si="31"/>
        <v>192.168.216.254</v>
      </c>
      <c r="AF24" s="106">
        <f t="shared" ca="1" si="18"/>
        <v>3232291061</v>
      </c>
      <c r="AG24" s="107">
        <f t="shared" ca="1" si="19"/>
        <v>3232290816</v>
      </c>
      <c r="AH24" s="107">
        <f t="shared" ca="1" si="20"/>
        <v>3232291071</v>
      </c>
      <c r="AI24" s="104">
        <f t="shared" ca="1" si="21"/>
        <v>3232290817</v>
      </c>
      <c r="AJ24" s="104">
        <f t="shared" ca="1" si="22"/>
        <v>3232291070</v>
      </c>
      <c r="AK24" s="107">
        <f t="shared" ca="1" si="32"/>
        <v>254</v>
      </c>
      <c r="AL24" s="108">
        <f t="shared" ca="1" si="23"/>
        <v>245</v>
      </c>
    </row>
    <row r="25" spans="2:38" x14ac:dyDescent="0.15">
      <c r="B25" s="60" t="s">
        <v>68</v>
      </c>
      <c r="C25" s="61" t="s">
        <v>96</v>
      </c>
      <c r="D25" s="26">
        <f t="shared" ca="1" si="0"/>
        <v>4</v>
      </c>
      <c r="E25" s="26">
        <f t="shared" ref="E25:F40" ca="1" si="33">FIND(E$4,OFFSET(E25,0,-OFFSET(E25,4-ROW(),4)),OFFSET(E25,0,-1)+1)</f>
        <v>8</v>
      </c>
      <c r="F25" s="26">
        <f t="shared" ca="1" si="33"/>
        <v>12</v>
      </c>
      <c r="G25" s="28" t="str">
        <f t="shared" ca="1" si="24"/>
        <v>192</v>
      </c>
      <c r="H25" s="29" t="str">
        <f t="shared" ca="1" si="25"/>
        <v>168</v>
      </c>
      <c r="I25" s="29" t="str">
        <f t="shared" ca="1" si="26"/>
        <v>216</v>
      </c>
      <c r="J25" s="29" t="str">
        <f t="shared" ca="1" si="27"/>
        <v>245</v>
      </c>
      <c r="K25" s="30">
        <f>VLOOKUP(C25,netmask!$B$4:$C$36,2,FALSE)</f>
        <v>25</v>
      </c>
      <c r="L25" s="31">
        <f t="shared" ca="1" si="2"/>
        <v>192</v>
      </c>
      <c r="M25" s="29">
        <f t="shared" ca="1" si="3"/>
        <v>168</v>
      </c>
      <c r="N25" s="29">
        <f t="shared" ca="1" si="4"/>
        <v>216</v>
      </c>
      <c r="O25" s="32">
        <f t="shared" ca="1" si="5"/>
        <v>128</v>
      </c>
      <c r="P25" s="33" t="str">
        <f t="shared" ca="1" si="28"/>
        <v>192.168.216.128</v>
      </c>
      <c r="Q25" s="31">
        <f t="shared" ca="1" si="6"/>
        <v>192</v>
      </c>
      <c r="R25" s="29">
        <f t="shared" ca="1" si="7"/>
        <v>168</v>
      </c>
      <c r="S25" s="29">
        <f t="shared" ca="1" si="8"/>
        <v>216</v>
      </c>
      <c r="T25" s="32">
        <f t="shared" ca="1" si="9"/>
        <v>255</v>
      </c>
      <c r="U25" s="33" t="str">
        <f t="shared" ca="1" si="29"/>
        <v>192.168.216.255</v>
      </c>
      <c r="V25" s="31">
        <f t="shared" ca="1" si="10"/>
        <v>192</v>
      </c>
      <c r="W25" s="29">
        <f t="shared" ca="1" si="11"/>
        <v>168</v>
      </c>
      <c r="X25" s="29">
        <f t="shared" ca="1" si="12"/>
        <v>216</v>
      </c>
      <c r="Y25" s="32">
        <f t="shared" ca="1" si="13"/>
        <v>129</v>
      </c>
      <c r="Z25" s="33" t="str">
        <f t="shared" ca="1" si="30"/>
        <v>192.168.216.129</v>
      </c>
      <c r="AA25" s="31">
        <f t="shared" ca="1" si="14"/>
        <v>192</v>
      </c>
      <c r="AB25" s="29">
        <f t="shared" ca="1" si="15"/>
        <v>168</v>
      </c>
      <c r="AC25" s="29">
        <f t="shared" ca="1" si="16"/>
        <v>216</v>
      </c>
      <c r="AD25" s="32">
        <f t="shared" ca="1" si="17"/>
        <v>254</v>
      </c>
      <c r="AE25" s="33" t="str">
        <f t="shared" ca="1" si="31"/>
        <v>192.168.216.254</v>
      </c>
      <c r="AF25" s="106">
        <f t="shared" ca="1" si="18"/>
        <v>3232291061</v>
      </c>
      <c r="AG25" s="107">
        <f t="shared" ca="1" si="19"/>
        <v>3232290944</v>
      </c>
      <c r="AH25" s="107">
        <f t="shared" ca="1" si="20"/>
        <v>3232291071</v>
      </c>
      <c r="AI25" s="104">
        <f t="shared" ca="1" si="21"/>
        <v>3232290945</v>
      </c>
      <c r="AJ25" s="104">
        <f t="shared" ca="1" si="22"/>
        <v>3232291070</v>
      </c>
      <c r="AK25" s="107">
        <f t="shared" ca="1" si="32"/>
        <v>126</v>
      </c>
      <c r="AL25" s="108">
        <f t="shared" ca="1" si="23"/>
        <v>117</v>
      </c>
    </row>
    <row r="26" spans="2:38" x14ac:dyDescent="0.15">
      <c r="B26" s="60" t="s">
        <v>68</v>
      </c>
      <c r="C26" s="61" t="s">
        <v>97</v>
      </c>
      <c r="D26" s="26">
        <f t="shared" ca="1" si="0"/>
        <v>4</v>
      </c>
      <c r="E26" s="26">
        <f t="shared" ca="1" si="33"/>
        <v>8</v>
      </c>
      <c r="F26" s="26">
        <f t="shared" ca="1" si="33"/>
        <v>12</v>
      </c>
      <c r="G26" s="28" t="str">
        <f t="shared" ca="1" si="24"/>
        <v>192</v>
      </c>
      <c r="H26" s="29" t="str">
        <f t="shared" ca="1" si="25"/>
        <v>168</v>
      </c>
      <c r="I26" s="29" t="str">
        <f t="shared" ca="1" si="26"/>
        <v>216</v>
      </c>
      <c r="J26" s="29" t="str">
        <f t="shared" ca="1" si="27"/>
        <v>245</v>
      </c>
      <c r="K26" s="30">
        <f>VLOOKUP(C26,netmask!$B$4:$C$36,2,FALSE)</f>
        <v>26</v>
      </c>
      <c r="L26" s="31">
        <f t="shared" ca="1" si="2"/>
        <v>192</v>
      </c>
      <c r="M26" s="29">
        <f t="shared" ca="1" si="3"/>
        <v>168</v>
      </c>
      <c r="N26" s="29">
        <f t="shared" ca="1" si="4"/>
        <v>216</v>
      </c>
      <c r="O26" s="32">
        <f t="shared" ca="1" si="5"/>
        <v>192</v>
      </c>
      <c r="P26" s="33" t="str">
        <f t="shared" ca="1" si="28"/>
        <v>192.168.216.192</v>
      </c>
      <c r="Q26" s="31">
        <f t="shared" ca="1" si="6"/>
        <v>192</v>
      </c>
      <c r="R26" s="29">
        <f t="shared" ca="1" si="7"/>
        <v>168</v>
      </c>
      <c r="S26" s="29">
        <f t="shared" ca="1" si="8"/>
        <v>216</v>
      </c>
      <c r="T26" s="32">
        <f t="shared" ca="1" si="9"/>
        <v>255</v>
      </c>
      <c r="U26" s="33" t="str">
        <f t="shared" ca="1" si="29"/>
        <v>192.168.216.255</v>
      </c>
      <c r="V26" s="31">
        <f t="shared" ca="1" si="10"/>
        <v>192</v>
      </c>
      <c r="W26" s="29">
        <f t="shared" ca="1" si="11"/>
        <v>168</v>
      </c>
      <c r="X26" s="29">
        <f t="shared" ca="1" si="12"/>
        <v>216</v>
      </c>
      <c r="Y26" s="32">
        <f t="shared" ca="1" si="13"/>
        <v>193</v>
      </c>
      <c r="Z26" s="33" t="str">
        <f t="shared" ca="1" si="30"/>
        <v>192.168.216.193</v>
      </c>
      <c r="AA26" s="31">
        <f t="shared" ca="1" si="14"/>
        <v>192</v>
      </c>
      <c r="AB26" s="29">
        <f t="shared" ca="1" si="15"/>
        <v>168</v>
      </c>
      <c r="AC26" s="29">
        <f t="shared" ca="1" si="16"/>
        <v>216</v>
      </c>
      <c r="AD26" s="32">
        <f t="shared" ca="1" si="17"/>
        <v>254</v>
      </c>
      <c r="AE26" s="33" t="str">
        <f t="shared" ca="1" si="31"/>
        <v>192.168.216.254</v>
      </c>
      <c r="AF26" s="106">
        <f t="shared" ca="1" si="18"/>
        <v>3232291061</v>
      </c>
      <c r="AG26" s="107">
        <f t="shared" ca="1" si="19"/>
        <v>3232291008</v>
      </c>
      <c r="AH26" s="107">
        <f t="shared" ca="1" si="20"/>
        <v>3232291071</v>
      </c>
      <c r="AI26" s="104">
        <f t="shared" ca="1" si="21"/>
        <v>3232291009</v>
      </c>
      <c r="AJ26" s="104">
        <f t="shared" ca="1" si="22"/>
        <v>3232291070</v>
      </c>
      <c r="AK26" s="107">
        <f t="shared" ca="1" si="32"/>
        <v>62</v>
      </c>
      <c r="AL26" s="108">
        <f t="shared" ca="1" si="23"/>
        <v>53</v>
      </c>
    </row>
    <row r="27" spans="2:38" x14ac:dyDescent="0.15">
      <c r="B27" s="60" t="s">
        <v>68</v>
      </c>
      <c r="C27" s="61" t="s">
        <v>98</v>
      </c>
      <c r="D27" s="26">
        <f t="shared" ca="1" si="0"/>
        <v>4</v>
      </c>
      <c r="E27" s="26">
        <f t="shared" ca="1" si="33"/>
        <v>8</v>
      </c>
      <c r="F27" s="26">
        <f t="shared" ca="1" si="33"/>
        <v>12</v>
      </c>
      <c r="G27" s="28" t="str">
        <f t="shared" ca="1" si="24"/>
        <v>192</v>
      </c>
      <c r="H27" s="29" t="str">
        <f t="shared" ca="1" si="25"/>
        <v>168</v>
      </c>
      <c r="I27" s="29" t="str">
        <f t="shared" ca="1" si="26"/>
        <v>216</v>
      </c>
      <c r="J27" s="29" t="str">
        <f t="shared" ca="1" si="27"/>
        <v>245</v>
      </c>
      <c r="K27" s="30">
        <f>VLOOKUP(C27,netmask!$B$4:$C$36,2,FALSE)</f>
        <v>27</v>
      </c>
      <c r="L27" s="31">
        <f t="shared" ca="1" si="2"/>
        <v>192</v>
      </c>
      <c r="M27" s="29">
        <f t="shared" ca="1" si="3"/>
        <v>168</v>
      </c>
      <c r="N27" s="29">
        <f t="shared" ca="1" si="4"/>
        <v>216</v>
      </c>
      <c r="O27" s="32">
        <f t="shared" ca="1" si="5"/>
        <v>224</v>
      </c>
      <c r="P27" s="33" t="str">
        <f t="shared" ca="1" si="28"/>
        <v>192.168.216.224</v>
      </c>
      <c r="Q27" s="31">
        <f t="shared" ca="1" si="6"/>
        <v>192</v>
      </c>
      <c r="R27" s="29">
        <f t="shared" ca="1" si="7"/>
        <v>168</v>
      </c>
      <c r="S27" s="29">
        <f t="shared" ca="1" si="8"/>
        <v>216</v>
      </c>
      <c r="T27" s="32">
        <f t="shared" ca="1" si="9"/>
        <v>255</v>
      </c>
      <c r="U27" s="33" t="str">
        <f t="shared" ca="1" si="29"/>
        <v>192.168.216.255</v>
      </c>
      <c r="V27" s="31">
        <f t="shared" ca="1" si="10"/>
        <v>192</v>
      </c>
      <c r="W27" s="29">
        <f t="shared" ca="1" si="11"/>
        <v>168</v>
      </c>
      <c r="X27" s="29">
        <f t="shared" ca="1" si="12"/>
        <v>216</v>
      </c>
      <c r="Y27" s="32">
        <f t="shared" ca="1" si="13"/>
        <v>225</v>
      </c>
      <c r="Z27" s="33" t="str">
        <f t="shared" ca="1" si="30"/>
        <v>192.168.216.225</v>
      </c>
      <c r="AA27" s="31">
        <f t="shared" ca="1" si="14"/>
        <v>192</v>
      </c>
      <c r="AB27" s="29">
        <f t="shared" ca="1" si="15"/>
        <v>168</v>
      </c>
      <c r="AC27" s="29">
        <f t="shared" ca="1" si="16"/>
        <v>216</v>
      </c>
      <c r="AD27" s="32">
        <f t="shared" ca="1" si="17"/>
        <v>254</v>
      </c>
      <c r="AE27" s="33" t="str">
        <f t="shared" ca="1" si="31"/>
        <v>192.168.216.254</v>
      </c>
      <c r="AF27" s="106">
        <f t="shared" ca="1" si="18"/>
        <v>3232291061</v>
      </c>
      <c r="AG27" s="107">
        <f t="shared" ca="1" si="19"/>
        <v>3232291040</v>
      </c>
      <c r="AH27" s="107">
        <f t="shared" ca="1" si="20"/>
        <v>3232291071</v>
      </c>
      <c r="AI27" s="104">
        <f t="shared" ca="1" si="21"/>
        <v>3232291041</v>
      </c>
      <c r="AJ27" s="104">
        <f t="shared" ca="1" si="22"/>
        <v>3232291070</v>
      </c>
      <c r="AK27" s="107">
        <f t="shared" ca="1" si="32"/>
        <v>30</v>
      </c>
      <c r="AL27" s="108">
        <f t="shared" ca="1" si="23"/>
        <v>21</v>
      </c>
    </row>
    <row r="28" spans="2:38" x14ac:dyDescent="0.15">
      <c r="B28" s="60" t="s">
        <v>68</v>
      </c>
      <c r="C28" s="61" t="s">
        <v>99</v>
      </c>
      <c r="D28" s="26">
        <f t="shared" ca="1" si="0"/>
        <v>4</v>
      </c>
      <c r="E28" s="26">
        <f t="shared" ca="1" si="33"/>
        <v>8</v>
      </c>
      <c r="F28" s="26">
        <f t="shared" ca="1" si="33"/>
        <v>12</v>
      </c>
      <c r="G28" s="28" t="str">
        <f t="shared" ca="1" si="24"/>
        <v>192</v>
      </c>
      <c r="H28" s="29" t="str">
        <f t="shared" ca="1" si="25"/>
        <v>168</v>
      </c>
      <c r="I28" s="29" t="str">
        <f t="shared" ca="1" si="26"/>
        <v>216</v>
      </c>
      <c r="J28" s="29" t="str">
        <f t="shared" ca="1" si="27"/>
        <v>245</v>
      </c>
      <c r="K28" s="30">
        <f>VLOOKUP(C28,netmask!$B$4:$C$36,2,FALSE)</f>
        <v>28</v>
      </c>
      <c r="L28" s="31">
        <f t="shared" ca="1" si="2"/>
        <v>192</v>
      </c>
      <c r="M28" s="29">
        <f t="shared" ca="1" si="3"/>
        <v>168</v>
      </c>
      <c r="N28" s="29">
        <f t="shared" ca="1" si="4"/>
        <v>216</v>
      </c>
      <c r="O28" s="32">
        <f t="shared" ca="1" si="5"/>
        <v>240</v>
      </c>
      <c r="P28" s="33" t="str">
        <f t="shared" ca="1" si="28"/>
        <v>192.168.216.240</v>
      </c>
      <c r="Q28" s="31">
        <f t="shared" ca="1" si="6"/>
        <v>192</v>
      </c>
      <c r="R28" s="29">
        <f t="shared" ca="1" si="7"/>
        <v>168</v>
      </c>
      <c r="S28" s="29">
        <f t="shared" ca="1" si="8"/>
        <v>216</v>
      </c>
      <c r="T28" s="32">
        <f t="shared" ca="1" si="9"/>
        <v>255</v>
      </c>
      <c r="U28" s="33" t="str">
        <f t="shared" ca="1" si="29"/>
        <v>192.168.216.255</v>
      </c>
      <c r="V28" s="31">
        <f t="shared" ca="1" si="10"/>
        <v>192</v>
      </c>
      <c r="W28" s="29">
        <f t="shared" ca="1" si="11"/>
        <v>168</v>
      </c>
      <c r="X28" s="29">
        <f t="shared" ca="1" si="12"/>
        <v>216</v>
      </c>
      <c r="Y28" s="32">
        <f t="shared" ca="1" si="13"/>
        <v>241</v>
      </c>
      <c r="Z28" s="33" t="str">
        <f t="shared" ca="1" si="30"/>
        <v>192.168.216.241</v>
      </c>
      <c r="AA28" s="31">
        <f t="shared" ca="1" si="14"/>
        <v>192</v>
      </c>
      <c r="AB28" s="29">
        <f t="shared" ca="1" si="15"/>
        <v>168</v>
      </c>
      <c r="AC28" s="29">
        <f t="shared" ca="1" si="16"/>
        <v>216</v>
      </c>
      <c r="AD28" s="32">
        <f t="shared" ca="1" si="17"/>
        <v>254</v>
      </c>
      <c r="AE28" s="33" t="str">
        <f t="shared" ca="1" si="31"/>
        <v>192.168.216.254</v>
      </c>
      <c r="AF28" s="106">
        <f t="shared" ca="1" si="18"/>
        <v>3232291061</v>
      </c>
      <c r="AG28" s="107">
        <f t="shared" ca="1" si="19"/>
        <v>3232291056</v>
      </c>
      <c r="AH28" s="107">
        <f t="shared" ca="1" si="20"/>
        <v>3232291071</v>
      </c>
      <c r="AI28" s="104">
        <f t="shared" ca="1" si="21"/>
        <v>3232291057</v>
      </c>
      <c r="AJ28" s="104">
        <f t="shared" ca="1" si="22"/>
        <v>3232291070</v>
      </c>
      <c r="AK28" s="107">
        <f t="shared" ca="1" si="32"/>
        <v>14</v>
      </c>
      <c r="AL28" s="108">
        <f t="shared" ca="1" si="23"/>
        <v>5</v>
      </c>
    </row>
    <row r="29" spans="2:38" x14ac:dyDescent="0.15">
      <c r="B29" s="60" t="s">
        <v>68</v>
      </c>
      <c r="C29" s="61" t="s">
        <v>100</v>
      </c>
      <c r="D29" s="26">
        <f t="shared" ca="1" si="0"/>
        <v>4</v>
      </c>
      <c r="E29" s="26">
        <f t="shared" ca="1" si="33"/>
        <v>8</v>
      </c>
      <c r="F29" s="26">
        <f t="shared" ca="1" si="33"/>
        <v>12</v>
      </c>
      <c r="G29" s="28" t="str">
        <f t="shared" ca="1" si="24"/>
        <v>192</v>
      </c>
      <c r="H29" s="29" t="str">
        <f t="shared" ca="1" si="25"/>
        <v>168</v>
      </c>
      <c r="I29" s="29" t="str">
        <f t="shared" ca="1" si="26"/>
        <v>216</v>
      </c>
      <c r="J29" s="29" t="str">
        <f t="shared" ca="1" si="27"/>
        <v>245</v>
      </c>
      <c r="K29" s="30">
        <f>VLOOKUP(C29,netmask!$B$4:$C$36,2,FALSE)</f>
        <v>29</v>
      </c>
      <c r="L29" s="31">
        <f t="shared" ca="1" si="2"/>
        <v>192</v>
      </c>
      <c r="M29" s="29">
        <f t="shared" ca="1" si="3"/>
        <v>168</v>
      </c>
      <c r="N29" s="29">
        <f t="shared" ca="1" si="4"/>
        <v>216</v>
      </c>
      <c r="O29" s="32">
        <f t="shared" ca="1" si="5"/>
        <v>240</v>
      </c>
      <c r="P29" s="33" t="str">
        <f t="shared" ca="1" si="28"/>
        <v>192.168.216.240</v>
      </c>
      <c r="Q29" s="31">
        <f t="shared" ca="1" si="6"/>
        <v>192</v>
      </c>
      <c r="R29" s="29">
        <f t="shared" ca="1" si="7"/>
        <v>168</v>
      </c>
      <c r="S29" s="29">
        <f t="shared" ca="1" si="8"/>
        <v>216</v>
      </c>
      <c r="T29" s="32">
        <f t="shared" ca="1" si="9"/>
        <v>247</v>
      </c>
      <c r="U29" s="33" t="str">
        <f t="shared" ca="1" si="29"/>
        <v>192.168.216.247</v>
      </c>
      <c r="V29" s="31">
        <f t="shared" ca="1" si="10"/>
        <v>192</v>
      </c>
      <c r="W29" s="29">
        <f t="shared" ca="1" si="11"/>
        <v>168</v>
      </c>
      <c r="X29" s="29">
        <f t="shared" ca="1" si="12"/>
        <v>216</v>
      </c>
      <c r="Y29" s="32">
        <f t="shared" ca="1" si="13"/>
        <v>241</v>
      </c>
      <c r="Z29" s="33" t="str">
        <f t="shared" ca="1" si="30"/>
        <v>192.168.216.241</v>
      </c>
      <c r="AA29" s="31">
        <f t="shared" ca="1" si="14"/>
        <v>192</v>
      </c>
      <c r="AB29" s="29">
        <f t="shared" ca="1" si="15"/>
        <v>168</v>
      </c>
      <c r="AC29" s="29">
        <f t="shared" ca="1" si="16"/>
        <v>216</v>
      </c>
      <c r="AD29" s="32">
        <f t="shared" ca="1" si="17"/>
        <v>246</v>
      </c>
      <c r="AE29" s="33" t="str">
        <f t="shared" ca="1" si="31"/>
        <v>192.168.216.246</v>
      </c>
      <c r="AF29" s="106">
        <f t="shared" ca="1" si="18"/>
        <v>3232291061</v>
      </c>
      <c r="AG29" s="107">
        <f t="shared" ca="1" si="19"/>
        <v>3232291056</v>
      </c>
      <c r="AH29" s="107">
        <f t="shared" ca="1" si="20"/>
        <v>3232291063</v>
      </c>
      <c r="AI29" s="104">
        <f t="shared" ca="1" si="21"/>
        <v>3232291057</v>
      </c>
      <c r="AJ29" s="104">
        <f t="shared" ca="1" si="22"/>
        <v>3232291062</v>
      </c>
      <c r="AK29" s="107">
        <f t="shared" ca="1" si="32"/>
        <v>6</v>
      </c>
      <c r="AL29" s="108">
        <f t="shared" ca="1" si="23"/>
        <v>5</v>
      </c>
    </row>
    <row r="30" spans="2:38" x14ac:dyDescent="0.15">
      <c r="B30" s="60" t="s">
        <v>68</v>
      </c>
      <c r="C30" s="61" t="s">
        <v>101</v>
      </c>
      <c r="D30" s="26">
        <f t="shared" ca="1" si="0"/>
        <v>4</v>
      </c>
      <c r="E30" s="26">
        <f t="shared" ca="1" si="33"/>
        <v>8</v>
      </c>
      <c r="F30" s="26">
        <f t="shared" ca="1" si="33"/>
        <v>12</v>
      </c>
      <c r="G30" s="28" t="str">
        <f t="shared" ca="1" si="24"/>
        <v>192</v>
      </c>
      <c r="H30" s="29" t="str">
        <f t="shared" ca="1" si="25"/>
        <v>168</v>
      </c>
      <c r="I30" s="29" t="str">
        <f t="shared" ca="1" si="26"/>
        <v>216</v>
      </c>
      <c r="J30" s="29" t="str">
        <f t="shared" ca="1" si="27"/>
        <v>245</v>
      </c>
      <c r="K30" s="30">
        <f>VLOOKUP(C30,netmask!$B$4:$C$36,2,FALSE)</f>
        <v>30</v>
      </c>
      <c r="L30" s="31">
        <f t="shared" ca="1" si="2"/>
        <v>192</v>
      </c>
      <c r="M30" s="29">
        <f t="shared" ca="1" si="3"/>
        <v>168</v>
      </c>
      <c r="N30" s="29">
        <f t="shared" ca="1" si="4"/>
        <v>216</v>
      </c>
      <c r="O30" s="32">
        <f t="shared" ca="1" si="5"/>
        <v>244</v>
      </c>
      <c r="P30" s="33" t="str">
        <f t="shared" ca="1" si="28"/>
        <v>192.168.216.244</v>
      </c>
      <c r="Q30" s="31">
        <f t="shared" ca="1" si="6"/>
        <v>192</v>
      </c>
      <c r="R30" s="29">
        <f t="shared" ca="1" si="7"/>
        <v>168</v>
      </c>
      <c r="S30" s="29">
        <f t="shared" ca="1" si="8"/>
        <v>216</v>
      </c>
      <c r="T30" s="32">
        <f t="shared" ca="1" si="9"/>
        <v>247</v>
      </c>
      <c r="U30" s="33" t="str">
        <f t="shared" ca="1" si="29"/>
        <v>192.168.216.247</v>
      </c>
      <c r="V30" s="31">
        <f t="shared" ca="1" si="10"/>
        <v>192</v>
      </c>
      <c r="W30" s="29">
        <f t="shared" ca="1" si="11"/>
        <v>168</v>
      </c>
      <c r="X30" s="29">
        <f t="shared" ca="1" si="12"/>
        <v>216</v>
      </c>
      <c r="Y30" s="32">
        <f t="shared" ca="1" si="13"/>
        <v>245</v>
      </c>
      <c r="Z30" s="33" t="str">
        <f t="shared" ca="1" si="30"/>
        <v>192.168.216.245</v>
      </c>
      <c r="AA30" s="31">
        <f t="shared" ca="1" si="14"/>
        <v>192</v>
      </c>
      <c r="AB30" s="29">
        <f t="shared" ca="1" si="15"/>
        <v>168</v>
      </c>
      <c r="AC30" s="29">
        <f t="shared" ca="1" si="16"/>
        <v>216</v>
      </c>
      <c r="AD30" s="32">
        <f t="shared" ca="1" si="17"/>
        <v>246</v>
      </c>
      <c r="AE30" s="33" t="str">
        <f t="shared" ca="1" si="31"/>
        <v>192.168.216.246</v>
      </c>
      <c r="AF30" s="106">
        <f t="shared" ca="1" si="18"/>
        <v>3232291061</v>
      </c>
      <c r="AG30" s="107">
        <f t="shared" ca="1" si="19"/>
        <v>3232291060</v>
      </c>
      <c r="AH30" s="107">
        <f t="shared" ca="1" si="20"/>
        <v>3232291063</v>
      </c>
      <c r="AI30" s="104">
        <f t="shared" ca="1" si="21"/>
        <v>3232291061</v>
      </c>
      <c r="AJ30" s="104">
        <f t="shared" ca="1" si="22"/>
        <v>3232291062</v>
      </c>
      <c r="AK30" s="107">
        <f t="shared" ca="1" si="32"/>
        <v>2</v>
      </c>
      <c r="AL30" s="108">
        <f t="shared" ca="1" si="23"/>
        <v>1</v>
      </c>
    </row>
    <row r="31" spans="2:38" x14ac:dyDescent="0.15">
      <c r="B31" s="60" t="s">
        <v>68</v>
      </c>
      <c r="C31" s="61" t="s">
        <v>102</v>
      </c>
      <c r="D31" s="26">
        <f t="shared" ca="1" si="0"/>
        <v>4</v>
      </c>
      <c r="E31" s="26">
        <f t="shared" ca="1" si="33"/>
        <v>8</v>
      </c>
      <c r="F31" s="26">
        <f t="shared" ca="1" si="33"/>
        <v>12</v>
      </c>
      <c r="G31" s="28" t="str">
        <f t="shared" ca="1" si="24"/>
        <v>192</v>
      </c>
      <c r="H31" s="29" t="str">
        <f t="shared" ca="1" si="25"/>
        <v>168</v>
      </c>
      <c r="I31" s="29" t="str">
        <f t="shared" ca="1" si="26"/>
        <v>216</v>
      </c>
      <c r="J31" s="29" t="str">
        <f t="shared" ca="1" si="27"/>
        <v>245</v>
      </c>
      <c r="K31" s="30">
        <f>VLOOKUP(C31,netmask!$B$4:$C$36,2,FALSE)</f>
        <v>31</v>
      </c>
      <c r="L31" s="31">
        <f t="shared" ca="1" si="2"/>
        <v>192</v>
      </c>
      <c r="M31" s="29">
        <f t="shared" ca="1" si="3"/>
        <v>168</v>
      </c>
      <c r="N31" s="29">
        <f t="shared" ca="1" si="4"/>
        <v>216</v>
      </c>
      <c r="O31" s="32" t="str">
        <f t="shared" si="5"/>
        <v>NA</v>
      </c>
      <c r="P31" s="33" t="str">
        <f t="shared" ca="1" si="28"/>
        <v>192.168.216.NA</v>
      </c>
      <c r="Q31" s="31">
        <f t="shared" ca="1" si="6"/>
        <v>192</v>
      </c>
      <c r="R31" s="29">
        <f t="shared" ca="1" si="7"/>
        <v>168</v>
      </c>
      <c r="S31" s="29">
        <f t="shared" ca="1" si="8"/>
        <v>216</v>
      </c>
      <c r="T31" s="32" t="str">
        <f t="shared" si="9"/>
        <v>NA</v>
      </c>
      <c r="U31" s="33" t="str">
        <f t="shared" ca="1" si="29"/>
        <v>192.168.216.NA</v>
      </c>
      <c r="V31" s="31">
        <f t="shared" ca="1" si="10"/>
        <v>192</v>
      </c>
      <c r="W31" s="29">
        <f t="shared" ca="1" si="11"/>
        <v>168</v>
      </c>
      <c r="X31" s="29">
        <f t="shared" ca="1" si="12"/>
        <v>216</v>
      </c>
      <c r="Y31" s="32">
        <f t="shared" ca="1" si="13"/>
        <v>244</v>
      </c>
      <c r="Z31" s="33" t="str">
        <f t="shared" ca="1" si="30"/>
        <v>192.168.216.244</v>
      </c>
      <c r="AA31" s="31">
        <f t="shared" ca="1" si="14"/>
        <v>192</v>
      </c>
      <c r="AB31" s="29">
        <f t="shared" ca="1" si="15"/>
        <v>168</v>
      </c>
      <c r="AC31" s="29">
        <f t="shared" ca="1" si="16"/>
        <v>216</v>
      </c>
      <c r="AD31" s="32">
        <f t="shared" ca="1" si="17"/>
        <v>245</v>
      </c>
      <c r="AE31" s="33" t="str">
        <f t="shared" ca="1" si="31"/>
        <v>192.168.216.245</v>
      </c>
      <c r="AF31" s="106">
        <f t="shared" ca="1" si="18"/>
        <v>3232291061</v>
      </c>
      <c r="AG31" s="107">
        <f t="shared" ca="1" si="19"/>
        <v>3232291060</v>
      </c>
      <c r="AH31" s="107">
        <f t="shared" ca="1" si="20"/>
        <v>3232291061</v>
      </c>
      <c r="AI31" s="104">
        <f t="shared" ca="1" si="21"/>
        <v>3232291060</v>
      </c>
      <c r="AJ31" s="104">
        <f t="shared" ca="1" si="22"/>
        <v>3232291061</v>
      </c>
      <c r="AK31" s="107">
        <f t="shared" ca="1" si="32"/>
        <v>2</v>
      </c>
      <c r="AL31" s="108">
        <f t="shared" ca="1" si="23"/>
        <v>1</v>
      </c>
    </row>
    <row r="32" spans="2:38" x14ac:dyDescent="0.15">
      <c r="B32" s="60" t="s">
        <v>68</v>
      </c>
      <c r="C32" s="61" t="s">
        <v>71</v>
      </c>
      <c r="D32" s="26">
        <f t="shared" ca="1" si="0"/>
        <v>4</v>
      </c>
      <c r="E32" s="26">
        <f t="shared" ca="1" si="33"/>
        <v>8</v>
      </c>
      <c r="F32" s="26">
        <f t="shared" ca="1" si="33"/>
        <v>12</v>
      </c>
      <c r="G32" s="28" t="str">
        <f t="shared" ca="1" si="24"/>
        <v>192</v>
      </c>
      <c r="H32" s="29" t="str">
        <f t="shared" ca="1" si="25"/>
        <v>168</v>
      </c>
      <c r="I32" s="29" t="str">
        <f t="shared" ca="1" si="26"/>
        <v>216</v>
      </c>
      <c r="J32" s="29" t="str">
        <f t="shared" ca="1" si="27"/>
        <v>245</v>
      </c>
      <c r="K32" s="30">
        <f>VLOOKUP(C32,netmask!$B$4:$C$36,2,FALSE)</f>
        <v>32</v>
      </c>
      <c r="L32" s="31">
        <f t="shared" ca="1" si="2"/>
        <v>192</v>
      </c>
      <c r="M32" s="29">
        <f t="shared" ca="1" si="3"/>
        <v>168</v>
      </c>
      <c r="N32" s="29">
        <f t="shared" ca="1" si="4"/>
        <v>216</v>
      </c>
      <c r="O32" s="32" t="str">
        <f t="shared" si="5"/>
        <v>NA</v>
      </c>
      <c r="P32" s="33" t="str">
        <f t="shared" ca="1" si="28"/>
        <v>192.168.216.NA</v>
      </c>
      <c r="Q32" s="31">
        <f t="shared" ca="1" si="6"/>
        <v>192</v>
      </c>
      <c r="R32" s="29">
        <f t="shared" ca="1" si="7"/>
        <v>168</v>
      </c>
      <c r="S32" s="29">
        <f t="shared" ca="1" si="8"/>
        <v>216</v>
      </c>
      <c r="T32" s="32" t="str">
        <f t="shared" si="9"/>
        <v>NA</v>
      </c>
      <c r="U32" s="33" t="str">
        <f t="shared" ca="1" si="29"/>
        <v>192.168.216.NA</v>
      </c>
      <c r="V32" s="31">
        <f t="shared" ca="1" si="10"/>
        <v>192</v>
      </c>
      <c r="W32" s="29">
        <f t="shared" ca="1" si="11"/>
        <v>168</v>
      </c>
      <c r="X32" s="29">
        <f t="shared" ca="1" si="12"/>
        <v>216</v>
      </c>
      <c r="Y32" s="32">
        <f t="shared" ca="1" si="13"/>
        <v>245</v>
      </c>
      <c r="Z32" s="33" t="str">
        <f t="shared" ca="1" si="30"/>
        <v>192.168.216.245</v>
      </c>
      <c r="AA32" s="31">
        <f t="shared" ca="1" si="14"/>
        <v>192</v>
      </c>
      <c r="AB32" s="29">
        <f t="shared" ca="1" si="15"/>
        <v>168</v>
      </c>
      <c r="AC32" s="29">
        <f t="shared" ca="1" si="16"/>
        <v>216</v>
      </c>
      <c r="AD32" s="32">
        <f t="shared" ca="1" si="17"/>
        <v>245</v>
      </c>
      <c r="AE32" s="33" t="str">
        <f t="shared" ca="1" si="31"/>
        <v>192.168.216.245</v>
      </c>
      <c r="AF32" s="106">
        <f t="shared" ca="1" si="18"/>
        <v>3232291061</v>
      </c>
      <c r="AG32" s="107">
        <f t="shared" ca="1" si="19"/>
        <v>3232291061</v>
      </c>
      <c r="AH32" s="107">
        <f t="shared" ca="1" si="20"/>
        <v>3232291061</v>
      </c>
      <c r="AI32" s="104">
        <f t="shared" ca="1" si="21"/>
        <v>3232291061</v>
      </c>
      <c r="AJ32" s="104">
        <f t="shared" ca="1" si="22"/>
        <v>3232291061</v>
      </c>
      <c r="AK32" s="107">
        <f t="shared" ca="1" si="32"/>
        <v>1</v>
      </c>
      <c r="AL32" s="108">
        <f t="shared" ca="1" si="23"/>
        <v>0</v>
      </c>
    </row>
    <row r="33" spans="2:38" x14ac:dyDescent="0.15">
      <c r="B33" s="60"/>
      <c r="C33" s="61"/>
      <c r="D33" s="26" t="e">
        <f t="shared" ca="1" si="0"/>
        <v>#VALUE!</v>
      </c>
      <c r="E33" s="26" t="e">
        <f t="shared" ca="1" si="33"/>
        <v>#VALUE!</v>
      </c>
      <c r="F33" s="26" t="e">
        <f t="shared" ca="1" si="33"/>
        <v>#VALUE!</v>
      </c>
      <c r="G33" s="28" t="e">
        <f t="shared" ca="1" si="24"/>
        <v>#VALUE!</v>
      </c>
      <c r="H33" s="29" t="e">
        <f t="shared" ca="1" si="25"/>
        <v>#VALUE!</v>
      </c>
      <c r="I33" s="29" t="e">
        <f t="shared" ca="1" si="26"/>
        <v>#VALUE!</v>
      </c>
      <c r="J33" s="29" t="e">
        <f t="shared" ca="1" si="27"/>
        <v>#VALUE!</v>
      </c>
      <c r="K33" s="30" t="e">
        <f>VLOOKUP(C33,netmask!$B$4:$C$36,2,FALSE)</f>
        <v>#N/A</v>
      </c>
      <c r="L33" s="31" t="e">
        <f t="shared" ca="1" si="2"/>
        <v>#VALUE!</v>
      </c>
      <c r="M33" s="29" t="e">
        <f t="shared" ca="1" si="3"/>
        <v>#VALUE!</v>
      </c>
      <c r="N33" s="29" t="e">
        <f t="shared" ca="1" si="4"/>
        <v>#VALUE!</v>
      </c>
      <c r="O33" s="32" t="e">
        <f t="shared" si="5"/>
        <v>#N/A</v>
      </c>
      <c r="P33" s="33" t="e">
        <f t="shared" ca="1" si="28"/>
        <v>#VALUE!</v>
      </c>
      <c r="Q33" s="31" t="e">
        <f t="shared" ca="1" si="6"/>
        <v>#VALUE!</v>
      </c>
      <c r="R33" s="29" t="e">
        <f t="shared" ca="1" si="7"/>
        <v>#VALUE!</v>
      </c>
      <c r="S33" s="29" t="e">
        <f t="shared" ca="1" si="8"/>
        <v>#VALUE!</v>
      </c>
      <c r="T33" s="32" t="e">
        <f t="shared" si="9"/>
        <v>#N/A</v>
      </c>
      <c r="U33" s="33" t="e">
        <f t="shared" ca="1" si="29"/>
        <v>#VALUE!</v>
      </c>
      <c r="V33" s="31" t="e">
        <f t="shared" si="10"/>
        <v>#N/A</v>
      </c>
      <c r="W33" s="29" t="e">
        <f t="shared" si="11"/>
        <v>#N/A</v>
      </c>
      <c r="X33" s="29" t="e">
        <f t="shared" si="12"/>
        <v>#N/A</v>
      </c>
      <c r="Y33" s="32" t="e">
        <f t="shared" si="13"/>
        <v>#N/A</v>
      </c>
      <c r="Z33" s="33" t="e">
        <f t="shared" si="30"/>
        <v>#N/A</v>
      </c>
      <c r="AA33" s="31" t="e">
        <f t="shared" si="14"/>
        <v>#N/A</v>
      </c>
      <c r="AB33" s="29" t="e">
        <f t="shared" si="15"/>
        <v>#N/A</v>
      </c>
      <c r="AC33" s="29" t="e">
        <f t="shared" si="16"/>
        <v>#N/A</v>
      </c>
      <c r="AD33" s="32" t="e">
        <f t="shared" si="17"/>
        <v>#N/A</v>
      </c>
      <c r="AE33" s="33" t="e">
        <f t="shared" si="31"/>
        <v>#N/A</v>
      </c>
      <c r="AF33" s="106" t="e">
        <f t="shared" ca="1" si="18"/>
        <v>#VALUE!</v>
      </c>
      <c r="AG33" s="107" t="e">
        <f t="shared" ca="1" si="19"/>
        <v>#VALUE!</v>
      </c>
      <c r="AH33" s="107" t="e">
        <f t="shared" ca="1" si="20"/>
        <v>#VALUE!</v>
      </c>
      <c r="AI33" s="104" t="e">
        <f t="shared" si="21"/>
        <v>#N/A</v>
      </c>
      <c r="AJ33" s="104" t="e">
        <f t="shared" si="22"/>
        <v>#N/A</v>
      </c>
      <c r="AK33" s="107" t="e">
        <f t="shared" si="32"/>
        <v>#N/A</v>
      </c>
      <c r="AL33" s="108" t="e">
        <f t="shared" ca="1" si="23"/>
        <v>#VALUE!</v>
      </c>
    </row>
    <row r="34" spans="2:38" x14ac:dyDescent="0.15">
      <c r="B34" s="60"/>
      <c r="C34" s="61"/>
      <c r="D34" s="26" t="e">
        <f t="shared" ca="1" si="0"/>
        <v>#VALUE!</v>
      </c>
      <c r="E34" s="26" t="e">
        <f t="shared" ca="1" si="33"/>
        <v>#VALUE!</v>
      </c>
      <c r="F34" s="26" t="e">
        <f t="shared" ca="1" si="33"/>
        <v>#VALUE!</v>
      </c>
      <c r="G34" s="28" t="e">
        <f t="shared" ca="1" si="24"/>
        <v>#VALUE!</v>
      </c>
      <c r="H34" s="29" t="e">
        <f t="shared" ca="1" si="25"/>
        <v>#VALUE!</v>
      </c>
      <c r="I34" s="29" t="e">
        <f t="shared" ca="1" si="26"/>
        <v>#VALUE!</v>
      </c>
      <c r="J34" s="29" t="e">
        <f t="shared" ca="1" si="27"/>
        <v>#VALUE!</v>
      </c>
      <c r="K34" s="30" t="e">
        <f>VLOOKUP(C34,netmask!$B$4:$C$36,2,FALSE)</f>
        <v>#N/A</v>
      </c>
      <c r="L34" s="31" t="e">
        <f t="shared" ca="1" si="2"/>
        <v>#VALUE!</v>
      </c>
      <c r="M34" s="29" t="e">
        <f t="shared" ca="1" si="3"/>
        <v>#VALUE!</v>
      </c>
      <c r="N34" s="29" t="e">
        <f t="shared" ca="1" si="4"/>
        <v>#VALUE!</v>
      </c>
      <c r="O34" s="32" t="e">
        <f t="shared" si="5"/>
        <v>#N/A</v>
      </c>
      <c r="P34" s="33" t="e">
        <f t="shared" ca="1" si="28"/>
        <v>#VALUE!</v>
      </c>
      <c r="Q34" s="31" t="e">
        <f t="shared" ca="1" si="6"/>
        <v>#VALUE!</v>
      </c>
      <c r="R34" s="29" t="e">
        <f t="shared" ca="1" si="7"/>
        <v>#VALUE!</v>
      </c>
      <c r="S34" s="29" t="e">
        <f t="shared" ca="1" si="8"/>
        <v>#VALUE!</v>
      </c>
      <c r="T34" s="32" t="e">
        <f t="shared" si="9"/>
        <v>#N/A</v>
      </c>
      <c r="U34" s="33" t="e">
        <f t="shared" ca="1" si="29"/>
        <v>#VALUE!</v>
      </c>
      <c r="V34" s="31" t="e">
        <f t="shared" si="10"/>
        <v>#N/A</v>
      </c>
      <c r="W34" s="29" t="e">
        <f t="shared" si="11"/>
        <v>#N/A</v>
      </c>
      <c r="X34" s="29" t="e">
        <f t="shared" si="12"/>
        <v>#N/A</v>
      </c>
      <c r="Y34" s="32" t="e">
        <f t="shared" si="13"/>
        <v>#N/A</v>
      </c>
      <c r="Z34" s="33" t="e">
        <f t="shared" si="30"/>
        <v>#N/A</v>
      </c>
      <c r="AA34" s="31" t="e">
        <f t="shared" si="14"/>
        <v>#N/A</v>
      </c>
      <c r="AB34" s="29" t="e">
        <f t="shared" si="15"/>
        <v>#N/A</v>
      </c>
      <c r="AC34" s="29" t="e">
        <f t="shared" si="16"/>
        <v>#N/A</v>
      </c>
      <c r="AD34" s="32" t="e">
        <f t="shared" si="17"/>
        <v>#N/A</v>
      </c>
      <c r="AE34" s="33" t="e">
        <f t="shared" si="31"/>
        <v>#N/A</v>
      </c>
      <c r="AF34" s="106" t="e">
        <f t="shared" ca="1" si="18"/>
        <v>#VALUE!</v>
      </c>
      <c r="AG34" s="107" t="e">
        <f t="shared" ca="1" si="19"/>
        <v>#VALUE!</v>
      </c>
      <c r="AH34" s="107" t="e">
        <f t="shared" ca="1" si="20"/>
        <v>#VALUE!</v>
      </c>
      <c r="AI34" s="104" t="e">
        <f t="shared" si="21"/>
        <v>#N/A</v>
      </c>
      <c r="AJ34" s="104" t="e">
        <f t="shared" si="22"/>
        <v>#N/A</v>
      </c>
      <c r="AK34" s="107" t="e">
        <f t="shared" si="32"/>
        <v>#N/A</v>
      </c>
      <c r="AL34" s="108" t="e">
        <f t="shared" ca="1" si="23"/>
        <v>#VALUE!</v>
      </c>
    </row>
    <row r="35" spans="2:38" x14ac:dyDescent="0.15">
      <c r="B35" s="60"/>
      <c r="C35" s="61"/>
      <c r="D35" s="26" t="e">
        <f t="shared" ca="1" si="0"/>
        <v>#VALUE!</v>
      </c>
      <c r="E35" s="26" t="e">
        <f t="shared" ca="1" si="33"/>
        <v>#VALUE!</v>
      </c>
      <c r="F35" s="26" t="e">
        <f t="shared" ca="1" si="33"/>
        <v>#VALUE!</v>
      </c>
      <c r="G35" s="28" t="e">
        <f t="shared" ca="1" si="24"/>
        <v>#VALUE!</v>
      </c>
      <c r="H35" s="29" t="e">
        <f t="shared" ca="1" si="25"/>
        <v>#VALUE!</v>
      </c>
      <c r="I35" s="29" t="e">
        <f t="shared" ca="1" si="26"/>
        <v>#VALUE!</v>
      </c>
      <c r="J35" s="29" t="e">
        <f t="shared" ca="1" si="27"/>
        <v>#VALUE!</v>
      </c>
      <c r="K35" s="30" t="e">
        <f>VLOOKUP(C35,netmask!$B$4:$C$36,2,FALSE)</f>
        <v>#N/A</v>
      </c>
      <c r="L35" s="31" t="e">
        <f t="shared" ca="1" si="2"/>
        <v>#VALUE!</v>
      </c>
      <c r="M35" s="29" t="e">
        <f t="shared" ca="1" si="3"/>
        <v>#VALUE!</v>
      </c>
      <c r="N35" s="29" t="e">
        <f t="shared" ca="1" si="4"/>
        <v>#VALUE!</v>
      </c>
      <c r="O35" s="32" t="e">
        <f t="shared" si="5"/>
        <v>#N/A</v>
      </c>
      <c r="P35" s="33" t="e">
        <f t="shared" ca="1" si="28"/>
        <v>#VALUE!</v>
      </c>
      <c r="Q35" s="31" t="e">
        <f t="shared" ca="1" si="6"/>
        <v>#VALUE!</v>
      </c>
      <c r="R35" s="29" t="e">
        <f t="shared" ca="1" si="7"/>
        <v>#VALUE!</v>
      </c>
      <c r="S35" s="29" t="e">
        <f t="shared" ca="1" si="8"/>
        <v>#VALUE!</v>
      </c>
      <c r="T35" s="32" t="e">
        <f t="shared" si="9"/>
        <v>#N/A</v>
      </c>
      <c r="U35" s="33" t="e">
        <f t="shared" ca="1" si="29"/>
        <v>#VALUE!</v>
      </c>
      <c r="V35" s="31" t="e">
        <f t="shared" si="10"/>
        <v>#N/A</v>
      </c>
      <c r="W35" s="29" t="e">
        <f t="shared" si="11"/>
        <v>#N/A</v>
      </c>
      <c r="X35" s="29" t="e">
        <f t="shared" si="12"/>
        <v>#N/A</v>
      </c>
      <c r="Y35" s="32" t="e">
        <f t="shared" si="13"/>
        <v>#N/A</v>
      </c>
      <c r="Z35" s="33" t="e">
        <f t="shared" si="30"/>
        <v>#N/A</v>
      </c>
      <c r="AA35" s="31" t="e">
        <f t="shared" si="14"/>
        <v>#N/A</v>
      </c>
      <c r="AB35" s="29" t="e">
        <f t="shared" si="15"/>
        <v>#N/A</v>
      </c>
      <c r="AC35" s="29" t="e">
        <f t="shared" si="16"/>
        <v>#N/A</v>
      </c>
      <c r="AD35" s="32" t="e">
        <f t="shared" si="17"/>
        <v>#N/A</v>
      </c>
      <c r="AE35" s="33" t="e">
        <f t="shared" si="31"/>
        <v>#N/A</v>
      </c>
      <c r="AF35" s="106" t="e">
        <f t="shared" ca="1" si="18"/>
        <v>#VALUE!</v>
      </c>
      <c r="AG35" s="107" t="e">
        <f t="shared" ca="1" si="19"/>
        <v>#VALUE!</v>
      </c>
      <c r="AH35" s="107" t="e">
        <f t="shared" ca="1" si="20"/>
        <v>#VALUE!</v>
      </c>
      <c r="AI35" s="104" t="e">
        <f t="shared" si="21"/>
        <v>#N/A</v>
      </c>
      <c r="AJ35" s="104" t="e">
        <f t="shared" si="22"/>
        <v>#N/A</v>
      </c>
      <c r="AK35" s="107" t="e">
        <f t="shared" si="32"/>
        <v>#N/A</v>
      </c>
      <c r="AL35" s="108" t="e">
        <f t="shared" ca="1" si="23"/>
        <v>#VALUE!</v>
      </c>
    </row>
    <row r="36" spans="2:38" x14ac:dyDescent="0.15">
      <c r="B36" s="60"/>
      <c r="C36" s="61"/>
      <c r="D36" s="26" t="e">
        <f t="shared" ca="1" si="0"/>
        <v>#VALUE!</v>
      </c>
      <c r="E36" s="26" t="e">
        <f t="shared" ca="1" si="33"/>
        <v>#VALUE!</v>
      </c>
      <c r="F36" s="26" t="e">
        <f t="shared" ca="1" si="33"/>
        <v>#VALUE!</v>
      </c>
      <c r="G36" s="28" t="e">
        <f t="shared" ca="1" si="24"/>
        <v>#VALUE!</v>
      </c>
      <c r="H36" s="29" t="e">
        <f t="shared" ca="1" si="25"/>
        <v>#VALUE!</v>
      </c>
      <c r="I36" s="29" t="e">
        <f t="shared" ca="1" si="26"/>
        <v>#VALUE!</v>
      </c>
      <c r="J36" s="29" t="e">
        <f t="shared" ca="1" si="27"/>
        <v>#VALUE!</v>
      </c>
      <c r="K36" s="30" t="e">
        <f>VLOOKUP(C36,netmask!$B$4:$C$36,2,FALSE)</f>
        <v>#N/A</v>
      </c>
      <c r="L36" s="31" t="e">
        <f t="shared" ca="1" si="2"/>
        <v>#VALUE!</v>
      </c>
      <c r="M36" s="29" t="e">
        <f t="shared" ca="1" si="3"/>
        <v>#VALUE!</v>
      </c>
      <c r="N36" s="29" t="e">
        <f t="shared" ca="1" si="4"/>
        <v>#VALUE!</v>
      </c>
      <c r="O36" s="32" t="e">
        <f t="shared" si="5"/>
        <v>#N/A</v>
      </c>
      <c r="P36" s="33" t="e">
        <f t="shared" ca="1" si="28"/>
        <v>#VALUE!</v>
      </c>
      <c r="Q36" s="31" t="e">
        <f t="shared" ca="1" si="6"/>
        <v>#VALUE!</v>
      </c>
      <c r="R36" s="29" t="e">
        <f t="shared" ca="1" si="7"/>
        <v>#VALUE!</v>
      </c>
      <c r="S36" s="29" t="e">
        <f t="shared" ca="1" si="8"/>
        <v>#VALUE!</v>
      </c>
      <c r="T36" s="32" t="e">
        <f t="shared" si="9"/>
        <v>#N/A</v>
      </c>
      <c r="U36" s="33" t="e">
        <f t="shared" ca="1" si="29"/>
        <v>#VALUE!</v>
      </c>
      <c r="V36" s="31" t="e">
        <f t="shared" si="10"/>
        <v>#N/A</v>
      </c>
      <c r="W36" s="29" t="e">
        <f t="shared" si="11"/>
        <v>#N/A</v>
      </c>
      <c r="X36" s="29" t="e">
        <f t="shared" si="12"/>
        <v>#N/A</v>
      </c>
      <c r="Y36" s="32" t="e">
        <f t="shared" si="13"/>
        <v>#N/A</v>
      </c>
      <c r="Z36" s="33" t="e">
        <f t="shared" si="30"/>
        <v>#N/A</v>
      </c>
      <c r="AA36" s="31" t="e">
        <f t="shared" si="14"/>
        <v>#N/A</v>
      </c>
      <c r="AB36" s="29" t="e">
        <f t="shared" si="15"/>
        <v>#N/A</v>
      </c>
      <c r="AC36" s="29" t="e">
        <f t="shared" si="16"/>
        <v>#N/A</v>
      </c>
      <c r="AD36" s="32" t="e">
        <f t="shared" si="17"/>
        <v>#N/A</v>
      </c>
      <c r="AE36" s="33" t="e">
        <f t="shared" si="31"/>
        <v>#N/A</v>
      </c>
      <c r="AF36" s="106" t="e">
        <f t="shared" ca="1" si="18"/>
        <v>#VALUE!</v>
      </c>
      <c r="AG36" s="107" t="e">
        <f t="shared" ca="1" si="19"/>
        <v>#VALUE!</v>
      </c>
      <c r="AH36" s="107" t="e">
        <f t="shared" ca="1" si="20"/>
        <v>#VALUE!</v>
      </c>
      <c r="AI36" s="107" t="e">
        <f t="shared" si="21"/>
        <v>#N/A</v>
      </c>
      <c r="AJ36" s="107" t="e">
        <f t="shared" si="22"/>
        <v>#N/A</v>
      </c>
      <c r="AK36" s="107" t="e">
        <f t="shared" si="32"/>
        <v>#N/A</v>
      </c>
      <c r="AL36" s="108" t="e">
        <f t="shared" ca="1" si="23"/>
        <v>#VALUE!</v>
      </c>
    </row>
    <row r="37" spans="2:38" x14ac:dyDescent="0.15">
      <c r="B37" s="60"/>
      <c r="C37" s="61"/>
      <c r="D37" s="26" t="e">
        <f t="shared" ca="1" si="0"/>
        <v>#VALUE!</v>
      </c>
      <c r="E37" s="26" t="e">
        <f t="shared" ca="1" si="33"/>
        <v>#VALUE!</v>
      </c>
      <c r="F37" s="26" t="e">
        <f t="shared" ca="1" si="33"/>
        <v>#VALUE!</v>
      </c>
      <c r="G37" s="28" t="e">
        <f t="shared" ca="1" si="24"/>
        <v>#VALUE!</v>
      </c>
      <c r="H37" s="29" t="e">
        <f t="shared" ca="1" si="25"/>
        <v>#VALUE!</v>
      </c>
      <c r="I37" s="29" t="e">
        <f t="shared" ca="1" si="26"/>
        <v>#VALUE!</v>
      </c>
      <c r="J37" s="29" t="e">
        <f t="shared" ca="1" si="27"/>
        <v>#VALUE!</v>
      </c>
      <c r="K37" s="30" t="e">
        <f>VLOOKUP(C37,netmask!$B$4:$C$36,2,FALSE)</f>
        <v>#N/A</v>
      </c>
      <c r="L37" s="31" t="e">
        <f t="shared" ca="1" si="2"/>
        <v>#VALUE!</v>
      </c>
      <c r="M37" s="29" t="e">
        <f t="shared" ca="1" si="3"/>
        <v>#VALUE!</v>
      </c>
      <c r="N37" s="29" t="e">
        <f t="shared" ca="1" si="4"/>
        <v>#VALUE!</v>
      </c>
      <c r="O37" s="32" t="e">
        <f t="shared" si="5"/>
        <v>#N/A</v>
      </c>
      <c r="P37" s="33" t="e">
        <f t="shared" ca="1" si="28"/>
        <v>#VALUE!</v>
      </c>
      <c r="Q37" s="31" t="e">
        <f t="shared" ca="1" si="6"/>
        <v>#VALUE!</v>
      </c>
      <c r="R37" s="29" t="e">
        <f t="shared" ca="1" si="7"/>
        <v>#VALUE!</v>
      </c>
      <c r="S37" s="29" t="e">
        <f t="shared" ca="1" si="8"/>
        <v>#VALUE!</v>
      </c>
      <c r="T37" s="32" t="e">
        <f t="shared" si="9"/>
        <v>#N/A</v>
      </c>
      <c r="U37" s="33" t="e">
        <f t="shared" ca="1" si="29"/>
        <v>#VALUE!</v>
      </c>
      <c r="V37" s="31" t="e">
        <f t="shared" si="10"/>
        <v>#N/A</v>
      </c>
      <c r="W37" s="29" t="e">
        <f t="shared" si="11"/>
        <v>#N/A</v>
      </c>
      <c r="X37" s="29" t="e">
        <f t="shared" si="12"/>
        <v>#N/A</v>
      </c>
      <c r="Y37" s="32" t="e">
        <f t="shared" si="13"/>
        <v>#N/A</v>
      </c>
      <c r="Z37" s="33" t="e">
        <f t="shared" si="30"/>
        <v>#N/A</v>
      </c>
      <c r="AA37" s="31" t="e">
        <f t="shared" si="14"/>
        <v>#N/A</v>
      </c>
      <c r="AB37" s="29" t="e">
        <f t="shared" si="15"/>
        <v>#N/A</v>
      </c>
      <c r="AC37" s="29" t="e">
        <f t="shared" si="16"/>
        <v>#N/A</v>
      </c>
      <c r="AD37" s="32" t="e">
        <f t="shared" si="17"/>
        <v>#N/A</v>
      </c>
      <c r="AE37" s="33" t="e">
        <f t="shared" si="31"/>
        <v>#N/A</v>
      </c>
      <c r="AF37" s="106" t="e">
        <f t="shared" ca="1" si="18"/>
        <v>#VALUE!</v>
      </c>
      <c r="AG37" s="107" t="e">
        <f t="shared" ca="1" si="19"/>
        <v>#VALUE!</v>
      </c>
      <c r="AH37" s="107" t="e">
        <f t="shared" ca="1" si="20"/>
        <v>#VALUE!</v>
      </c>
      <c r="AI37" s="107" t="e">
        <f t="shared" si="21"/>
        <v>#N/A</v>
      </c>
      <c r="AJ37" s="107" t="e">
        <f t="shared" si="22"/>
        <v>#N/A</v>
      </c>
      <c r="AK37" s="107" t="e">
        <f t="shared" si="32"/>
        <v>#N/A</v>
      </c>
      <c r="AL37" s="108" t="e">
        <f t="shared" ca="1" si="23"/>
        <v>#VALUE!</v>
      </c>
    </row>
    <row r="38" spans="2:38" x14ac:dyDescent="0.15">
      <c r="B38" s="60"/>
      <c r="C38" s="61"/>
      <c r="D38" s="26" t="e">
        <f t="shared" ca="1" si="0"/>
        <v>#VALUE!</v>
      </c>
      <c r="E38" s="26" t="e">
        <f t="shared" ca="1" si="33"/>
        <v>#VALUE!</v>
      </c>
      <c r="F38" s="26" t="e">
        <f t="shared" ca="1" si="33"/>
        <v>#VALUE!</v>
      </c>
      <c r="G38" s="28" t="e">
        <f t="shared" ca="1" si="24"/>
        <v>#VALUE!</v>
      </c>
      <c r="H38" s="29" t="e">
        <f t="shared" ca="1" si="25"/>
        <v>#VALUE!</v>
      </c>
      <c r="I38" s="29" t="e">
        <f t="shared" ca="1" si="26"/>
        <v>#VALUE!</v>
      </c>
      <c r="J38" s="29" t="e">
        <f t="shared" ca="1" si="27"/>
        <v>#VALUE!</v>
      </c>
      <c r="K38" s="30" t="e">
        <f>VLOOKUP(C38,netmask!$B$4:$C$36,2,FALSE)</f>
        <v>#N/A</v>
      </c>
      <c r="L38" s="31" t="e">
        <f t="shared" ca="1" si="2"/>
        <v>#VALUE!</v>
      </c>
      <c r="M38" s="29" t="e">
        <f t="shared" ca="1" si="3"/>
        <v>#VALUE!</v>
      </c>
      <c r="N38" s="29" t="e">
        <f t="shared" ca="1" si="4"/>
        <v>#VALUE!</v>
      </c>
      <c r="O38" s="32" t="e">
        <f t="shared" si="5"/>
        <v>#N/A</v>
      </c>
      <c r="P38" s="33" t="e">
        <f t="shared" ca="1" si="28"/>
        <v>#VALUE!</v>
      </c>
      <c r="Q38" s="31" t="e">
        <f t="shared" ca="1" si="6"/>
        <v>#VALUE!</v>
      </c>
      <c r="R38" s="29" t="e">
        <f t="shared" ca="1" si="7"/>
        <v>#VALUE!</v>
      </c>
      <c r="S38" s="29" t="e">
        <f t="shared" ca="1" si="8"/>
        <v>#VALUE!</v>
      </c>
      <c r="T38" s="32" t="e">
        <f t="shared" si="9"/>
        <v>#N/A</v>
      </c>
      <c r="U38" s="33" t="e">
        <f t="shared" ca="1" si="29"/>
        <v>#VALUE!</v>
      </c>
      <c r="V38" s="31" t="e">
        <f t="shared" si="10"/>
        <v>#N/A</v>
      </c>
      <c r="W38" s="29" t="e">
        <f t="shared" si="11"/>
        <v>#N/A</v>
      </c>
      <c r="X38" s="29" t="e">
        <f t="shared" si="12"/>
        <v>#N/A</v>
      </c>
      <c r="Y38" s="32" t="e">
        <f t="shared" si="13"/>
        <v>#N/A</v>
      </c>
      <c r="Z38" s="33" t="e">
        <f t="shared" si="30"/>
        <v>#N/A</v>
      </c>
      <c r="AA38" s="31" t="e">
        <f t="shared" si="14"/>
        <v>#N/A</v>
      </c>
      <c r="AB38" s="29" t="e">
        <f t="shared" si="15"/>
        <v>#N/A</v>
      </c>
      <c r="AC38" s="29" t="e">
        <f t="shared" si="16"/>
        <v>#N/A</v>
      </c>
      <c r="AD38" s="32" t="e">
        <f t="shared" si="17"/>
        <v>#N/A</v>
      </c>
      <c r="AE38" s="33" t="e">
        <f t="shared" si="31"/>
        <v>#N/A</v>
      </c>
      <c r="AF38" s="106" t="e">
        <f t="shared" ca="1" si="18"/>
        <v>#VALUE!</v>
      </c>
      <c r="AG38" s="107" t="e">
        <f t="shared" ca="1" si="19"/>
        <v>#VALUE!</v>
      </c>
      <c r="AH38" s="107" t="e">
        <f t="shared" ca="1" si="20"/>
        <v>#VALUE!</v>
      </c>
      <c r="AI38" s="107" t="e">
        <f t="shared" si="21"/>
        <v>#N/A</v>
      </c>
      <c r="AJ38" s="107" t="e">
        <f t="shared" si="22"/>
        <v>#N/A</v>
      </c>
      <c r="AK38" s="107" t="e">
        <f t="shared" si="32"/>
        <v>#N/A</v>
      </c>
      <c r="AL38" s="108" t="e">
        <f t="shared" ca="1" si="23"/>
        <v>#VALUE!</v>
      </c>
    </row>
    <row r="39" spans="2:38" x14ac:dyDescent="0.15">
      <c r="B39" s="60"/>
      <c r="C39" s="61"/>
      <c r="D39" s="26" t="e">
        <f t="shared" ca="1" si="0"/>
        <v>#VALUE!</v>
      </c>
      <c r="E39" s="26" t="e">
        <f t="shared" ca="1" si="33"/>
        <v>#VALUE!</v>
      </c>
      <c r="F39" s="26" t="e">
        <f t="shared" ca="1" si="33"/>
        <v>#VALUE!</v>
      </c>
      <c r="G39" s="28" t="e">
        <f t="shared" ca="1" si="24"/>
        <v>#VALUE!</v>
      </c>
      <c r="H39" s="29" t="e">
        <f t="shared" ca="1" si="25"/>
        <v>#VALUE!</v>
      </c>
      <c r="I39" s="29" t="e">
        <f t="shared" ca="1" si="26"/>
        <v>#VALUE!</v>
      </c>
      <c r="J39" s="29" t="e">
        <f t="shared" ca="1" si="27"/>
        <v>#VALUE!</v>
      </c>
      <c r="K39" s="30" t="e">
        <f>VLOOKUP(C39,netmask!$B$4:$C$36,2,FALSE)</f>
        <v>#N/A</v>
      </c>
      <c r="L39" s="31" t="e">
        <f t="shared" ca="1" si="2"/>
        <v>#VALUE!</v>
      </c>
      <c r="M39" s="29" t="e">
        <f t="shared" ca="1" si="3"/>
        <v>#VALUE!</v>
      </c>
      <c r="N39" s="29" t="e">
        <f t="shared" ca="1" si="4"/>
        <v>#VALUE!</v>
      </c>
      <c r="O39" s="32" t="e">
        <f t="shared" si="5"/>
        <v>#N/A</v>
      </c>
      <c r="P39" s="33" t="e">
        <f t="shared" ca="1" si="28"/>
        <v>#VALUE!</v>
      </c>
      <c r="Q39" s="31" t="e">
        <f t="shared" ca="1" si="6"/>
        <v>#VALUE!</v>
      </c>
      <c r="R39" s="29" t="e">
        <f t="shared" ca="1" si="7"/>
        <v>#VALUE!</v>
      </c>
      <c r="S39" s="29" t="e">
        <f t="shared" ca="1" si="8"/>
        <v>#VALUE!</v>
      </c>
      <c r="T39" s="32" t="e">
        <f t="shared" si="9"/>
        <v>#N/A</v>
      </c>
      <c r="U39" s="33" t="e">
        <f t="shared" ca="1" si="29"/>
        <v>#VALUE!</v>
      </c>
      <c r="V39" s="31" t="e">
        <f t="shared" si="10"/>
        <v>#N/A</v>
      </c>
      <c r="W39" s="29" t="e">
        <f t="shared" si="11"/>
        <v>#N/A</v>
      </c>
      <c r="X39" s="29" t="e">
        <f t="shared" si="12"/>
        <v>#N/A</v>
      </c>
      <c r="Y39" s="32" t="e">
        <f t="shared" si="13"/>
        <v>#N/A</v>
      </c>
      <c r="Z39" s="33" t="e">
        <f t="shared" si="30"/>
        <v>#N/A</v>
      </c>
      <c r="AA39" s="31" t="e">
        <f t="shared" si="14"/>
        <v>#N/A</v>
      </c>
      <c r="AB39" s="29" t="e">
        <f t="shared" si="15"/>
        <v>#N/A</v>
      </c>
      <c r="AC39" s="29" t="e">
        <f t="shared" si="16"/>
        <v>#N/A</v>
      </c>
      <c r="AD39" s="32" t="e">
        <f t="shared" si="17"/>
        <v>#N/A</v>
      </c>
      <c r="AE39" s="33" t="e">
        <f t="shared" si="31"/>
        <v>#N/A</v>
      </c>
      <c r="AF39" s="106" t="e">
        <f t="shared" ca="1" si="18"/>
        <v>#VALUE!</v>
      </c>
      <c r="AG39" s="107" t="e">
        <f t="shared" ca="1" si="19"/>
        <v>#VALUE!</v>
      </c>
      <c r="AH39" s="107" t="e">
        <f t="shared" ca="1" si="20"/>
        <v>#VALUE!</v>
      </c>
      <c r="AI39" s="107" t="e">
        <f t="shared" si="21"/>
        <v>#N/A</v>
      </c>
      <c r="AJ39" s="107" t="e">
        <f t="shared" si="22"/>
        <v>#N/A</v>
      </c>
      <c r="AK39" s="107" t="e">
        <f t="shared" si="32"/>
        <v>#N/A</v>
      </c>
      <c r="AL39" s="108" t="e">
        <f t="shared" ca="1" si="23"/>
        <v>#VALUE!</v>
      </c>
    </row>
    <row r="40" spans="2:38" ht="14.25" thickBot="1" x14ac:dyDescent="0.2">
      <c r="B40" s="62"/>
      <c r="C40" s="63"/>
      <c r="D40" s="35" t="e">
        <f t="shared" ca="1" si="0"/>
        <v>#VALUE!</v>
      </c>
      <c r="E40" s="35" t="e">
        <f t="shared" ca="1" si="33"/>
        <v>#VALUE!</v>
      </c>
      <c r="F40" s="35" t="e">
        <f t="shared" ca="1" si="33"/>
        <v>#VALUE!</v>
      </c>
      <c r="G40" s="37" t="e">
        <f t="shared" ca="1" si="24"/>
        <v>#VALUE!</v>
      </c>
      <c r="H40" s="38" t="e">
        <f t="shared" ca="1" si="25"/>
        <v>#VALUE!</v>
      </c>
      <c r="I40" s="38" t="e">
        <f t="shared" ca="1" si="26"/>
        <v>#VALUE!</v>
      </c>
      <c r="J40" s="38" t="e">
        <f t="shared" ca="1" si="27"/>
        <v>#VALUE!</v>
      </c>
      <c r="K40" s="39" t="e">
        <f>VLOOKUP(C40,netmask!$B$4:$C$36,2,FALSE)</f>
        <v>#N/A</v>
      </c>
      <c r="L40" s="40" t="e">
        <f t="shared" ca="1" si="2"/>
        <v>#VALUE!</v>
      </c>
      <c r="M40" s="38" t="e">
        <f t="shared" ca="1" si="3"/>
        <v>#VALUE!</v>
      </c>
      <c r="N40" s="38" t="e">
        <f t="shared" ca="1" si="4"/>
        <v>#VALUE!</v>
      </c>
      <c r="O40" s="41" t="e">
        <f t="shared" si="5"/>
        <v>#N/A</v>
      </c>
      <c r="P40" s="42" t="e">
        <f t="shared" ca="1" si="28"/>
        <v>#VALUE!</v>
      </c>
      <c r="Q40" s="40" t="e">
        <f t="shared" ca="1" si="6"/>
        <v>#VALUE!</v>
      </c>
      <c r="R40" s="38" t="e">
        <f t="shared" ca="1" si="7"/>
        <v>#VALUE!</v>
      </c>
      <c r="S40" s="38" t="e">
        <f t="shared" ca="1" si="8"/>
        <v>#VALUE!</v>
      </c>
      <c r="T40" s="41" t="e">
        <f t="shared" si="9"/>
        <v>#N/A</v>
      </c>
      <c r="U40" s="42" t="e">
        <f t="shared" ca="1" si="29"/>
        <v>#VALUE!</v>
      </c>
      <c r="V40" s="40" t="e">
        <f t="shared" si="10"/>
        <v>#N/A</v>
      </c>
      <c r="W40" s="38" t="e">
        <f t="shared" si="11"/>
        <v>#N/A</v>
      </c>
      <c r="X40" s="38" t="e">
        <f t="shared" si="12"/>
        <v>#N/A</v>
      </c>
      <c r="Y40" s="41" t="e">
        <f t="shared" si="13"/>
        <v>#N/A</v>
      </c>
      <c r="Z40" s="42" t="e">
        <f t="shared" si="30"/>
        <v>#N/A</v>
      </c>
      <c r="AA40" s="40" t="e">
        <f t="shared" si="14"/>
        <v>#N/A</v>
      </c>
      <c r="AB40" s="38" t="e">
        <f t="shared" si="15"/>
        <v>#N/A</v>
      </c>
      <c r="AC40" s="38" t="e">
        <f t="shared" si="16"/>
        <v>#N/A</v>
      </c>
      <c r="AD40" s="41" t="e">
        <f t="shared" si="17"/>
        <v>#N/A</v>
      </c>
      <c r="AE40" s="42" t="e">
        <f t="shared" si="31"/>
        <v>#N/A</v>
      </c>
      <c r="AF40" s="109" t="e">
        <f t="shared" ca="1" si="18"/>
        <v>#VALUE!</v>
      </c>
      <c r="AG40" s="110" t="e">
        <f t="shared" ca="1" si="19"/>
        <v>#VALUE!</v>
      </c>
      <c r="AH40" s="110" t="e">
        <f t="shared" ca="1" si="20"/>
        <v>#VALUE!</v>
      </c>
      <c r="AI40" s="110" t="e">
        <f t="shared" si="21"/>
        <v>#N/A</v>
      </c>
      <c r="AJ40" s="110" t="e">
        <f t="shared" si="22"/>
        <v>#N/A</v>
      </c>
      <c r="AK40" s="110" t="e">
        <f t="shared" si="32"/>
        <v>#N/A</v>
      </c>
      <c r="AL40" s="111" t="e">
        <f t="shared" ca="1" si="23"/>
        <v>#VALUE!</v>
      </c>
    </row>
  </sheetData>
  <sheetProtection formatCells="0" formatColumns="0" formatRows="0" insertRows="0" sort="0" autoFilter="0"/>
  <autoFilter ref="B4:AE40"/>
  <mergeCells count="11">
    <mergeCell ref="L2:P2"/>
    <mergeCell ref="Q2:U2"/>
    <mergeCell ref="V2:Z2"/>
    <mergeCell ref="AA2:AE2"/>
    <mergeCell ref="D3:F3"/>
    <mergeCell ref="G3:J3"/>
    <mergeCell ref="AF3:AL3"/>
    <mergeCell ref="L3:O3"/>
    <mergeCell ref="Q3:T3"/>
    <mergeCell ref="V3:Y3"/>
    <mergeCell ref="AA3:A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0"/>
  <sheetViews>
    <sheetView zoomScale="85" zoomScaleNormal="85" workbookViewId="0"/>
  </sheetViews>
  <sheetFormatPr defaultRowHeight="13.5" x14ac:dyDescent="0.15"/>
  <cols>
    <col min="1" max="1" width="2.125" customWidth="1"/>
    <col min="2" max="2" width="18.625" customWidth="1"/>
    <col min="3" max="4" width="2.625" hidden="1" customWidth="1"/>
    <col min="5" max="6" width="3.625" hidden="1" customWidth="1"/>
    <col min="7" max="10" width="4.625" customWidth="1"/>
    <col min="11" max="11" width="4.125" customWidth="1"/>
    <col min="12" max="15" width="4.625" customWidth="1"/>
    <col min="16" max="16" width="18.625" customWidth="1"/>
    <col min="17" max="20" width="4.625" customWidth="1"/>
    <col min="21" max="21" width="18.625" customWidth="1"/>
    <col min="22" max="25" width="4.625" customWidth="1"/>
    <col min="26" max="26" width="18.625" customWidth="1"/>
    <col min="27" max="30" width="4.625" customWidth="1"/>
    <col min="31" max="31" width="18.625" customWidth="1"/>
    <col min="32" max="38" width="11.625" customWidth="1"/>
    <col min="39" max="39" width="2.125" customWidth="1"/>
  </cols>
  <sheetData>
    <row r="1" spans="2:38" ht="14.25" thickBot="1" x14ac:dyDescent="0.2"/>
    <row r="2" spans="2:38" x14ac:dyDescent="0.15">
      <c r="B2" s="124" t="s">
        <v>18</v>
      </c>
      <c r="C2" s="125"/>
      <c r="D2" s="125"/>
      <c r="E2" s="125"/>
      <c r="F2" s="125"/>
      <c r="G2" s="125"/>
      <c r="H2" s="125"/>
      <c r="I2" s="125"/>
      <c r="J2" s="125"/>
      <c r="K2" s="126"/>
      <c r="L2" s="121" t="s">
        <v>31</v>
      </c>
      <c r="M2" s="122"/>
      <c r="N2" s="122"/>
      <c r="O2" s="122"/>
      <c r="P2" s="123"/>
      <c r="Q2" s="121" t="s">
        <v>39</v>
      </c>
      <c r="R2" s="122"/>
      <c r="S2" s="122"/>
      <c r="T2" s="122"/>
      <c r="U2" s="123"/>
      <c r="V2" s="121" t="s">
        <v>34</v>
      </c>
      <c r="W2" s="122"/>
      <c r="X2" s="122"/>
      <c r="Y2" s="122"/>
      <c r="Z2" s="123"/>
      <c r="AA2" s="121" t="s">
        <v>35</v>
      </c>
      <c r="AB2" s="122"/>
      <c r="AC2" s="122"/>
      <c r="AD2" s="122"/>
      <c r="AE2" s="123"/>
      <c r="AF2" s="1"/>
      <c r="AG2" s="2"/>
      <c r="AH2" s="2"/>
      <c r="AI2" s="2"/>
      <c r="AJ2" s="2"/>
      <c r="AK2" s="2"/>
      <c r="AL2" s="2"/>
    </row>
    <row r="3" spans="2:38" x14ac:dyDescent="0.15">
      <c r="B3" s="3" t="s">
        <v>30</v>
      </c>
      <c r="C3" s="127" t="s">
        <v>14</v>
      </c>
      <c r="D3" s="112"/>
      <c r="E3" s="112"/>
      <c r="F3" s="128"/>
      <c r="G3" s="113" t="s">
        <v>13</v>
      </c>
      <c r="H3" s="114"/>
      <c r="I3" s="114"/>
      <c r="J3" s="114"/>
      <c r="K3" s="4" t="s">
        <v>104</v>
      </c>
      <c r="L3" s="119" t="s">
        <v>13</v>
      </c>
      <c r="M3" s="114"/>
      <c r="N3" s="114"/>
      <c r="O3" s="120"/>
      <c r="P3" s="5" t="s">
        <v>30</v>
      </c>
      <c r="Q3" s="119" t="s">
        <v>36</v>
      </c>
      <c r="R3" s="114"/>
      <c r="S3" s="114"/>
      <c r="T3" s="120"/>
      <c r="U3" s="5" t="s">
        <v>37</v>
      </c>
      <c r="V3" s="119" t="s">
        <v>36</v>
      </c>
      <c r="W3" s="114"/>
      <c r="X3" s="114"/>
      <c r="Y3" s="120"/>
      <c r="Z3" s="5" t="s">
        <v>37</v>
      </c>
      <c r="AA3" s="119" t="s">
        <v>36</v>
      </c>
      <c r="AB3" s="114"/>
      <c r="AC3" s="114"/>
      <c r="AD3" s="120"/>
      <c r="AE3" s="5" t="s">
        <v>37</v>
      </c>
      <c r="AF3" s="115" t="s">
        <v>16</v>
      </c>
      <c r="AG3" s="116"/>
      <c r="AH3" s="116"/>
      <c r="AI3" s="116"/>
      <c r="AJ3" s="116"/>
      <c r="AK3" s="117"/>
      <c r="AL3" s="118"/>
    </row>
    <row r="4" spans="2:38" x14ac:dyDescent="0.15">
      <c r="B4" s="6" t="s">
        <v>15</v>
      </c>
      <c r="C4" s="7" t="s">
        <v>0</v>
      </c>
      <c r="D4" s="8" t="s">
        <v>0</v>
      </c>
      <c r="E4" s="8" t="s">
        <v>0</v>
      </c>
      <c r="F4" s="9" t="s">
        <v>1</v>
      </c>
      <c r="G4" s="10">
        <v>1</v>
      </c>
      <c r="H4" s="11">
        <v>2</v>
      </c>
      <c r="I4" s="11">
        <v>3</v>
      </c>
      <c r="J4" s="11">
        <v>4</v>
      </c>
      <c r="K4" s="12" t="s">
        <v>103</v>
      </c>
      <c r="L4" s="13">
        <v>1</v>
      </c>
      <c r="M4" s="11">
        <v>2</v>
      </c>
      <c r="N4" s="11">
        <v>3</v>
      </c>
      <c r="O4" s="14">
        <v>4</v>
      </c>
      <c r="P4" s="15" t="s">
        <v>15</v>
      </c>
      <c r="Q4" s="13">
        <v>1</v>
      </c>
      <c r="R4" s="11">
        <v>2</v>
      </c>
      <c r="S4" s="11">
        <v>3</v>
      </c>
      <c r="T4" s="14">
        <v>4</v>
      </c>
      <c r="U4" s="15" t="s">
        <v>38</v>
      </c>
      <c r="V4" s="13">
        <v>1</v>
      </c>
      <c r="W4" s="11">
        <v>2</v>
      </c>
      <c r="X4" s="11">
        <v>3</v>
      </c>
      <c r="Y4" s="14">
        <v>4</v>
      </c>
      <c r="Z4" s="15" t="s">
        <v>38</v>
      </c>
      <c r="AA4" s="13">
        <v>1</v>
      </c>
      <c r="AB4" s="11">
        <v>2</v>
      </c>
      <c r="AC4" s="11">
        <v>3</v>
      </c>
      <c r="AD4" s="14">
        <v>4</v>
      </c>
      <c r="AE4" s="15" t="s">
        <v>38</v>
      </c>
      <c r="AF4" s="100" t="s">
        <v>32</v>
      </c>
      <c r="AG4" s="101" t="s">
        <v>3</v>
      </c>
      <c r="AH4" s="101" t="s">
        <v>17</v>
      </c>
      <c r="AI4" s="101" t="s">
        <v>33</v>
      </c>
      <c r="AJ4" s="101" t="s">
        <v>29</v>
      </c>
      <c r="AK4" s="101" t="s">
        <v>52</v>
      </c>
      <c r="AL4" s="102" t="s">
        <v>28</v>
      </c>
    </row>
    <row r="5" spans="2:38" x14ac:dyDescent="0.15">
      <c r="B5" s="43" t="s">
        <v>51</v>
      </c>
      <c r="C5" s="16">
        <f t="shared" ref="C5:C40" ca="1" si="0">FIND(C$4,OFFSET(C5,0,-OFFSET(C5,4-ROW(),4)))</f>
        <v>2</v>
      </c>
      <c r="D5" s="17">
        <f t="shared" ref="D5:E24" ca="1" si="1">FIND(D$4,OFFSET(D5,0,-OFFSET(D5,4-ROW(),4)),OFFSET(D5,0,-1)+1)</f>
        <v>4</v>
      </c>
      <c r="E5" s="17">
        <f t="shared" ca="1" si="1"/>
        <v>6</v>
      </c>
      <c r="F5" s="18">
        <f t="shared" ref="F5:F40" ca="1" si="2">FIND(F$4,OFFSET(F5,0,-OFFSET(F5,4-ROW(),4)))</f>
        <v>8</v>
      </c>
      <c r="G5" s="19" t="str">
        <f t="shared" ref="G5:G40" ca="1" si="3">LEFT(OFFSET(G5,0,-4-OFFSET(G5,4-ROW(),0)),C5-1)</f>
        <v>0</v>
      </c>
      <c r="H5" s="20" t="str">
        <f t="shared" ref="H5:H40" ca="1" si="4">MID(OFFSET(H5,0,-4-OFFSET(H5,4-ROW(),0)),C5+1,D5-C5-1)</f>
        <v>0</v>
      </c>
      <c r="I5" s="20" t="str">
        <f t="shared" ref="I5:I40" ca="1" si="5">MID(OFFSET(I5,0,-4-OFFSET(I5,4-ROW(),0)),D5+1,E5-D5-1)</f>
        <v>0</v>
      </c>
      <c r="J5" s="20" t="str">
        <f t="shared" ref="J5:J40" ca="1" si="6">MID(OFFSET(J5,0,-4-OFFSET(J5,4-ROW(),0)),E5+1,F5-E5-1)</f>
        <v>0</v>
      </c>
      <c r="K5" s="21" t="str">
        <f t="shared" ref="K5:K40" ca="1" si="7">MID(OFFSET(K5,0,-9),F5+1,2)</f>
        <v>0</v>
      </c>
      <c r="L5" s="22">
        <f t="shared" ref="L5:L40" ca="1" si="8">QUOTIENT($AG5,2^(8*(4-$G$4)))</f>
        <v>0</v>
      </c>
      <c r="M5" s="20">
        <f t="shared" ref="M5:M40" ca="1" si="9">QUOTIENT(MOD($AG5,2^(8*(4-$G$4))),2^(8*(4-$H$4)))</f>
        <v>0</v>
      </c>
      <c r="N5" s="20">
        <f t="shared" ref="N5:N40" ca="1" si="10">QUOTIENT(MOD($AG5,2^(8*(4-$H$4))),2^(8*(4-$I$4)))</f>
        <v>0</v>
      </c>
      <c r="O5" s="23">
        <f t="shared" ref="O5:O40" ca="1" si="11">IF($K5*1&lt;=30,QUOTIENT(MOD($AG5,2^(8*(4-$I$4))),2^(8*(4-$J$4))),"NA")</f>
        <v>0</v>
      </c>
      <c r="P5" s="24" t="str">
        <f t="shared" ref="P5:P11" ca="1" si="12">CONCATENATE(L5,$C$4,M5,$D$4,N5,$E$4,O5,$F$4,$K5)</f>
        <v>0.0.0.0/0</v>
      </c>
      <c r="Q5" s="22">
        <f t="shared" ref="Q5:Q40" ca="1" si="13">QUOTIENT($AH5,2^(8*(4-$G$4)))</f>
        <v>255</v>
      </c>
      <c r="R5" s="20">
        <f t="shared" ref="R5:R40" ca="1" si="14">QUOTIENT(MOD($AH5,2^(8*(4-$G$4))),2^(8*(4-$H$4)))</f>
        <v>255</v>
      </c>
      <c r="S5" s="20">
        <f t="shared" ref="S5:S40" ca="1" si="15">QUOTIENT(MOD($AH5,2^(8*(4-$H$4))),2^(8*(4-$I$4)))</f>
        <v>255</v>
      </c>
      <c r="T5" s="23">
        <f t="shared" ref="T5:T40" ca="1" si="16">IF($K5*1&lt;=30,QUOTIENT(MOD($AH5,2^(8*(4-$I$4))),2^(8*(4-$J$4))),"NA")</f>
        <v>255</v>
      </c>
      <c r="U5" s="24" t="str">
        <f t="shared" ref="U5:U40" ca="1" si="17">CONCATENATE(Q5,$C$4,R5,$D$4,S5,$E$4,T5,$F$4,$K5)</f>
        <v>255.255.255.255/0</v>
      </c>
      <c r="V5" s="22">
        <f t="shared" ref="V5:V40" ca="1" si="18">QUOTIENT($AI5,2^(8*(4-$G$4)))</f>
        <v>0</v>
      </c>
      <c r="W5" s="20">
        <f t="shared" ref="W5:W40" ca="1" si="19">QUOTIENT(MOD($AI5,2^(8*(4-$G$4))),2^(8*(4-$H$4)))</f>
        <v>0</v>
      </c>
      <c r="X5" s="20">
        <f t="shared" ref="X5:X40" ca="1" si="20">QUOTIENT(MOD($AI5,2^(8*(4-$H$4))),2^(8*(4-$I$4)))</f>
        <v>0</v>
      </c>
      <c r="Y5" s="23">
        <f t="shared" ref="Y5:Y40" ca="1" si="21">QUOTIENT(MOD($AI5,2^(8*(4-$I$4))),2^(8*(4-$J$4)))</f>
        <v>1</v>
      </c>
      <c r="Z5" s="24" t="str">
        <f t="shared" ref="Z5:Z40" ca="1" si="22">CONCATENATE(V5,$C$4,W5,$D$4,X5,$E$4,Y5,$F$4,$K5)</f>
        <v>0.0.0.1/0</v>
      </c>
      <c r="AA5" s="22">
        <f t="shared" ref="AA5:AA40" ca="1" si="23">QUOTIENT($AJ5,2^(8*(4-$G$4)))</f>
        <v>255</v>
      </c>
      <c r="AB5" s="20">
        <f t="shared" ref="AB5:AB40" ca="1" si="24">QUOTIENT(MOD($AJ5,2^(8*(4-$G$4))),2^(8*(4-$H$4)))</f>
        <v>255</v>
      </c>
      <c r="AC5" s="20">
        <f t="shared" ref="AC5:AC40" ca="1" si="25">QUOTIENT(MOD($AJ5,2^(8*(4-$H$4))),2^(8*(4-$I$4)))</f>
        <v>255</v>
      </c>
      <c r="AD5" s="23">
        <f t="shared" ref="AD5:AD40" ca="1" si="26">QUOTIENT(MOD($AJ5,2^(8*(4-$I$4))),2^(8*(4-$J$4)))</f>
        <v>254</v>
      </c>
      <c r="AE5" s="24" t="str">
        <f t="shared" ref="AE5:AE40" ca="1" si="27">CONCATENATE(AA5,$C$4,AB5,$D$4,AC5,$E$4,AD5,$F$4,$K5)</f>
        <v>255.255.255.254/0</v>
      </c>
      <c r="AF5" s="103">
        <f t="shared" ref="AF5:AF40" ca="1" si="28">(($G5*2^8+$H5)*2^8+$I5)*2^8+$J5</f>
        <v>0</v>
      </c>
      <c r="AG5" s="104">
        <f t="shared" ref="AG5:AG40" ca="1" si="29">$AF5-MOD($AF5,2^(32-$K5))</f>
        <v>0</v>
      </c>
      <c r="AH5" s="104">
        <f t="shared" ref="AH5:AH40" ca="1" si="30">OFFSET(AH5,0,-1)+2^(32-$K5)-1</f>
        <v>4294967295</v>
      </c>
      <c r="AI5" s="104">
        <f t="shared" ref="AI5:AI40" ca="1" si="31">IF(K5+0&lt;=30,AG5+1,AG5)</f>
        <v>1</v>
      </c>
      <c r="AJ5" s="104">
        <f t="shared" ref="AJ5:AJ40" ca="1" si="32">IF(K5+0&lt;=30,AH5-1,AG5+32-K5)</f>
        <v>4294967294</v>
      </c>
      <c r="AK5" s="104">
        <f ca="1">AJ5-AI5+1</f>
        <v>4294967294</v>
      </c>
      <c r="AL5" s="105">
        <f t="shared" ref="AL5:AL40" ca="1" si="33">MOD($AF5,2^(32-$K5))</f>
        <v>0</v>
      </c>
    </row>
    <row r="6" spans="2:38" x14ac:dyDescent="0.15">
      <c r="B6" s="44" t="s">
        <v>4</v>
      </c>
      <c r="C6" s="16">
        <f t="shared" ca="1" si="0"/>
        <v>3</v>
      </c>
      <c r="D6" s="26">
        <f t="shared" ca="1" si="1"/>
        <v>6</v>
      </c>
      <c r="E6" s="26">
        <f t="shared" ca="1" si="1"/>
        <v>9</v>
      </c>
      <c r="F6" s="27">
        <f t="shared" ca="1" si="2"/>
        <v>12</v>
      </c>
      <c r="G6" s="28" t="str">
        <f t="shared" ca="1" si="3"/>
        <v>10</v>
      </c>
      <c r="H6" s="29" t="str">
        <f t="shared" ca="1" si="4"/>
        <v>32</v>
      </c>
      <c r="I6" s="29" t="str">
        <f t="shared" ca="1" si="5"/>
        <v>54</v>
      </c>
      <c r="J6" s="29" t="str">
        <f t="shared" ca="1" si="6"/>
        <v>76</v>
      </c>
      <c r="K6" s="30" t="str">
        <f t="shared" ca="1" si="7"/>
        <v>8</v>
      </c>
      <c r="L6" s="31">
        <f t="shared" ca="1" si="8"/>
        <v>10</v>
      </c>
      <c r="M6" s="29">
        <f t="shared" ca="1" si="9"/>
        <v>0</v>
      </c>
      <c r="N6" s="29">
        <f t="shared" ca="1" si="10"/>
        <v>0</v>
      </c>
      <c r="O6" s="32">
        <f t="shared" ca="1" si="11"/>
        <v>0</v>
      </c>
      <c r="P6" s="33" t="str">
        <f t="shared" ca="1" si="12"/>
        <v>10.0.0.0/8</v>
      </c>
      <c r="Q6" s="31">
        <f t="shared" ca="1" si="13"/>
        <v>10</v>
      </c>
      <c r="R6" s="29">
        <f t="shared" ca="1" si="14"/>
        <v>255</v>
      </c>
      <c r="S6" s="29">
        <f t="shared" ca="1" si="15"/>
        <v>255</v>
      </c>
      <c r="T6" s="32">
        <f t="shared" ca="1" si="16"/>
        <v>255</v>
      </c>
      <c r="U6" s="33" t="str">
        <f t="shared" ca="1" si="17"/>
        <v>10.255.255.255/8</v>
      </c>
      <c r="V6" s="31">
        <f t="shared" ca="1" si="18"/>
        <v>10</v>
      </c>
      <c r="W6" s="29">
        <f t="shared" ca="1" si="19"/>
        <v>0</v>
      </c>
      <c r="X6" s="29">
        <f t="shared" ca="1" si="20"/>
        <v>0</v>
      </c>
      <c r="Y6" s="32">
        <f t="shared" ca="1" si="21"/>
        <v>1</v>
      </c>
      <c r="Z6" s="33" t="str">
        <f t="shared" ca="1" si="22"/>
        <v>10.0.0.1/8</v>
      </c>
      <c r="AA6" s="31">
        <f t="shared" ca="1" si="23"/>
        <v>10</v>
      </c>
      <c r="AB6" s="29">
        <f t="shared" ca="1" si="24"/>
        <v>255</v>
      </c>
      <c r="AC6" s="29">
        <f t="shared" ca="1" si="25"/>
        <v>255</v>
      </c>
      <c r="AD6" s="32">
        <f t="shared" ca="1" si="26"/>
        <v>254</v>
      </c>
      <c r="AE6" s="33" t="str">
        <f t="shared" ca="1" si="27"/>
        <v>10.255.255.254/8</v>
      </c>
      <c r="AF6" s="106">
        <f t="shared" ca="1" si="28"/>
        <v>169883212</v>
      </c>
      <c r="AG6" s="107">
        <f t="shared" ca="1" si="29"/>
        <v>167772160</v>
      </c>
      <c r="AH6" s="107">
        <f t="shared" ca="1" si="30"/>
        <v>184549375</v>
      </c>
      <c r="AI6" s="104">
        <f t="shared" ca="1" si="31"/>
        <v>167772161</v>
      </c>
      <c r="AJ6" s="104">
        <f t="shared" ca="1" si="32"/>
        <v>184549374</v>
      </c>
      <c r="AK6" s="107">
        <f t="shared" ref="AK6:AK40" ca="1" si="34">AJ6-AI6+1</f>
        <v>16777214</v>
      </c>
      <c r="AL6" s="108">
        <f t="shared" ca="1" si="33"/>
        <v>2111052</v>
      </c>
    </row>
    <row r="7" spans="2:38" x14ac:dyDescent="0.15">
      <c r="B7" s="44" t="s">
        <v>5</v>
      </c>
      <c r="C7" s="16">
        <f t="shared" ca="1" si="0"/>
        <v>3</v>
      </c>
      <c r="D7" s="26">
        <f t="shared" ca="1" si="1"/>
        <v>6</v>
      </c>
      <c r="E7" s="26">
        <f t="shared" ca="1" si="1"/>
        <v>9</v>
      </c>
      <c r="F7" s="27">
        <f t="shared" ca="1" si="2"/>
        <v>12</v>
      </c>
      <c r="G7" s="28" t="str">
        <f t="shared" ca="1" si="3"/>
        <v>10</v>
      </c>
      <c r="H7" s="29" t="str">
        <f t="shared" ca="1" si="4"/>
        <v>32</v>
      </c>
      <c r="I7" s="29" t="str">
        <f t="shared" ca="1" si="5"/>
        <v>54</v>
      </c>
      <c r="J7" s="29" t="str">
        <f t="shared" ca="1" si="6"/>
        <v>76</v>
      </c>
      <c r="K7" s="30" t="str">
        <f t="shared" ca="1" si="7"/>
        <v>9</v>
      </c>
      <c r="L7" s="31">
        <f t="shared" ca="1" si="8"/>
        <v>10</v>
      </c>
      <c r="M7" s="29">
        <f t="shared" ca="1" si="9"/>
        <v>0</v>
      </c>
      <c r="N7" s="29">
        <f t="shared" ca="1" si="10"/>
        <v>0</v>
      </c>
      <c r="O7" s="32">
        <f t="shared" ca="1" si="11"/>
        <v>0</v>
      </c>
      <c r="P7" s="33" t="str">
        <f t="shared" ca="1" si="12"/>
        <v>10.0.0.0/9</v>
      </c>
      <c r="Q7" s="31">
        <f t="shared" ca="1" si="13"/>
        <v>10</v>
      </c>
      <c r="R7" s="29">
        <f t="shared" ca="1" si="14"/>
        <v>127</v>
      </c>
      <c r="S7" s="29">
        <f t="shared" ca="1" si="15"/>
        <v>255</v>
      </c>
      <c r="T7" s="32">
        <f t="shared" ca="1" si="16"/>
        <v>255</v>
      </c>
      <c r="U7" s="33" t="str">
        <f t="shared" ca="1" si="17"/>
        <v>10.127.255.255/9</v>
      </c>
      <c r="V7" s="31">
        <f t="shared" ca="1" si="18"/>
        <v>10</v>
      </c>
      <c r="W7" s="29">
        <f t="shared" ca="1" si="19"/>
        <v>0</v>
      </c>
      <c r="X7" s="29">
        <f t="shared" ca="1" si="20"/>
        <v>0</v>
      </c>
      <c r="Y7" s="32">
        <f t="shared" ca="1" si="21"/>
        <v>1</v>
      </c>
      <c r="Z7" s="33" t="str">
        <f t="shared" ca="1" si="22"/>
        <v>10.0.0.1/9</v>
      </c>
      <c r="AA7" s="31">
        <f t="shared" ca="1" si="23"/>
        <v>10</v>
      </c>
      <c r="AB7" s="29">
        <f t="shared" ca="1" si="24"/>
        <v>127</v>
      </c>
      <c r="AC7" s="29">
        <f t="shared" ca="1" si="25"/>
        <v>255</v>
      </c>
      <c r="AD7" s="32">
        <f t="shared" ca="1" si="26"/>
        <v>254</v>
      </c>
      <c r="AE7" s="33" t="str">
        <f t="shared" ca="1" si="27"/>
        <v>10.127.255.254/9</v>
      </c>
      <c r="AF7" s="106">
        <f t="shared" ca="1" si="28"/>
        <v>169883212</v>
      </c>
      <c r="AG7" s="107">
        <f t="shared" ca="1" si="29"/>
        <v>167772160</v>
      </c>
      <c r="AH7" s="107">
        <f t="shared" ca="1" si="30"/>
        <v>176160767</v>
      </c>
      <c r="AI7" s="104">
        <f t="shared" ca="1" si="31"/>
        <v>167772161</v>
      </c>
      <c r="AJ7" s="104">
        <f t="shared" ca="1" si="32"/>
        <v>176160766</v>
      </c>
      <c r="AK7" s="107">
        <f t="shared" ca="1" si="34"/>
        <v>8388606</v>
      </c>
      <c r="AL7" s="108">
        <f t="shared" ca="1" si="33"/>
        <v>2111052</v>
      </c>
    </row>
    <row r="8" spans="2:38" x14ac:dyDescent="0.15">
      <c r="B8" s="44" t="s">
        <v>6</v>
      </c>
      <c r="C8" s="25">
        <f t="shared" ca="1" si="0"/>
        <v>3</v>
      </c>
      <c r="D8" s="26">
        <f t="shared" ca="1" si="1"/>
        <v>6</v>
      </c>
      <c r="E8" s="26">
        <f t="shared" ca="1" si="1"/>
        <v>9</v>
      </c>
      <c r="F8" s="27">
        <f t="shared" ca="1" si="2"/>
        <v>12</v>
      </c>
      <c r="G8" s="28" t="str">
        <f t="shared" ca="1" si="3"/>
        <v>10</v>
      </c>
      <c r="H8" s="29" t="str">
        <f t="shared" ca="1" si="4"/>
        <v>32</v>
      </c>
      <c r="I8" s="29" t="str">
        <f t="shared" ca="1" si="5"/>
        <v>54</v>
      </c>
      <c r="J8" s="29" t="str">
        <f t="shared" ca="1" si="6"/>
        <v>76</v>
      </c>
      <c r="K8" s="30" t="str">
        <f t="shared" ca="1" si="7"/>
        <v>10</v>
      </c>
      <c r="L8" s="31">
        <f t="shared" ca="1" si="8"/>
        <v>10</v>
      </c>
      <c r="M8" s="29">
        <f t="shared" ca="1" si="9"/>
        <v>0</v>
      </c>
      <c r="N8" s="29">
        <f t="shared" ca="1" si="10"/>
        <v>0</v>
      </c>
      <c r="O8" s="32">
        <f t="shared" ca="1" si="11"/>
        <v>0</v>
      </c>
      <c r="P8" s="33" t="str">
        <f t="shared" ca="1" si="12"/>
        <v>10.0.0.0/10</v>
      </c>
      <c r="Q8" s="31">
        <f t="shared" ca="1" si="13"/>
        <v>10</v>
      </c>
      <c r="R8" s="29">
        <f t="shared" ca="1" si="14"/>
        <v>63</v>
      </c>
      <c r="S8" s="29">
        <f t="shared" ca="1" si="15"/>
        <v>255</v>
      </c>
      <c r="T8" s="32">
        <f t="shared" ca="1" si="16"/>
        <v>255</v>
      </c>
      <c r="U8" s="33" t="str">
        <f t="shared" ca="1" si="17"/>
        <v>10.63.255.255/10</v>
      </c>
      <c r="V8" s="31">
        <f t="shared" ca="1" si="18"/>
        <v>10</v>
      </c>
      <c r="W8" s="29">
        <f t="shared" ca="1" si="19"/>
        <v>0</v>
      </c>
      <c r="X8" s="29">
        <f t="shared" ca="1" si="20"/>
        <v>0</v>
      </c>
      <c r="Y8" s="32">
        <f t="shared" ca="1" si="21"/>
        <v>1</v>
      </c>
      <c r="Z8" s="33" t="str">
        <f t="shared" ca="1" si="22"/>
        <v>10.0.0.1/10</v>
      </c>
      <c r="AA8" s="31">
        <f t="shared" ca="1" si="23"/>
        <v>10</v>
      </c>
      <c r="AB8" s="29">
        <f t="shared" ca="1" si="24"/>
        <v>63</v>
      </c>
      <c r="AC8" s="29">
        <f t="shared" ca="1" si="25"/>
        <v>255</v>
      </c>
      <c r="AD8" s="32">
        <f t="shared" ca="1" si="26"/>
        <v>254</v>
      </c>
      <c r="AE8" s="33" t="str">
        <f t="shared" ca="1" si="27"/>
        <v>10.63.255.254/10</v>
      </c>
      <c r="AF8" s="106">
        <f t="shared" ca="1" si="28"/>
        <v>169883212</v>
      </c>
      <c r="AG8" s="107">
        <f t="shared" ca="1" si="29"/>
        <v>167772160</v>
      </c>
      <c r="AH8" s="107">
        <f t="shared" ca="1" si="30"/>
        <v>171966463</v>
      </c>
      <c r="AI8" s="104">
        <f t="shared" ca="1" si="31"/>
        <v>167772161</v>
      </c>
      <c r="AJ8" s="104">
        <f t="shared" ca="1" si="32"/>
        <v>171966462</v>
      </c>
      <c r="AK8" s="107">
        <f t="shared" ca="1" si="34"/>
        <v>4194302</v>
      </c>
      <c r="AL8" s="108">
        <f t="shared" ca="1" si="33"/>
        <v>2111052</v>
      </c>
    </row>
    <row r="9" spans="2:38" x14ac:dyDescent="0.15">
      <c r="B9" s="44" t="s">
        <v>7</v>
      </c>
      <c r="C9" s="25">
        <f t="shared" ca="1" si="0"/>
        <v>3</v>
      </c>
      <c r="D9" s="26">
        <f t="shared" ca="1" si="1"/>
        <v>6</v>
      </c>
      <c r="E9" s="26">
        <f t="shared" ca="1" si="1"/>
        <v>9</v>
      </c>
      <c r="F9" s="27">
        <f t="shared" ca="1" si="2"/>
        <v>12</v>
      </c>
      <c r="G9" s="28" t="str">
        <f t="shared" ca="1" si="3"/>
        <v>10</v>
      </c>
      <c r="H9" s="29" t="str">
        <f t="shared" ca="1" si="4"/>
        <v>32</v>
      </c>
      <c r="I9" s="29" t="str">
        <f t="shared" ca="1" si="5"/>
        <v>54</v>
      </c>
      <c r="J9" s="29" t="str">
        <f t="shared" ca="1" si="6"/>
        <v>76</v>
      </c>
      <c r="K9" s="30" t="str">
        <f t="shared" ca="1" si="7"/>
        <v>11</v>
      </c>
      <c r="L9" s="31">
        <f t="shared" ca="1" si="8"/>
        <v>10</v>
      </c>
      <c r="M9" s="29">
        <f t="shared" ca="1" si="9"/>
        <v>32</v>
      </c>
      <c r="N9" s="29">
        <f t="shared" ca="1" si="10"/>
        <v>0</v>
      </c>
      <c r="O9" s="32">
        <f t="shared" ca="1" si="11"/>
        <v>0</v>
      </c>
      <c r="P9" s="33" t="str">
        <f t="shared" ca="1" si="12"/>
        <v>10.32.0.0/11</v>
      </c>
      <c r="Q9" s="31">
        <f t="shared" ca="1" si="13"/>
        <v>10</v>
      </c>
      <c r="R9" s="29">
        <f t="shared" ca="1" si="14"/>
        <v>63</v>
      </c>
      <c r="S9" s="29">
        <f t="shared" ca="1" si="15"/>
        <v>255</v>
      </c>
      <c r="T9" s="32">
        <f t="shared" ca="1" si="16"/>
        <v>255</v>
      </c>
      <c r="U9" s="33" t="str">
        <f t="shared" ca="1" si="17"/>
        <v>10.63.255.255/11</v>
      </c>
      <c r="V9" s="31">
        <f t="shared" ca="1" si="18"/>
        <v>10</v>
      </c>
      <c r="W9" s="29">
        <f t="shared" ca="1" si="19"/>
        <v>32</v>
      </c>
      <c r="X9" s="29">
        <f t="shared" ca="1" si="20"/>
        <v>0</v>
      </c>
      <c r="Y9" s="32">
        <f t="shared" ca="1" si="21"/>
        <v>1</v>
      </c>
      <c r="Z9" s="33" t="str">
        <f t="shared" ca="1" si="22"/>
        <v>10.32.0.1/11</v>
      </c>
      <c r="AA9" s="31">
        <f t="shared" ca="1" si="23"/>
        <v>10</v>
      </c>
      <c r="AB9" s="29">
        <f t="shared" ca="1" si="24"/>
        <v>63</v>
      </c>
      <c r="AC9" s="29">
        <f t="shared" ca="1" si="25"/>
        <v>255</v>
      </c>
      <c r="AD9" s="32">
        <f t="shared" ca="1" si="26"/>
        <v>254</v>
      </c>
      <c r="AE9" s="33" t="str">
        <f t="shared" ca="1" si="27"/>
        <v>10.63.255.254/11</v>
      </c>
      <c r="AF9" s="106">
        <f t="shared" ca="1" si="28"/>
        <v>169883212</v>
      </c>
      <c r="AG9" s="107">
        <f t="shared" ca="1" si="29"/>
        <v>169869312</v>
      </c>
      <c r="AH9" s="107">
        <f t="shared" ca="1" si="30"/>
        <v>171966463</v>
      </c>
      <c r="AI9" s="104">
        <f t="shared" ca="1" si="31"/>
        <v>169869313</v>
      </c>
      <c r="AJ9" s="104">
        <f t="shared" ca="1" si="32"/>
        <v>171966462</v>
      </c>
      <c r="AK9" s="107">
        <f t="shared" ca="1" si="34"/>
        <v>2097150</v>
      </c>
      <c r="AL9" s="108">
        <f t="shared" ca="1" si="33"/>
        <v>13900</v>
      </c>
    </row>
    <row r="10" spans="2:38" x14ac:dyDescent="0.15">
      <c r="B10" s="44" t="s">
        <v>8</v>
      </c>
      <c r="C10" s="25">
        <f t="shared" ca="1" si="0"/>
        <v>3</v>
      </c>
      <c r="D10" s="26">
        <f t="shared" ca="1" si="1"/>
        <v>6</v>
      </c>
      <c r="E10" s="26">
        <f t="shared" ca="1" si="1"/>
        <v>9</v>
      </c>
      <c r="F10" s="27">
        <f t="shared" ca="1" si="2"/>
        <v>12</v>
      </c>
      <c r="G10" s="28" t="str">
        <f t="shared" ca="1" si="3"/>
        <v>10</v>
      </c>
      <c r="H10" s="29" t="str">
        <f t="shared" ca="1" si="4"/>
        <v>32</v>
      </c>
      <c r="I10" s="29" t="str">
        <f t="shared" ca="1" si="5"/>
        <v>54</v>
      </c>
      <c r="J10" s="29" t="str">
        <f t="shared" ca="1" si="6"/>
        <v>76</v>
      </c>
      <c r="K10" s="30" t="str">
        <f t="shared" ca="1" si="7"/>
        <v>12</v>
      </c>
      <c r="L10" s="31">
        <f t="shared" ca="1" si="8"/>
        <v>10</v>
      </c>
      <c r="M10" s="29">
        <f t="shared" ca="1" si="9"/>
        <v>32</v>
      </c>
      <c r="N10" s="29">
        <f t="shared" ca="1" si="10"/>
        <v>0</v>
      </c>
      <c r="O10" s="32">
        <f t="shared" ca="1" si="11"/>
        <v>0</v>
      </c>
      <c r="P10" s="33" t="str">
        <f t="shared" ca="1" si="12"/>
        <v>10.32.0.0/12</v>
      </c>
      <c r="Q10" s="31">
        <f t="shared" ca="1" si="13"/>
        <v>10</v>
      </c>
      <c r="R10" s="29">
        <f t="shared" ca="1" si="14"/>
        <v>47</v>
      </c>
      <c r="S10" s="29">
        <f t="shared" ca="1" si="15"/>
        <v>255</v>
      </c>
      <c r="T10" s="32">
        <f t="shared" ca="1" si="16"/>
        <v>255</v>
      </c>
      <c r="U10" s="33" t="str">
        <f t="shared" ca="1" si="17"/>
        <v>10.47.255.255/12</v>
      </c>
      <c r="V10" s="31">
        <f t="shared" ca="1" si="18"/>
        <v>10</v>
      </c>
      <c r="W10" s="29">
        <f t="shared" ca="1" si="19"/>
        <v>32</v>
      </c>
      <c r="X10" s="29">
        <f t="shared" ca="1" si="20"/>
        <v>0</v>
      </c>
      <c r="Y10" s="32">
        <f t="shared" ca="1" si="21"/>
        <v>1</v>
      </c>
      <c r="Z10" s="33" t="str">
        <f t="shared" ca="1" si="22"/>
        <v>10.32.0.1/12</v>
      </c>
      <c r="AA10" s="31">
        <f t="shared" ca="1" si="23"/>
        <v>10</v>
      </c>
      <c r="AB10" s="29">
        <f t="shared" ca="1" si="24"/>
        <v>47</v>
      </c>
      <c r="AC10" s="29">
        <f t="shared" ca="1" si="25"/>
        <v>255</v>
      </c>
      <c r="AD10" s="32">
        <f t="shared" ca="1" si="26"/>
        <v>254</v>
      </c>
      <c r="AE10" s="33" t="str">
        <f t="shared" ca="1" si="27"/>
        <v>10.47.255.254/12</v>
      </c>
      <c r="AF10" s="106">
        <f t="shared" ca="1" si="28"/>
        <v>169883212</v>
      </c>
      <c r="AG10" s="107">
        <f t="shared" ca="1" si="29"/>
        <v>169869312</v>
      </c>
      <c r="AH10" s="107">
        <f t="shared" ca="1" si="30"/>
        <v>170917887</v>
      </c>
      <c r="AI10" s="104">
        <f t="shared" ca="1" si="31"/>
        <v>169869313</v>
      </c>
      <c r="AJ10" s="104">
        <f t="shared" ca="1" si="32"/>
        <v>170917886</v>
      </c>
      <c r="AK10" s="107">
        <f t="shared" ca="1" si="34"/>
        <v>1048574</v>
      </c>
      <c r="AL10" s="108">
        <f t="shared" ca="1" si="33"/>
        <v>13900</v>
      </c>
    </row>
    <row r="11" spans="2:38" x14ac:dyDescent="0.15">
      <c r="B11" s="44" t="s">
        <v>9</v>
      </c>
      <c r="C11" s="25">
        <f t="shared" ca="1" si="0"/>
        <v>3</v>
      </c>
      <c r="D11" s="26">
        <f t="shared" ca="1" si="1"/>
        <v>6</v>
      </c>
      <c r="E11" s="26">
        <f t="shared" ca="1" si="1"/>
        <v>9</v>
      </c>
      <c r="F11" s="27">
        <f t="shared" ca="1" si="2"/>
        <v>12</v>
      </c>
      <c r="G11" s="28" t="str">
        <f t="shared" ca="1" si="3"/>
        <v>10</v>
      </c>
      <c r="H11" s="29" t="str">
        <f t="shared" ca="1" si="4"/>
        <v>32</v>
      </c>
      <c r="I11" s="29" t="str">
        <f t="shared" ca="1" si="5"/>
        <v>54</v>
      </c>
      <c r="J11" s="29" t="str">
        <f t="shared" ca="1" si="6"/>
        <v>76</v>
      </c>
      <c r="K11" s="30" t="str">
        <f t="shared" ca="1" si="7"/>
        <v>13</v>
      </c>
      <c r="L11" s="31">
        <f t="shared" ca="1" si="8"/>
        <v>10</v>
      </c>
      <c r="M11" s="29">
        <f t="shared" ca="1" si="9"/>
        <v>32</v>
      </c>
      <c r="N11" s="29">
        <f t="shared" ca="1" si="10"/>
        <v>0</v>
      </c>
      <c r="O11" s="32">
        <f t="shared" ca="1" si="11"/>
        <v>0</v>
      </c>
      <c r="P11" s="33" t="str">
        <f t="shared" ca="1" si="12"/>
        <v>10.32.0.0/13</v>
      </c>
      <c r="Q11" s="31">
        <f t="shared" ca="1" si="13"/>
        <v>10</v>
      </c>
      <c r="R11" s="29">
        <f t="shared" ca="1" si="14"/>
        <v>39</v>
      </c>
      <c r="S11" s="29">
        <f t="shared" ca="1" si="15"/>
        <v>255</v>
      </c>
      <c r="T11" s="32">
        <f t="shared" ca="1" si="16"/>
        <v>255</v>
      </c>
      <c r="U11" s="33" t="str">
        <f t="shared" ca="1" si="17"/>
        <v>10.39.255.255/13</v>
      </c>
      <c r="V11" s="31">
        <f t="shared" ca="1" si="18"/>
        <v>10</v>
      </c>
      <c r="W11" s="29">
        <f t="shared" ca="1" si="19"/>
        <v>32</v>
      </c>
      <c r="X11" s="29">
        <f t="shared" ca="1" si="20"/>
        <v>0</v>
      </c>
      <c r="Y11" s="32">
        <f t="shared" ca="1" si="21"/>
        <v>1</v>
      </c>
      <c r="Z11" s="33" t="str">
        <f t="shared" ca="1" si="22"/>
        <v>10.32.0.1/13</v>
      </c>
      <c r="AA11" s="31">
        <f t="shared" ca="1" si="23"/>
        <v>10</v>
      </c>
      <c r="AB11" s="29">
        <f t="shared" ca="1" si="24"/>
        <v>39</v>
      </c>
      <c r="AC11" s="29">
        <f t="shared" ca="1" si="25"/>
        <v>255</v>
      </c>
      <c r="AD11" s="32">
        <f t="shared" ca="1" si="26"/>
        <v>254</v>
      </c>
      <c r="AE11" s="33" t="str">
        <f t="shared" ca="1" si="27"/>
        <v>10.39.255.254/13</v>
      </c>
      <c r="AF11" s="106">
        <f t="shared" ca="1" si="28"/>
        <v>169883212</v>
      </c>
      <c r="AG11" s="107">
        <f t="shared" ca="1" si="29"/>
        <v>169869312</v>
      </c>
      <c r="AH11" s="107">
        <f t="shared" ca="1" si="30"/>
        <v>170393599</v>
      </c>
      <c r="AI11" s="104">
        <f t="shared" ca="1" si="31"/>
        <v>169869313</v>
      </c>
      <c r="AJ11" s="104">
        <f t="shared" ca="1" si="32"/>
        <v>170393598</v>
      </c>
      <c r="AK11" s="107">
        <f t="shared" ca="1" si="34"/>
        <v>524286</v>
      </c>
      <c r="AL11" s="108">
        <f t="shared" ca="1" si="33"/>
        <v>13900</v>
      </c>
    </row>
    <row r="12" spans="2:38" x14ac:dyDescent="0.15">
      <c r="B12" s="44" t="s">
        <v>10</v>
      </c>
      <c r="C12" s="25">
        <f t="shared" ca="1" si="0"/>
        <v>3</v>
      </c>
      <c r="D12" s="26">
        <f t="shared" ca="1" si="1"/>
        <v>6</v>
      </c>
      <c r="E12" s="26">
        <f t="shared" ca="1" si="1"/>
        <v>9</v>
      </c>
      <c r="F12" s="27">
        <f t="shared" ca="1" si="2"/>
        <v>12</v>
      </c>
      <c r="G12" s="28" t="str">
        <f t="shared" ca="1" si="3"/>
        <v>10</v>
      </c>
      <c r="H12" s="29" t="str">
        <f t="shared" ca="1" si="4"/>
        <v>32</v>
      </c>
      <c r="I12" s="29" t="str">
        <f t="shared" ca="1" si="5"/>
        <v>54</v>
      </c>
      <c r="J12" s="29" t="str">
        <f t="shared" ca="1" si="6"/>
        <v>76</v>
      </c>
      <c r="K12" s="30" t="str">
        <f t="shared" ca="1" si="7"/>
        <v>14</v>
      </c>
      <c r="L12" s="31">
        <f t="shared" ca="1" si="8"/>
        <v>10</v>
      </c>
      <c r="M12" s="29">
        <f t="shared" ca="1" si="9"/>
        <v>32</v>
      </c>
      <c r="N12" s="29">
        <f t="shared" ca="1" si="10"/>
        <v>0</v>
      </c>
      <c r="O12" s="32">
        <f t="shared" ca="1" si="11"/>
        <v>0</v>
      </c>
      <c r="P12" s="33" t="str">
        <f t="shared" ref="P12" ca="1" si="35">CONCATENATE(L12,$C$4,M12,$D$4,N12,$E$4,O12,$F$4,$K12)</f>
        <v>10.32.0.0/14</v>
      </c>
      <c r="Q12" s="31">
        <f t="shared" ca="1" si="13"/>
        <v>10</v>
      </c>
      <c r="R12" s="29">
        <f t="shared" ca="1" si="14"/>
        <v>35</v>
      </c>
      <c r="S12" s="29">
        <f t="shared" ca="1" si="15"/>
        <v>255</v>
      </c>
      <c r="T12" s="32">
        <f t="shared" ca="1" si="16"/>
        <v>255</v>
      </c>
      <c r="U12" s="33" t="str">
        <f t="shared" ca="1" si="17"/>
        <v>10.35.255.255/14</v>
      </c>
      <c r="V12" s="31">
        <f t="shared" ca="1" si="18"/>
        <v>10</v>
      </c>
      <c r="W12" s="29">
        <f t="shared" ca="1" si="19"/>
        <v>32</v>
      </c>
      <c r="X12" s="29">
        <f t="shared" ca="1" si="20"/>
        <v>0</v>
      </c>
      <c r="Y12" s="32">
        <f t="shared" ca="1" si="21"/>
        <v>1</v>
      </c>
      <c r="Z12" s="33" t="str">
        <f t="shared" ca="1" si="22"/>
        <v>10.32.0.1/14</v>
      </c>
      <c r="AA12" s="31">
        <f t="shared" ca="1" si="23"/>
        <v>10</v>
      </c>
      <c r="AB12" s="29">
        <f t="shared" ca="1" si="24"/>
        <v>35</v>
      </c>
      <c r="AC12" s="29">
        <f t="shared" ca="1" si="25"/>
        <v>255</v>
      </c>
      <c r="AD12" s="32">
        <f t="shared" ca="1" si="26"/>
        <v>254</v>
      </c>
      <c r="AE12" s="33" t="str">
        <f t="shared" ca="1" si="27"/>
        <v>10.35.255.254/14</v>
      </c>
      <c r="AF12" s="106">
        <f t="shared" ca="1" si="28"/>
        <v>169883212</v>
      </c>
      <c r="AG12" s="107">
        <f t="shared" ca="1" si="29"/>
        <v>169869312</v>
      </c>
      <c r="AH12" s="107">
        <f t="shared" ca="1" si="30"/>
        <v>170131455</v>
      </c>
      <c r="AI12" s="104">
        <f t="shared" ca="1" si="31"/>
        <v>169869313</v>
      </c>
      <c r="AJ12" s="104">
        <f t="shared" ca="1" si="32"/>
        <v>170131454</v>
      </c>
      <c r="AK12" s="107">
        <f t="shared" ca="1" si="34"/>
        <v>262142</v>
      </c>
      <c r="AL12" s="108">
        <f t="shared" ca="1" si="33"/>
        <v>13900</v>
      </c>
    </row>
    <row r="13" spans="2:38" x14ac:dyDescent="0.15">
      <c r="B13" s="44" t="s">
        <v>11</v>
      </c>
      <c r="C13" s="25">
        <f t="shared" ca="1" si="0"/>
        <v>3</v>
      </c>
      <c r="D13" s="26">
        <f t="shared" ca="1" si="1"/>
        <v>6</v>
      </c>
      <c r="E13" s="26">
        <f t="shared" ca="1" si="1"/>
        <v>9</v>
      </c>
      <c r="F13" s="27">
        <f t="shared" ca="1" si="2"/>
        <v>12</v>
      </c>
      <c r="G13" s="28" t="str">
        <f t="shared" ca="1" si="3"/>
        <v>10</v>
      </c>
      <c r="H13" s="29" t="str">
        <f t="shared" ca="1" si="4"/>
        <v>32</v>
      </c>
      <c r="I13" s="29" t="str">
        <f t="shared" ca="1" si="5"/>
        <v>54</v>
      </c>
      <c r="J13" s="29" t="str">
        <f t="shared" ca="1" si="6"/>
        <v>76</v>
      </c>
      <c r="K13" s="30" t="str">
        <f t="shared" ca="1" si="7"/>
        <v>15</v>
      </c>
      <c r="L13" s="31">
        <f t="shared" ca="1" si="8"/>
        <v>10</v>
      </c>
      <c r="M13" s="29">
        <f t="shared" ca="1" si="9"/>
        <v>32</v>
      </c>
      <c r="N13" s="29">
        <f t="shared" ca="1" si="10"/>
        <v>0</v>
      </c>
      <c r="O13" s="32">
        <f t="shared" ca="1" si="11"/>
        <v>0</v>
      </c>
      <c r="P13" s="33" t="str">
        <f t="shared" ref="P13:P40" ca="1" si="36">CONCATENATE(L13,$C$4,M13,$D$4,N13,$E$4,O13,$F$4,$K13)</f>
        <v>10.32.0.0/15</v>
      </c>
      <c r="Q13" s="31">
        <f t="shared" ca="1" si="13"/>
        <v>10</v>
      </c>
      <c r="R13" s="29">
        <f t="shared" ca="1" si="14"/>
        <v>33</v>
      </c>
      <c r="S13" s="29">
        <f t="shared" ca="1" si="15"/>
        <v>255</v>
      </c>
      <c r="T13" s="32">
        <f t="shared" ca="1" si="16"/>
        <v>255</v>
      </c>
      <c r="U13" s="33" t="str">
        <f t="shared" ca="1" si="17"/>
        <v>10.33.255.255/15</v>
      </c>
      <c r="V13" s="31">
        <f t="shared" ca="1" si="18"/>
        <v>10</v>
      </c>
      <c r="W13" s="29">
        <f t="shared" ca="1" si="19"/>
        <v>32</v>
      </c>
      <c r="X13" s="29">
        <f t="shared" ca="1" si="20"/>
        <v>0</v>
      </c>
      <c r="Y13" s="32">
        <f t="shared" ca="1" si="21"/>
        <v>1</v>
      </c>
      <c r="Z13" s="33" t="str">
        <f t="shared" ca="1" si="22"/>
        <v>10.32.0.1/15</v>
      </c>
      <c r="AA13" s="31">
        <f t="shared" ca="1" si="23"/>
        <v>10</v>
      </c>
      <c r="AB13" s="29">
        <f t="shared" ca="1" si="24"/>
        <v>33</v>
      </c>
      <c r="AC13" s="29">
        <f t="shared" ca="1" si="25"/>
        <v>255</v>
      </c>
      <c r="AD13" s="32">
        <f t="shared" ca="1" si="26"/>
        <v>254</v>
      </c>
      <c r="AE13" s="33" t="str">
        <f t="shared" ca="1" si="27"/>
        <v>10.33.255.254/15</v>
      </c>
      <c r="AF13" s="106">
        <f t="shared" ca="1" si="28"/>
        <v>169883212</v>
      </c>
      <c r="AG13" s="107">
        <f t="shared" ca="1" si="29"/>
        <v>169869312</v>
      </c>
      <c r="AH13" s="107">
        <f t="shared" ca="1" si="30"/>
        <v>170000383</v>
      </c>
      <c r="AI13" s="104">
        <f t="shared" ca="1" si="31"/>
        <v>169869313</v>
      </c>
      <c r="AJ13" s="104">
        <f t="shared" ca="1" si="32"/>
        <v>170000382</v>
      </c>
      <c r="AK13" s="107">
        <f t="shared" ca="1" si="34"/>
        <v>131070</v>
      </c>
      <c r="AL13" s="108">
        <f t="shared" ca="1" si="33"/>
        <v>13900</v>
      </c>
    </row>
    <row r="14" spans="2:38" x14ac:dyDescent="0.15">
      <c r="B14" s="44" t="s">
        <v>12</v>
      </c>
      <c r="C14" s="25">
        <f t="shared" ca="1" si="0"/>
        <v>3</v>
      </c>
      <c r="D14" s="26">
        <f t="shared" ca="1" si="1"/>
        <v>6</v>
      </c>
      <c r="E14" s="26">
        <f t="shared" ca="1" si="1"/>
        <v>9</v>
      </c>
      <c r="F14" s="27">
        <f t="shared" ca="1" si="2"/>
        <v>12</v>
      </c>
      <c r="G14" s="28" t="str">
        <f t="shared" ca="1" si="3"/>
        <v>10</v>
      </c>
      <c r="H14" s="29" t="str">
        <f t="shared" ca="1" si="4"/>
        <v>32</v>
      </c>
      <c r="I14" s="29" t="str">
        <f t="shared" ca="1" si="5"/>
        <v>54</v>
      </c>
      <c r="J14" s="29" t="str">
        <f t="shared" ca="1" si="6"/>
        <v>76</v>
      </c>
      <c r="K14" s="30" t="str">
        <f t="shared" ca="1" si="7"/>
        <v>16</v>
      </c>
      <c r="L14" s="31">
        <f t="shared" ca="1" si="8"/>
        <v>10</v>
      </c>
      <c r="M14" s="29">
        <f t="shared" ca="1" si="9"/>
        <v>32</v>
      </c>
      <c r="N14" s="29">
        <f t="shared" ca="1" si="10"/>
        <v>0</v>
      </c>
      <c r="O14" s="32">
        <f t="shared" ca="1" si="11"/>
        <v>0</v>
      </c>
      <c r="P14" s="33" t="str">
        <f t="shared" ca="1" si="36"/>
        <v>10.32.0.0/16</v>
      </c>
      <c r="Q14" s="31">
        <f t="shared" ca="1" si="13"/>
        <v>10</v>
      </c>
      <c r="R14" s="29">
        <f t="shared" ca="1" si="14"/>
        <v>32</v>
      </c>
      <c r="S14" s="29">
        <f t="shared" ca="1" si="15"/>
        <v>255</v>
      </c>
      <c r="T14" s="32">
        <f t="shared" ca="1" si="16"/>
        <v>255</v>
      </c>
      <c r="U14" s="33" t="str">
        <f t="shared" ca="1" si="17"/>
        <v>10.32.255.255/16</v>
      </c>
      <c r="V14" s="31">
        <f t="shared" ca="1" si="18"/>
        <v>10</v>
      </c>
      <c r="W14" s="29">
        <f t="shared" ca="1" si="19"/>
        <v>32</v>
      </c>
      <c r="X14" s="29">
        <f t="shared" ca="1" si="20"/>
        <v>0</v>
      </c>
      <c r="Y14" s="32">
        <f t="shared" ca="1" si="21"/>
        <v>1</v>
      </c>
      <c r="Z14" s="33" t="str">
        <f t="shared" ca="1" si="22"/>
        <v>10.32.0.1/16</v>
      </c>
      <c r="AA14" s="31">
        <f t="shared" ca="1" si="23"/>
        <v>10</v>
      </c>
      <c r="AB14" s="29">
        <f t="shared" ca="1" si="24"/>
        <v>32</v>
      </c>
      <c r="AC14" s="29">
        <f t="shared" ca="1" si="25"/>
        <v>255</v>
      </c>
      <c r="AD14" s="32">
        <f t="shared" ca="1" si="26"/>
        <v>254</v>
      </c>
      <c r="AE14" s="33" t="str">
        <f t="shared" ca="1" si="27"/>
        <v>10.32.255.254/16</v>
      </c>
      <c r="AF14" s="106">
        <f t="shared" ca="1" si="28"/>
        <v>169883212</v>
      </c>
      <c r="AG14" s="107">
        <f t="shared" ca="1" si="29"/>
        <v>169869312</v>
      </c>
      <c r="AH14" s="107">
        <f t="shared" ca="1" si="30"/>
        <v>169934847</v>
      </c>
      <c r="AI14" s="104">
        <f t="shared" ca="1" si="31"/>
        <v>169869313</v>
      </c>
      <c r="AJ14" s="104">
        <f t="shared" ca="1" si="32"/>
        <v>169934846</v>
      </c>
      <c r="AK14" s="107">
        <f t="shared" ca="1" si="34"/>
        <v>65534</v>
      </c>
      <c r="AL14" s="108">
        <f t="shared" ca="1" si="33"/>
        <v>13900</v>
      </c>
    </row>
    <row r="15" spans="2:38" x14ac:dyDescent="0.15">
      <c r="B15" s="44" t="s">
        <v>53</v>
      </c>
      <c r="C15" s="25">
        <f t="shared" ca="1" si="0"/>
        <v>4</v>
      </c>
      <c r="D15" s="26">
        <f t="shared" ca="1" si="1"/>
        <v>7</v>
      </c>
      <c r="E15" s="26">
        <f t="shared" ca="1" si="1"/>
        <v>10</v>
      </c>
      <c r="F15" s="27">
        <f t="shared" ca="1" si="2"/>
        <v>13</v>
      </c>
      <c r="G15" s="28" t="str">
        <f t="shared" ca="1" si="3"/>
        <v>172</v>
      </c>
      <c r="H15" s="29" t="str">
        <f t="shared" ca="1" si="4"/>
        <v>16</v>
      </c>
      <c r="I15" s="29" t="str">
        <f t="shared" ca="1" si="5"/>
        <v>18</v>
      </c>
      <c r="J15" s="29" t="str">
        <f t="shared" ca="1" si="6"/>
        <v>93</v>
      </c>
      <c r="K15" s="30" t="str">
        <f t="shared" ca="1" si="7"/>
        <v>16</v>
      </c>
      <c r="L15" s="31">
        <f t="shared" ca="1" si="8"/>
        <v>172</v>
      </c>
      <c r="M15" s="29">
        <f t="shared" ca="1" si="9"/>
        <v>16</v>
      </c>
      <c r="N15" s="29">
        <f t="shared" ca="1" si="10"/>
        <v>0</v>
      </c>
      <c r="O15" s="32">
        <f t="shared" ca="1" si="11"/>
        <v>0</v>
      </c>
      <c r="P15" s="33" t="str">
        <f t="shared" ca="1" si="36"/>
        <v>172.16.0.0/16</v>
      </c>
      <c r="Q15" s="31">
        <f t="shared" ca="1" si="13"/>
        <v>172</v>
      </c>
      <c r="R15" s="29">
        <f t="shared" ca="1" si="14"/>
        <v>16</v>
      </c>
      <c r="S15" s="29">
        <f t="shared" ca="1" si="15"/>
        <v>255</v>
      </c>
      <c r="T15" s="32">
        <f t="shared" ca="1" si="16"/>
        <v>255</v>
      </c>
      <c r="U15" s="33" t="str">
        <f t="shared" ca="1" si="17"/>
        <v>172.16.255.255/16</v>
      </c>
      <c r="V15" s="31">
        <f t="shared" ca="1" si="18"/>
        <v>172</v>
      </c>
      <c r="W15" s="29">
        <f t="shared" ca="1" si="19"/>
        <v>16</v>
      </c>
      <c r="X15" s="29">
        <f t="shared" ca="1" si="20"/>
        <v>0</v>
      </c>
      <c r="Y15" s="32">
        <f t="shared" ca="1" si="21"/>
        <v>1</v>
      </c>
      <c r="Z15" s="33" t="str">
        <f t="shared" ca="1" si="22"/>
        <v>172.16.0.1/16</v>
      </c>
      <c r="AA15" s="31">
        <f t="shared" ca="1" si="23"/>
        <v>172</v>
      </c>
      <c r="AB15" s="29">
        <f t="shared" ca="1" si="24"/>
        <v>16</v>
      </c>
      <c r="AC15" s="29">
        <f t="shared" ca="1" si="25"/>
        <v>255</v>
      </c>
      <c r="AD15" s="32">
        <f t="shared" ca="1" si="26"/>
        <v>254</v>
      </c>
      <c r="AE15" s="33" t="str">
        <f t="shared" ca="1" si="27"/>
        <v>172.16.255.254/16</v>
      </c>
      <c r="AF15" s="106">
        <f t="shared" ca="1" si="28"/>
        <v>2886734429</v>
      </c>
      <c r="AG15" s="107">
        <f t="shared" ca="1" si="29"/>
        <v>2886729728</v>
      </c>
      <c r="AH15" s="107">
        <f t="shared" ca="1" si="30"/>
        <v>2886795263</v>
      </c>
      <c r="AI15" s="104">
        <f t="shared" ca="1" si="31"/>
        <v>2886729729</v>
      </c>
      <c r="AJ15" s="104">
        <f t="shared" ca="1" si="32"/>
        <v>2886795262</v>
      </c>
      <c r="AK15" s="107">
        <f t="shared" ca="1" si="34"/>
        <v>65534</v>
      </c>
      <c r="AL15" s="108">
        <f t="shared" ca="1" si="33"/>
        <v>4701</v>
      </c>
    </row>
    <row r="16" spans="2:38" x14ac:dyDescent="0.15">
      <c r="B16" s="44" t="s">
        <v>54</v>
      </c>
      <c r="C16" s="25">
        <f t="shared" ca="1" si="0"/>
        <v>4</v>
      </c>
      <c r="D16" s="26">
        <f t="shared" ca="1" si="1"/>
        <v>7</v>
      </c>
      <c r="E16" s="26">
        <f t="shared" ca="1" si="1"/>
        <v>10</v>
      </c>
      <c r="F16" s="27">
        <f t="shared" ca="1" si="2"/>
        <v>13</v>
      </c>
      <c r="G16" s="28" t="str">
        <f t="shared" ca="1" si="3"/>
        <v>172</v>
      </c>
      <c r="H16" s="29" t="str">
        <f t="shared" ca="1" si="4"/>
        <v>16</v>
      </c>
      <c r="I16" s="29" t="str">
        <f t="shared" ca="1" si="5"/>
        <v>18</v>
      </c>
      <c r="J16" s="29" t="str">
        <f t="shared" ca="1" si="6"/>
        <v>93</v>
      </c>
      <c r="K16" s="30" t="str">
        <f t="shared" ca="1" si="7"/>
        <v>17</v>
      </c>
      <c r="L16" s="31">
        <f t="shared" ca="1" si="8"/>
        <v>172</v>
      </c>
      <c r="M16" s="29">
        <f t="shared" ca="1" si="9"/>
        <v>16</v>
      </c>
      <c r="N16" s="29">
        <f t="shared" ca="1" si="10"/>
        <v>0</v>
      </c>
      <c r="O16" s="32">
        <f t="shared" ca="1" si="11"/>
        <v>0</v>
      </c>
      <c r="P16" s="33" t="str">
        <f t="shared" ca="1" si="36"/>
        <v>172.16.0.0/17</v>
      </c>
      <c r="Q16" s="31">
        <f t="shared" ca="1" si="13"/>
        <v>172</v>
      </c>
      <c r="R16" s="29">
        <f t="shared" ca="1" si="14"/>
        <v>16</v>
      </c>
      <c r="S16" s="29">
        <f t="shared" ca="1" si="15"/>
        <v>127</v>
      </c>
      <c r="T16" s="32">
        <f t="shared" ca="1" si="16"/>
        <v>255</v>
      </c>
      <c r="U16" s="33" t="str">
        <f t="shared" ca="1" si="17"/>
        <v>172.16.127.255/17</v>
      </c>
      <c r="V16" s="31">
        <f t="shared" ca="1" si="18"/>
        <v>172</v>
      </c>
      <c r="W16" s="29">
        <f t="shared" ca="1" si="19"/>
        <v>16</v>
      </c>
      <c r="X16" s="29">
        <f t="shared" ca="1" si="20"/>
        <v>0</v>
      </c>
      <c r="Y16" s="32">
        <f t="shared" ca="1" si="21"/>
        <v>1</v>
      </c>
      <c r="Z16" s="33" t="str">
        <f t="shared" ca="1" si="22"/>
        <v>172.16.0.1/17</v>
      </c>
      <c r="AA16" s="31">
        <f t="shared" ca="1" si="23"/>
        <v>172</v>
      </c>
      <c r="AB16" s="29">
        <f t="shared" ca="1" si="24"/>
        <v>16</v>
      </c>
      <c r="AC16" s="29">
        <f t="shared" ca="1" si="25"/>
        <v>127</v>
      </c>
      <c r="AD16" s="32">
        <f t="shared" ca="1" si="26"/>
        <v>254</v>
      </c>
      <c r="AE16" s="33" t="str">
        <f t="shared" ca="1" si="27"/>
        <v>172.16.127.254/17</v>
      </c>
      <c r="AF16" s="106">
        <f t="shared" ca="1" si="28"/>
        <v>2886734429</v>
      </c>
      <c r="AG16" s="107">
        <f t="shared" ca="1" si="29"/>
        <v>2886729728</v>
      </c>
      <c r="AH16" s="107">
        <f t="shared" ca="1" si="30"/>
        <v>2886762495</v>
      </c>
      <c r="AI16" s="104">
        <f t="shared" ca="1" si="31"/>
        <v>2886729729</v>
      </c>
      <c r="AJ16" s="104">
        <f t="shared" ca="1" si="32"/>
        <v>2886762494</v>
      </c>
      <c r="AK16" s="107">
        <f t="shared" ca="1" si="34"/>
        <v>32766</v>
      </c>
      <c r="AL16" s="108">
        <f t="shared" ca="1" si="33"/>
        <v>4701</v>
      </c>
    </row>
    <row r="17" spans="2:38" x14ac:dyDescent="0.15">
      <c r="B17" s="44" t="s">
        <v>55</v>
      </c>
      <c r="C17" s="25">
        <f t="shared" ca="1" si="0"/>
        <v>4</v>
      </c>
      <c r="D17" s="26">
        <f t="shared" ca="1" si="1"/>
        <v>7</v>
      </c>
      <c r="E17" s="26">
        <f t="shared" ca="1" si="1"/>
        <v>10</v>
      </c>
      <c r="F17" s="27">
        <f t="shared" ca="1" si="2"/>
        <v>13</v>
      </c>
      <c r="G17" s="28" t="str">
        <f t="shared" ca="1" si="3"/>
        <v>172</v>
      </c>
      <c r="H17" s="29" t="str">
        <f t="shared" ca="1" si="4"/>
        <v>16</v>
      </c>
      <c r="I17" s="29" t="str">
        <f t="shared" ca="1" si="5"/>
        <v>18</v>
      </c>
      <c r="J17" s="29" t="str">
        <f t="shared" ca="1" si="6"/>
        <v>93</v>
      </c>
      <c r="K17" s="30" t="str">
        <f t="shared" ca="1" si="7"/>
        <v>18</v>
      </c>
      <c r="L17" s="31">
        <f t="shared" ca="1" si="8"/>
        <v>172</v>
      </c>
      <c r="M17" s="29">
        <f t="shared" ca="1" si="9"/>
        <v>16</v>
      </c>
      <c r="N17" s="29">
        <f t="shared" ca="1" si="10"/>
        <v>0</v>
      </c>
      <c r="O17" s="32">
        <f t="shared" ca="1" si="11"/>
        <v>0</v>
      </c>
      <c r="P17" s="33" t="str">
        <f t="shared" ca="1" si="36"/>
        <v>172.16.0.0/18</v>
      </c>
      <c r="Q17" s="31">
        <f t="shared" ca="1" si="13"/>
        <v>172</v>
      </c>
      <c r="R17" s="29">
        <f t="shared" ca="1" si="14"/>
        <v>16</v>
      </c>
      <c r="S17" s="29">
        <f t="shared" ca="1" si="15"/>
        <v>63</v>
      </c>
      <c r="T17" s="32">
        <f t="shared" ca="1" si="16"/>
        <v>255</v>
      </c>
      <c r="U17" s="33" t="str">
        <f t="shared" ca="1" si="17"/>
        <v>172.16.63.255/18</v>
      </c>
      <c r="V17" s="31">
        <f t="shared" ca="1" si="18"/>
        <v>172</v>
      </c>
      <c r="W17" s="29">
        <f t="shared" ca="1" si="19"/>
        <v>16</v>
      </c>
      <c r="X17" s="29">
        <f t="shared" ca="1" si="20"/>
        <v>0</v>
      </c>
      <c r="Y17" s="32">
        <f t="shared" ca="1" si="21"/>
        <v>1</v>
      </c>
      <c r="Z17" s="33" t="str">
        <f t="shared" ca="1" si="22"/>
        <v>172.16.0.1/18</v>
      </c>
      <c r="AA17" s="31">
        <f t="shared" ca="1" si="23"/>
        <v>172</v>
      </c>
      <c r="AB17" s="29">
        <f t="shared" ca="1" si="24"/>
        <v>16</v>
      </c>
      <c r="AC17" s="29">
        <f t="shared" ca="1" si="25"/>
        <v>63</v>
      </c>
      <c r="AD17" s="32">
        <f t="shared" ca="1" si="26"/>
        <v>254</v>
      </c>
      <c r="AE17" s="33" t="str">
        <f t="shared" ca="1" si="27"/>
        <v>172.16.63.254/18</v>
      </c>
      <c r="AF17" s="106">
        <f t="shared" ca="1" si="28"/>
        <v>2886734429</v>
      </c>
      <c r="AG17" s="107">
        <f t="shared" ca="1" si="29"/>
        <v>2886729728</v>
      </c>
      <c r="AH17" s="107">
        <f t="shared" ca="1" si="30"/>
        <v>2886746111</v>
      </c>
      <c r="AI17" s="104">
        <f t="shared" ca="1" si="31"/>
        <v>2886729729</v>
      </c>
      <c r="AJ17" s="104">
        <f t="shared" ca="1" si="32"/>
        <v>2886746110</v>
      </c>
      <c r="AK17" s="107">
        <f t="shared" ca="1" si="34"/>
        <v>16382</v>
      </c>
      <c r="AL17" s="108">
        <f t="shared" ca="1" si="33"/>
        <v>4701</v>
      </c>
    </row>
    <row r="18" spans="2:38" x14ac:dyDescent="0.15">
      <c r="B18" s="44" t="s">
        <v>56</v>
      </c>
      <c r="C18" s="25">
        <f t="shared" ca="1" si="0"/>
        <v>4</v>
      </c>
      <c r="D18" s="26">
        <f t="shared" ca="1" si="1"/>
        <v>7</v>
      </c>
      <c r="E18" s="26">
        <f t="shared" ca="1" si="1"/>
        <v>10</v>
      </c>
      <c r="F18" s="27">
        <f t="shared" ca="1" si="2"/>
        <v>13</v>
      </c>
      <c r="G18" s="28" t="str">
        <f t="shared" ca="1" si="3"/>
        <v>172</v>
      </c>
      <c r="H18" s="29" t="str">
        <f t="shared" ca="1" si="4"/>
        <v>16</v>
      </c>
      <c r="I18" s="29" t="str">
        <f t="shared" ca="1" si="5"/>
        <v>18</v>
      </c>
      <c r="J18" s="29" t="str">
        <f t="shared" ca="1" si="6"/>
        <v>93</v>
      </c>
      <c r="K18" s="30" t="str">
        <f t="shared" ca="1" si="7"/>
        <v>19</v>
      </c>
      <c r="L18" s="31">
        <f t="shared" ca="1" si="8"/>
        <v>172</v>
      </c>
      <c r="M18" s="29">
        <f t="shared" ca="1" si="9"/>
        <v>16</v>
      </c>
      <c r="N18" s="29">
        <f t="shared" ca="1" si="10"/>
        <v>0</v>
      </c>
      <c r="O18" s="32">
        <f t="shared" ca="1" si="11"/>
        <v>0</v>
      </c>
      <c r="P18" s="33" t="str">
        <f t="shared" ca="1" si="36"/>
        <v>172.16.0.0/19</v>
      </c>
      <c r="Q18" s="31">
        <f t="shared" ca="1" si="13"/>
        <v>172</v>
      </c>
      <c r="R18" s="29">
        <f t="shared" ca="1" si="14"/>
        <v>16</v>
      </c>
      <c r="S18" s="29">
        <f t="shared" ca="1" si="15"/>
        <v>31</v>
      </c>
      <c r="T18" s="32">
        <f t="shared" ca="1" si="16"/>
        <v>255</v>
      </c>
      <c r="U18" s="33" t="str">
        <f t="shared" ca="1" si="17"/>
        <v>172.16.31.255/19</v>
      </c>
      <c r="V18" s="31">
        <f t="shared" ca="1" si="18"/>
        <v>172</v>
      </c>
      <c r="W18" s="29">
        <f t="shared" ca="1" si="19"/>
        <v>16</v>
      </c>
      <c r="X18" s="29">
        <f t="shared" ca="1" si="20"/>
        <v>0</v>
      </c>
      <c r="Y18" s="32">
        <f t="shared" ca="1" si="21"/>
        <v>1</v>
      </c>
      <c r="Z18" s="33" t="str">
        <f t="shared" ca="1" si="22"/>
        <v>172.16.0.1/19</v>
      </c>
      <c r="AA18" s="31">
        <f t="shared" ca="1" si="23"/>
        <v>172</v>
      </c>
      <c r="AB18" s="29">
        <f t="shared" ca="1" si="24"/>
        <v>16</v>
      </c>
      <c r="AC18" s="29">
        <f t="shared" ca="1" si="25"/>
        <v>31</v>
      </c>
      <c r="AD18" s="32">
        <f t="shared" ca="1" si="26"/>
        <v>254</v>
      </c>
      <c r="AE18" s="33" t="str">
        <f t="shared" ca="1" si="27"/>
        <v>172.16.31.254/19</v>
      </c>
      <c r="AF18" s="106">
        <f t="shared" ca="1" si="28"/>
        <v>2886734429</v>
      </c>
      <c r="AG18" s="107">
        <f t="shared" ca="1" si="29"/>
        <v>2886729728</v>
      </c>
      <c r="AH18" s="107">
        <f t="shared" ca="1" si="30"/>
        <v>2886737919</v>
      </c>
      <c r="AI18" s="104">
        <f t="shared" ca="1" si="31"/>
        <v>2886729729</v>
      </c>
      <c r="AJ18" s="104">
        <f t="shared" ca="1" si="32"/>
        <v>2886737918</v>
      </c>
      <c r="AK18" s="107">
        <f t="shared" ca="1" si="34"/>
        <v>8190</v>
      </c>
      <c r="AL18" s="108">
        <f t="shared" ca="1" si="33"/>
        <v>4701</v>
      </c>
    </row>
    <row r="19" spans="2:38" x14ac:dyDescent="0.15">
      <c r="B19" s="44" t="s">
        <v>57</v>
      </c>
      <c r="C19" s="25">
        <f t="shared" ca="1" si="0"/>
        <v>4</v>
      </c>
      <c r="D19" s="26">
        <f t="shared" ca="1" si="1"/>
        <v>7</v>
      </c>
      <c r="E19" s="26">
        <f t="shared" ca="1" si="1"/>
        <v>10</v>
      </c>
      <c r="F19" s="27">
        <f t="shared" ca="1" si="2"/>
        <v>13</v>
      </c>
      <c r="G19" s="28" t="str">
        <f t="shared" ca="1" si="3"/>
        <v>172</v>
      </c>
      <c r="H19" s="29" t="str">
        <f t="shared" ca="1" si="4"/>
        <v>16</v>
      </c>
      <c r="I19" s="29" t="str">
        <f t="shared" ca="1" si="5"/>
        <v>18</v>
      </c>
      <c r="J19" s="29" t="str">
        <f t="shared" ca="1" si="6"/>
        <v>93</v>
      </c>
      <c r="K19" s="30" t="str">
        <f t="shared" ca="1" si="7"/>
        <v>20</v>
      </c>
      <c r="L19" s="31">
        <f t="shared" ca="1" si="8"/>
        <v>172</v>
      </c>
      <c r="M19" s="29">
        <f t="shared" ca="1" si="9"/>
        <v>16</v>
      </c>
      <c r="N19" s="29">
        <f t="shared" ca="1" si="10"/>
        <v>16</v>
      </c>
      <c r="O19" s="32">
        <f t="shared" ca="1" si="11"/>
        <v>0</v>
      </c>
      <c r="P19" s="33" t="str">
        <f t="shared" ca="1" si="36"/>
        <v>172.16.16.0/20</v>
      </c>
      <c r="Q19" s="31">
        <f t="shared" ca="1" si="13"/>
        <v>172</v>
      </c>
      <c r="R19" s="29">
        <f t="shared" ca="1" si="14"/>
        <v>16</v>
      </c>
      <c r="S19" s="29">
        <f t="shared" ca="1" si="15"/>
        <v>31</v>
      </c>
      <c r="T19" s="32">
        <f t="shared" ca="1" si="16"/>
        <v>255</v>
      </c>
      <c r="U19" s="33" t="str">
        <f t="shared" ca="1" si="17"/>
        <v>172.16.31.255/20</v>
      </c>
      <c r="V19" s="31">
        <f t="shared" ca="1" si="18"/>
        <v>172</v>
      </c>
      <c r="W19" s="29">
        <f t="shared" ca="1" si="19"/>
        <v>16</v>
      </c>
      <c r="X19" s="29">
        <f t="shared" ca="1" si="20"/>
        <v>16</v>
      </c>
      <c r="Y19" s="32">
        <f t="shared" ca="1" si="21"/>
        <v>1</v>
      </c>
      <c r="Z19" s="33" t="str">
        <f t="shared" ca="1" si="22"/>
        <v>172.16.16.1/20</v>
      </c>
      <c r="AA19" s="31">
        <f t="shared" ca="1" si="23"/>
        <v>172</v>
      </c>
      <c r="AB19" s="29">
        <f t="shared" ca="1" si="24"/>
        <v>16</v>
      </c>
      <c r="AC19" s="29">
        <f t="shared" ca="1" si="25"/>
        <v>31</v>
      </c>
      <c r="AD19" s="32">
        <f t="shared" ca="1" si="26"/>
        <v>254</v>
      </c>
      <c r="AE19" s="33" t="str">
        <f t="shared" ca="1" si="27"/>
        <v>172.16.31.254/20</v>
      </c>
      <c r="AF19" s="106">
        <f t="shared" ca="1" si="28"/>
        <v>2886734429</v>
      </c>
      <c r="AG19" s="107">
        <f t="shared" ca="1" si="29"/>
        <v>2886733824</v>
      </c>
      <c r="AH19" s="107">
        <f t="shared" ca="1" si="30"/>
        <v>2886737919</v>
      </c>
      <c r="AI19" s="104">
        <f t="shared" ca="1" si="31"/>
        <v>2886733825</v>
      </c>
      <c r="AJ19" s="104">
        <f t="shared" ca="1" si="32"/>
        <v>2886737918</v>
      </c>
      <c r="AK19" s="107">
        <f t="shared" ca="1" si="34"/>
        <v>4094</v>
      </c>
      <c r="AL19" s="108">
        <f t="shared" ca="1" si="33"/>
        <v>605</v>
      </c>
    </row>
    <row r="20" spans="2:38" x14ac:dyDescent="0.15">
      <c r="B20" s="44" t="s">
        <v>58</v>
      </c>
      <c r="C20" s="25">
        <f t="shared" ca="1" si="0"/>
        <v>4</v>
      </c>
      <c r="D20" s="26">
        <f t="shared" ca="1" si="1"/>
        <v>7</v>
      </c>
      <c r="E20" s="26">
        <f t="shared" ca="1" si="1"/>
        <v>10</v>
      </c>
      <c r="F20" s="27">
        <f t="shared" ca="1" si="2"/>
        <v>13</v>
      </c>
      <c r="G20" s="28" t="str">
        <f t="shared" ca="1" si="3"/>
        <v>172</v>
      </c>
      <c r="H20" s="29" t="str">
        <f t="shared" ca="1" si="4"/>
        <v>16</v>
      </c>
      <c r="I20" s="29" t="str">
        <f t="shared" ca="1" si="5"/>
        <v>18</v>
      </c>
      <c r="J20" s="29" t="str">
        <f t="shared" ca="1" si="6"/>
        <v>93</v>
      </c>
      <c r="K20" s="30" t="str">
        <f t="shared" ca="1" si="7"/>
        <v>21</v>
      </c>
      <c r="L20" s="31">
        <f t="shared" ca="1" si="8"/>
        <v>172</v>
      </c>
      <c r="M20" s="29">
        <f t="shared" ca="1" si="9"/>
        <v>16</v>
      </c>
      <c r="N20" s="29">
        <f t="shared" ca="1" si="10"/>
        <v>16</v>
      </c>
      <c r="O20" s="32">
        <f t="shared" ca="1" si="11"/>
        <v>0</v>
      </c>
      <c r="P20" s="33" t="str">
        <f t="shared" ca="1" si="36"/>
        <v>172.16.16.0/21</v>
      </c>
      <c r="Q20" s="31">
        <f t="shared" ca="1" si="13"/>
        <v>172</v>
      </c>
      <c r="R20" s="29">
        <f t="shared" ca="1" si="14"/>
        <v>16</v>
      </c>
      <c r="S20" s="29">
        <f t="shared" ca="1" si="15"/>
        <v>23</v>
      </c>
      <c r="T20" s="32">
        <f t="shared" ca="1" si="16"/>
        <v>255</v>
      </c>
      <c r="U20" s="33" t="str">
        <f t="shared" ca="1" si="17"/>
        <v>172.16.23.255/21</v>
      </c>
      <c r="V20" s="31">
        <f t="shared" ca="1" si="18"/>
        <v>172</v>
      </c>
      <c r="W20" s="29">
        <f t="shared" ca="1" si="19"/>
        <v>16</v>
      </c>
      <c r="X20" s="29">
        <f t="shared" ca="1" si="20"/>
        <v>16</v>
      </c>
      <c r="Y20" s="32">
        <f t="shared" ca="1" si="21"/>
        <v>1</v>
      </c>
      <c r="Z20" s="33" t="str">
        <f t="shared" ca="1" si="22"/>
        <v>172.16.16.1/21</v>
      </c>
      <c r="AA20" s="31">
        <f t="shared" ca="1" si="23"/>
        <v>172</v>
      </c>
      <c r="AB20" s="29">
        <f t="shared" ca="1" si="24"/>
        <v>16</v>
      </c>
      <c r="AC20" s="29">
        <f t="shared" ca="1" si="25"/>
        <v>23</v>
      </c>
      <c r="AD20" s="32">
        <f t="shared" ca="1" si="26"/>
        <v>254</v>
      </c>
      <c r="AE20" s="33" t="str">
        <f t="shared" ca="1" si="27"/>
        <v>172.16.23.254/21</v>
      </c>
      <c r="AF20" s="106">
        <f t="shared" ca="1" si="28"/>
        <v>2886734429</v>
      </c>
      <c r="AG20" s="107">
        <f t="shared" ca="1" si="29"/>
        <v>2886733824</v>
      </c>
      <c r="AH20" s="107">
        <f t="shared" ca="1" si="30"/>
        <v>2886735871</v>
      </c>
      <c r="AI20" s="104">
        <f t="shared" ca="1" si="31"/>
        <v>2886733825</v>
      </c>
      <c r="AJ20" s="104">
        <f t="shared" ca="1" si="32"/>
        <v>2886735870</v>
      </c>
      <c r="AK20" s="107">
        <f t="shared" ca="1" si="34"/>
        <v>2046</v>
      </c>
      <c r="AL20" s="108">
        <f t="shared" ca="1" si="33"/>
        <v>605</v>
      </c>
    </row>
    <row r="21" spans="2:38" x14ac:dyDescent="0.15">
      <c r="B21" s="44" t="s">
        <v>59</v>
      </c>
      <c r="C21" s="25">
        <f t="shared" ca="1" si="0"/>
        <v>4</v>
      </c>
      <c r="D21" s="26">
        <f t="shared" ca="1" si="1"/>
        <v>7</v>
      </c>
      <c r="E21" s="26">
        <f t="shared" ca="1" si="1"/>
        <v>10</v>
      </c>
      <c r="F21" s="27">
        <f t="shared" ca="1" si="2"/>
        <v>13</v>
      </c>
      <c r="G21" s="28" t="str">
        <f t="shared" ca="1" si="3"/>
        <v>172</v>
      </c>
      <c r="H21" s="29" t="str">
        <f t="shared" ca="1" si="4"/>
        <v>16</v>
      </c>
      <c r="I21" s="29" t="str">
        <f t="shared" ca="1" si="5"/>
        <v>18</v>
      </c>
      <c r="J21" s="29" t="str">
        <f t="shared" ca="1" si="6"/>
        <v>93</v>
      </c>
      <c r="K21" s="30" t="str">
        <f t="shared" ca="1" si="7"/>
        <v>22</v>
      </c>
      <c r="L21" s="31">
        <f t="shared" ca="1" si="8"/>
        <v>172</v>
      </c>
      <c r="M21" s="29">
        <f t="shared" ca="1" si="9"/>
        <v>16</v>
      </c>
      <c r="N21" s="29">
        <f t="shared" ca="1" si="10"/>
        <v>16</v>
      </c>
      <c r="O21" s="32">
        <f t="shared" ca="1" si="11"/>
        <v>0</v>
      </c>
      <c r="P21" s="33" t="str">
        <f t="shared" ca="1" si="36"/>
        <v>172.16.16.0/22</v>
      </c>
      <c r="Q21" s="31">
        <f t="shared" ca="1" si="13"/>
        <v>172</v>
      </c>
      <c r="R21" s="29">
        <f t="shared" ca="1" si="14"/>
        <v>16</v>
      </c>
      <c r="S21" s="29">
        <f t="shared" ca="1" si="15"/>
        <v>19</v>
      </c>
      <c r="T21" s="32">
        <f t="shared" ca="1" si="16"/>
        <v>255</v>
      </c>
      <c r="U21" s="33" t="str">
        <f t="shared" ca="1" si="17"/>
        <v>172.16.19.255/22</v>
      </c>
      <c r="V21" s="31">
        <f t="shared" ca="1" si="18"/>
        <v>172</v>
      </c>
      <c r="W21" s="29">
        <f t="shared" ca="1" si="19"/>
        <v>16</v>
      </c>
      <c r="X21" s="29">
        <f t="shared" ca="1" si="20"/>
        <v>16</v>
      </c>
      <c r="Y21" s="32">
        <f t="shared" ca="1" si="21"/>
        <v>1</v>
      </c>
      <c r="Z21" s="33" t="str">
        <f t="shared" ca="1" si="22"/>
        <v>172.16.16.1/22</v>
      </c>
      <c r="AA21" s="31">
        <f t="shared" ca="1" si="23"/>
        <v>172</v>
      </c>
      <c r="AB21" s="29">
        <f t="shared" ca="1" si="24"/>
        <v>16</v>
      </c>
      <c r="AC21" s="29">
        <f t="shared" ca="1" si="25"/>
        <v>19</v>
      </c>
      <c r="AD21" s="32">
        <f t="shared" ca="1" si="26"/>
        <v>254</v>
      </c>
      <c r="AE21" s="33" t="str">
        <f t="shared" ca="1" si="27"/>
        <v>172.16.19.254/22</v>
      </c>
      <c r="AF21" s="106">
        <f t="shared" ca="1" si="28"/>
        <v>2886734429</v>
      </c>
      <c r="AG21" s="107">
        <f t="shared" ca="1" si="29"/>
        <v>2886733824</v>
      </c>
      <c r="AH21" s="107">
        <f t="shared" ca="1" si="30"/>
        <v>2886734847</v>
      </c>
      <c r="AI21" s="104">
        <f t="shared" ca="1" si="31"/>
        <v>2886733825</v>
      </c>
      <c r="AJ21" s="104">
        <f t="shared" ca="1" si="32"/>
        <v>2886734846</v>
      </c>
      <c r="AK21" s="107">
        <f t="shared" ca="1" si="34"/>
        <v>1022</v>
      </c>
      <c r="AL21" s="108">
        <f t="shared" ca="1" si="33"/>
        <v>605</v>
      </c>
    </row>
    <row r="22" spans="2:38" x14ac:dyDescent="0.15">
      <c r="B22" s="44" t="s">
        <v>60</v>
      </c>
      <c r="C22" s="25">
        <f t="shared" ca="1" si="0"/>
        <v>4</v>
      </c>
      <c r="D22" s="26">
        <f t="shared" ca="1" si="1"/>
        <v>7</v>
      </c>
      <c r="E22" s="26">
        <f t="shared" ca="1" si="1"/>
        <v>10</v>
      </c>
      <c r="F22" s="27">
        <f t="shared" ca="1" si="2"/>
        <v>13</v>
      </c>
      <c r="G22" s="28" t="str">
        <f t="shared" ca="1" si="3"/>
        <v>172</v>
      </c>
      <c r="H22" s="29" t="str">
        <f t="shared" ca="1" si="4"/>
        <v>16</v>
      </c>
      <c r="I22" s="29" t="str">
        <f t="shared" ca="1" si="5"/>
        <v>18</v>
      </c>
      <c r="J22" s="29" t="str">
        <f t="shared" ca="1" si="6"/>
        <v>93</v>
      </c>
      <c r="K22" s="30" t="str">
        <f t="shared" ca="1" si="7"/>
        <v>23</v>
      </c>
      <c r="L22" s="31">
        <f t="shared" ca="1" si="8"/>
        <v>172</v>
      </c>
      <c r="M22" s="29">
        <f t="shared" ca="1" si="9"/>
        <v>16</v>
      </c>
      <c r="N22" s="29">
        <f t="shared" ca="1" si="10"/>
        <v>18</v>
      </c>
      <c r="O22" s="32">
        <f t="shared" ca="1" si="11"/>
        <v>0</v>
      </c>
      <c r="P22" s="33" t="str">
        <f t="shared" ca="1" si="36"/>
        <v>172.16.18.0/23</v>
      </c>
      <c r="Q22" s="31">
        <f t="shared" ca="1" si="13"/>
        <v>172</v>
      </c>
      <c r="R22" s="29">
        <f t="shared" ca="1" si="14"/>
        <v>16</v>
      </c>
      <c r="S22" s="29">
        <f t="shared" ca="1" si="15"/>
        <v>19</v>
      </c>
      <c r="T22" s="32">
        <f t="shared" ca="1" si="16"/>
        <v>255</v>
      </c>
      <c r="U22" s="33" t="str">
        <f t="shared" ca="1" si="17"/>
        <v>172.16.19.255/23</v>
      </c>
      <c r="V22" s="31">
        <f t="shared" ca="1" si="18"/>
        <v>172</v>
      </c>
      <c r="W22" s="29">
        <f t="shared" ca="1" si="19"/>
        <v>16</v>
      </c>
      <c r="X22" s="29">
        <f t="shared" ca="1" si="20"/>
        <v>18</v>
      </c>
      <c r="Y22" s="32">
        <f t="shared" ca="1" si="21"/>
        <v>1</v>
      </c>
      <c r="Z22" s="33" t="str">
        <f t="shared" ca="1" si="22"/>
        <v>172.16.18.1/23</v>
      </c>
      <c r="AA22" s="31">
        <f t="shared" ca="1" si="23"/>
        <v>172</v>
      </c>
      <c r="AB22" s="29">
        <f t="shared" ca="1" si="24"/>
        <v>16</v>
      </c>
      <c r="AC22" s="29">
        <f t="shared" ca="1" si="25"/>
        <v>19</v>
      </c>
      <c r="AD22" s="32">
        <f t="shared" ca="1" si="26"/>
        <v>254</v>
      </c>
      <c r="AE22" s="33" t="str">
        <f t="shared" ca="1" si="27"/>
        <v>172.16.19.254/23</v>
      </c>
      <c r="AF22" s="106">
        <f t="shared" ca="1" si="28"/>
        <v>2886734429</v>
      </c>
      <c r="AG22" s="107">
        <f t="shared" ca="1" si="29"/>
        <v>2886734336</v>
      </c>
      <c r="AH22" s="107">
        <f t="shared" ca="1" si="30"/>
        <v>2886734847</v>
      </c>
      <c r="AI22" s="104">
        <f t="shared" ca="1" si="31"/>
        <v>2886734337</v>
      </c>
      <c r="AJ22" s="104">
        <f t="shared" ca="1" si="32"/>
        <v>2886734846</v>
      </c>
      <c r="AK22" s="107">
        <f t="shared" ca="1" si="34"/>
        <v>510</v>
      </c>
      <c r="AL22" s="108">
        <f t="shared" ca="1" si="33"/>
        <v>93</v>
      </c>
    </row>
    <row r="23" spans="2:38" x14ac:dyDescent="0.15">
      <c r="B23" s="44" t="s">
        <v>61</v>
      </c>
      <c r="C23" s="25">
        <f t="shared" ca="1" si="0"/>
        <v>4</v>
      </c>
      <c r="D23" s="26">
        <f t="shared" ca="1" si="1"/>
        <v>7</v>
      </c>
      <c r="E23" s="26">
        <f t="shared" ca="1" si="1"/>
        <v>10</v>
      </c>
      <c r="F23" s="27">
        <f t="shared" ca="1" si="2"/>
        <v>13</v>
      </c>
      <c r="G23" s="28" t="str">
        <f t="shared" ca="1" si="3"/>
        <v>172</v>
      </c>
      <c r="H23" s="29" t="str">
        <f t="shared" ca="1" si="4"/>
        <v>16</v>
      </c>
      <c r="I23" s="29" t="str">
        <f t="shared" ca="1" si="5"/>
        <v>18</v>
      </c>
      <c r="J23" s="29" t="str">
        <f t="shared" ca="1" si="6"/>
        <v>93</v>
      </c>
      <c r="K23" s="30" t="str">
        <f t="shared" ca="1" si="7"/>
        <v>24</v>
      </c>
      <c r="L23" s="31">
        <f t="shared" ca="1" si="8"/>
        <v>172</v>
      </c>
      <c r="M23" s="29">
        <f t="shared" ca="1" si="9"/>
        <v>16</v>
      </c>
      <c r="N23" s="29">
        <f t="shared" ca="1" si="10"/>
        <v>18</v>
      </c>
      <c r="O23" s="32">
        <f t="shared" ca="1" si="11"/>
        <v>0</v>
      </c>
      <c r="P23" s="33" t="str">
        <f t="shared" ca="1" si="36"/>
        <v>172.16.18.0/24</v>
      </c>
      <c r="Q23" s="31">
        <f t="shared" ca="1" si="13"/>
        <v>172</v>
      </c>
      <c r="R23" s="29">
        <f t="shared" ca="1" si="14"/>
        <v>16</v>
      </c>
      <c r="S23" s="29">
        <f t="shared" ca="1" si="15"/>
        <v>18</v>
      </c>
      <c r="T23" s="32">
        <f t="shared" ca="1" si="16"/>
        <v>255</v>
      </c>
      <c r="U23" s="33" t="str">
        <f t="shared" ca="1" si="17"/>
        <v>172.16.18.255/24</v>
      </c>
      <c r="V23" s="31">
        <f t="shared" ca="1" si="18"/>
        <v>172</v>
      </c>
      <c r="W23" s="29">
        <f t="shared" ca="1" si="19"/>
        <v>16</v>
      </c>
      <c r="X23" s="29">
        <f t="shared" ca="1" si="20"/>
        <v>18</v>
      </c>
      <c r="Y23" s="32">
        <f t="shared" ca="1" si="21"/>
        <v>1</v>
      </c>
      <c r="Z23" s="33" t="str">
        <f t="shared" ca="1" si="22"/>
        <v>172.16.18.1/24</v>
      </c>
      <c r="AA23" s="31">
        <f t="shared" ca="1" si="23"/>
        <v>172</v>
      </c>
      <c r="AB23" s="29">
        <f t="shared" ca="1" si="24"/>
        <v>16</v>
      </c>
      <c r="AC23" s="29">
        <f t="shared" ca="1" si="25"/>
        <v>18</v>
      </c>
      <c r="AD23" s="32">
        <f t="shared" ca="1" si="26"/>
        <v>254</v>
      </c>
      <c r="AE23" s="33" t="str">
        <f t="shared" ca="1" si="27"/>
        <v>172.16.18.254/24</v>
      </c>
      <c r="AF23" s="106">
        <f t="shared" ca="1" si="28"/>
        <v>2886734429</v>
      </c>
      <c r="AG23" s="107">
        <f t="shared" ca="1" si="29"/>
        <v>2886734336</v>
      </c>
      <c r="AH23" s="107">
        <f t="shared" ca="1" si="30"/>
        <v>2886734591</v>
      </c>
      <c r="AI23" s="104">
        <f t="shared" ca="1" si="31"/>
        <v>2886734337</v>
      </c>
      <c r="AJ23" s="104">
        <f t="shared" ca="1" si="32"/>
        <v>2886734590</v>
      </c>
      <c r="AK23" s="107">
        <f t="shared" ca="1" si="34"/>
        <v>254</v>
      </c>
      <c r="AL23" s="108">
        <f t="shared" ca="1" si="33"/>
        <v>93</v>
      </c>
    </row>
    <row r="24" spans="2:38" x14ac:dyDescent="0.15">
      <c r="B24" s="44" t="s">
        <v>19</v>
      </c>
      <c r="C24" s="25">
        <f t="shared" ca="1" si="0"/>
        <v>4</v>
      </c>
      <c r="D24" s="26">
        <f t="shared" ca="1" si="1"/>
        <v>8</v>
      </c>
      <c r="E24" s="26">
        <f t="shared" ca="1" si="1"/>
        <v>12</v>
      </c>
      <c r="F24" s="27">
        <f t="shared" ca="1" si="2"/>
        <v>16</v>
      </c>
      <c r="G24" s="28" t="str">
        <f t="shared" ca="1" si="3"/>
        <v>192</v>
      </c>
      <c r="H24" s="29" t="str">
        <f t="shared" ca="1" si="4"/>
        <v>168</v>
      </c>
      <c r="I24" s="29" t="str">
        <f t="shared" ca="1" si="5"/>
        <v>216</v>
      </c>
      <c r="J24" s="29" t="str">
        <f t="shared" ca="1" si="6"/>
        <v>245</v>
      </c>
      <c r="K24" s="30" t="str">
        <f t="shared" ca="1" si="7"/>
        <v>24</v>
      </c>
      <c r="L24" s="31">
        <f t="shared" ca="1" si="8"/>
        <v>192</v>
      </c>
      <c r="M24" s="29">
        <f t="shared" ca="1" si="9"/>
        <v>168</v>
      </c>
      <c r="N24" s="29">
        <f t="shared" ca="1" si="10"/>
        <v>216</v>
      </c>
      <c r="O24" s="32">
        <f t="shared" ca="1" si="11"/>
        <v>0</v>
      </c>
      <c r="P24" s="33" t="str">
        <f t="shared" ca="1" si="36"/>
        <v>192.168.216.0/24</v>
      </c>
      <c r="Q24" s="31">
        <f t="shared" ca="1" si="13"/>
        <v>192</v>
      </c>
      <c r="R24" s="29">
        <f t="shared" ca="1" si="14"/>
        <v>168</v>
      </c>
      <c r="S24" s="29">
        <f t="shared" ca="1" si="15"/>
        <v>216</v>
      </c>
      <c r="T24" s="32">
        <f t="shared" ca="1" si="16"/>
        <v>255</v>
      </c>
      <c r="U24" s="33" t="str">
        <f t="shared" ca="1" si="17"/>
        <v>192.168.216.255/24</v>
      </c>
      <c r="V24" s="31">
        <f t="shared" ca="1" si="18"/>
        <v>192</v>
      </c>
      <c r="W24" s="29">
        <f t="shared" ca="1" si="19"/>
        <v>168</v>
      </c>
      <c r="X24" s="29">
        <f t="shared" ca="1" si="20"/>
        <v>216</v>
      </c>
      <c r="Y24" s="32">
        <f t="shared" ca="1" si="21"/>
        <v>1</v>
      </c>
      <c r="Z24" s="33" t="str">
        <f t="shared" ca="1" si="22"/>
        <v>192.168.216.1/24</v>
      </c>
      <c r="AA24" s="31">
        <f t="shared" ca="1" si="23"/>
        <v>192</v>
      </c>
      <c r="AB24" s="29">
        <f t="shared" ca="1" si="24"/>
        <v>168</v>
      </c>
      <c r="AC24" s="29">
        <f t="shared" ca="1" si="25"/>
        <v>216</v>
      </c>
      <c r="AD24" s="32">
        <f t="shared" ca="1" si="26"/>
        <v>254</v>
      </c>
      <c r="AE24" s="33" t="str">
        <f t="shared" ca="1" si="27"/>
        <v>192.168.216.254/24</v>
      </c>
      <c r="AF24" s="106">
        <f t="shared" ca="1" si="28"/>
        <v>3232291061</v>
      </c>
      <c r="AG24" s="107">
        <f t="shared" ca="1" si="29"/>
        <v>3232290816</v>
      </c>
      <c r="AH24" s="107">
        <f t="shared" ca="1" si="30"/>
        <v>3232291071</v>
      </c>
      <c r="AI24" s="104">
        <f t="shared" ca="1" si="31"/>
        <v>3232290817</v>
      </c>
      <c r="AJ24" s="104">
        <f t="shared" ca="1" si="32"/>
        <v>3232291070</v>
      </c>
      <c r="AK24" s="107">
        <f t="shared" ca="1" si="34"/>
        <v>254</v>
      </c>
      <c r="AL24" s="108">
        <f t="shared" ca="1" si="33"/>
        <v>245</v>
      </c>
    </row>
    <row r="25" spans="2:38" x14ac:dyDescent="0.15">
      <c r="B25" s="44" t="s">
        <v>20</v>
      </c>
      <c r="C25" s="25">
        <f t="shared" ca="1" si="0"/>
        <v>4</v>
      </c>
      <c r="D25" s="26">
        <f t="shared" ref="D25:E40" ca="1" si="37">FIND(D$4,OFFSET(D25,0,-OFFSET(D25,4-ROW(),4)),OFFSET(D25,0,-1)+1)</f>
        <v>8</v>
      </c>
      <c r="E25" s="26">
        <f t="shared" ca="1" si="37"/>
        <v>12</v>
      </c>
      <c r="F25" s="27">
        <f t="shared" ca="1" si="2"/>
        <v>16</v>
      </c>
      <c r="G25" s="28" t="str">
        <f t="shared" ca="1" si="3"/>
        <v>192</v>
      </c>
      <c r="H25" s="29" t="str">
        <f t="shared" ca="1" si="4"/>
        <v>168</v>
      </c>
      <c r="I25" s="29" t="str">
        <f t="shared" ca="1" si="5"/>
        <v>216</v>
      </c>
      <c r="J25" s="29" t="str">
        <f t="shared" ca="1" si="6"/>
        <v>245</v>
      </c>
      <c r="K25" s="30" t="str">
        <f t="shared" ca="1" si="7"/>
        <v>25</v>
      </c>
      <c r="L25" s="31">
        <f t="shared" ca="1" si="8"/>
        <v>192</v>
      </c>
      <c r="M25" s="29">
        <f t="shared" ca="1" si="9"/>
        <v>168</v>
      </c>
      <c r="N25" s="29">
        <f t="shared" ca="1" si="10"/>
        <v>216</v>
      </c>
      <c r="O25" s="32">
        <f t="shared" ca="1" si="11"/>
        <v>128</v>
      </c>
      <c r="P25" s="33" t="str">
        <f t="shared" ca="1" si="36"/>
        <v>192.168.216.128/25</v>
      </c>
      <c r="Q25" s="31">
        <f t="shared" ca="1" si="13"/>
        <v>192</v>
      </c>
      <c r="R25" s="29">
        <f t="shared" ca="1" si="14"/>
        <v>168</v>
      </c>
      <c r="S25" s="29">
        <f t="shared" ca="1" si="15"/>
        <v>216</v>
      </c>
      <c r="T25" s="32">
        <f t="shared" ca="1" si="16"/>
        <v>255</v>
      </c>
      <c r="U25" s="33" t="str">
        <f t="shared" ca="1" si="17"/>
        <v>192.168.216.255/25</v>
      </c>
      <c r="V25" s="31">
        <f t="shared" ca="1" si="18"/>
        <v>192</v>
      </c>
      <c r="W25" s="29">
        <f t="shared" ca="1" si="19"/>
        <v>168</v>
      </c>
      <c r="X25" s="29">
        <f t="shared" ca="1" si="20"/>
        <v>216</v>
      </c>
      <c r="Y25" s="32">
        <f t="shared" ca="1" si="21"/>
        <v>129</v>
      </c>
      <c r="Z25" s="33" t="str">
        <f t="shared" ca="1" si="22"/>
        <v>192.168.216.129/25</v>
      </c>
      <c r="AA25" s="31">
        <f t="shared" ca="1" si="23"/>
        <v>192</v>
      </c>
      <c r="AB25" s="29">
        <f t="shared" ca="1" si="24"/>
        <v>168</v>
      </c>
      <c r="AC25" s="29">
        <f t="shared" ca="1" si="25"/>
        <v>216</v>
      </c>
      <c r="AD25" s="32">
        <f t="shared" ca="1" si="26"/>
        <v>254</v>
      </c>
      <c r="AE25" s="33" t="str">
        <f t="shared" ca="1" si="27"/>
        <v>192.168.216.254/25</v>
      </c>
      <c r="AF25" s="106">
        <f t="shared" ca="1" si="28"/>
        <v>3232291061</v>
      </c>
      <c r="AG25" s="107">
        <f t="shared" ca="1" si="29"/>
        <v>3232290944</v>
      </c>
      <c r="AH25" s="107">
        <f t="shared" ca="1" si="30"/>
        <v>3232291071</v>
      </c>
      <c r="AI25" s="104">
        <f t="shared" ca="1" si="31"/>
        <v>3232290945</v>
      </c>
      <c r="AJ25" s="104">
        <f t="shared" ca="1" si="32"/>
        <v>3232291070</v>
      </c>
      <c r="AK25" s="107">
        <f t="shared" ca="1" si="34"/>
        <v>126</v>
      </c>
      <c r="AL25" s="108">
        <f t="shared" ca="1" si="33"/>
        <v>117</v>
      </c>
    </row>
    <row r="26" spans="2:38" x14ac:dyDescent="0.15">
      <c r="B26" s="44" t="s">
        <v>21</v>
      </c>
      <c r="C26" s="25">
        <f t="shared" ca="1" si="0"/>
        <v>4</v>
      </c>
      <c r="D26" s="26">
        <f t="shared" ca="1" si="37"/>
        <v>8</v>
      </c>
      <c r="E26" s="26">
        <f t="shared" ca="1" si="37"/>
        <v>12</v>
      </c>
      <c r="F26" s="27">
        <f t="shared" ca="1" si="2"/>
        <v>16</v>
      </c>
      <c r="G26" s="28" t="str">
        <f t="shared" ca="1" si="3"/>
        <v>192</v>
      </c>
      <c r="H26" s="29" t="str">
        <f t="shared" ca="1" si="4"/>
        <v>168</v>
      </c>
      <c r="I26" s="29" t="str">
        <f t="shared" ca="1" si="5"/>
        <v>216</v>
      </c>
      <c r="J26" s="29" t="str">
        <f t="shared" ca="1" si="6"/>
        <v>245</v>
      </c>
      <c r="K26" s="30" t="str">
        <f t="shared" ca="1" si="7"/>
        <v>26</v>
      </c>
      <c r="L26" s="31">
        <f t="shared" ca="1" si="8"/>
        <v>192</v>
      </c>
      <c r="M26" s="29">
        <f t="shared" ca="1" si="9"/>
        <v>168</v>
      </c>
      <c r="N26" s="29">
        <f t="shared" ca="1" si="10"/>
        <v>216</v>
      </c>
      <c r="O26" s="32">
        <f t="shared" ca="1" si="11"/>
        <v>192</v>
      </c>
      <c r="P26" s="33" t="str">
        <f t="shared" ca="1" si="36"/>
        <v>192.168.216.192/26</v>
      </c>
      <c r="Q26" s="31">
        <f t="shared" ca="1" si="13"/>
        <v>192</v>
      </c>
      <c r="R26" s="29">
        <f t="shared" ca="1" si="14"/>
        <v>168</v>
      </c>
      <c r="S26" s="29">
        <f t="shared" ca="1" si="15"/>
        <v>216</v>
      </c>
      <c r="T26" s="32">
        <f t="shared" ca="1" si="16"/>
        <v>255</v>
      </c>
      <c r="U26" s="33" t="str">
        <f t="shared" ca="1" si="17"/>
        <v>192.168.216.255/26</v>
      </c>
      <c r="V26" s="31">
        <f t="shared" ca="1" si="18"/>
        <v>192</v>
      </c>
      <c r="W26" s="29">
        <f t="shared" ca="1" si="19"/>
        <v>168</v>
      </c>
      <c r="X26" s="29">
        <f t="shared" ca="1" si="20"/>
        <v>216</v>
      </c>
      <c r="Y26" s="32">
        <f t="shared" ca="1" si="21"/>
        <v>193</v>
      </c>
      <c r="Z26" s="33" t="str">
        <f t="shared" ca="1" si="22"/>
        <v>192.168.216.193/26</v>
      </c>
      <c r="AA26" s="31">
        <f t="shared" ca="1" si="23"/>
        <v>192</v>
      </c>
      <c r="AB26" s="29">
        <f t="shared" ca="1" si="24"/>
        <v>168</v>
      </c>
      <c r="AC26" s="29">
        <f t="shared" ca="1" si="25"/>
        <v>216</v>
      </c>
      <c r="AD26" s="32">
        <f t="shared" ca="1" si="26"/>
        <v>254</v>
      </c>
      <c r="AE26" s="33" t="str">
        <f t="shared" ca="1" si="27"/>
        <v>192.168.216.254/26</v>
      </c>
      <c r="AF26" s="106">
        <f t="shared" ca="1" si="28"/>
        <v>3232291061</v>
      </c>
      <c r="AG26" s="107">
        <f t="shared" ca="1" si="29"/>
        <v>3232291008</v>
      </c>
      <c r="AH26" s="107">
        <f t="shared" ca="1" si="30"/>
        <v>3232291071</v>
      </c>
      <c r="AI26" s="104">
        <f t="shared" ca="1" si="31"/>
        <v>3232291009</v>
      </c>
      <c r="AJ26" s="104">
        <f t="shared" ca="1" si="32"/>
        <v>3232291070</v>
      </c>
      <c r="AK26" s="107">
        <f t="shared" ca="1" si="34"/>
        <v>62</v>
      </c>
      <c r="AL26" s="108">
        <f t="shared" ca="1" si="33"/>
        <v>53</v>
      </c>
    </row>
    <row r="27" spans="2:38" x14ac:dyDescent="0.15">
      <c r="B27" s="44" t="s">
        <v>22</v>
      </c>
      <c r="C27" s="25">
        <f t="shared" ca="1" si="0"/>
        <v>4</v>
      </c>
      <c r="D27" s="26">
        <f t="shared" ca="1" si="37"/>
        <v>8</v>
      </c>
      <c r="E27" s="26">
        <f t="shared" ca="1" si="37"/>
        <v>12</v>
      </c>
      <c r="F27" s="27">
        <f t="shared" ca="1" si="2"/>
        <v>16</v>
      </c>
      <c r="G27" s="28" t="str">
        <f t="shared" ca="1" si="3"/>
        <v>192</v>
      </c>
      <c r="H27" s="29" t="str">
        <f t="shared" ca="1" si="4"/>
        <v>168</v>
      </c>
      <c r="I27" s="29" t="str">
        <f t="shared" ca="1" si="5"/>
        <v>216</v>
      </c>
      <c r="J27" s="29" t="str">
        <f t="shared" ca="1" si="6"/>
        <v>245</v>
      </c>
      <c r="K27" s="30" t="str">
        <f t="shared" ca="1" si="7"/>
        <v>27</v>
      </c>
      <c r="L27" s="31">
        <f t="shared" ca="1" si="8"/>
        <v>192</v>
      </c>
      <c r="M27" s="29">
        <f t="shared" ca="1" si="9"/>
        <v>168</v>
      </c>
      <c r="N27" s="29">
        <f t="shared" ca="1" si="10"/>
        <v>216</v>
      </c>
      <c r="O27" s="32">
        <f t="shared" ca="1" si="11"/>
        <v>224</v>
      </c>
      <c r="P27" s="33" t="str">
        <f t="shared" ca="1" si="36"/>
        <v>192.168.216.224/27</v>
      </c>
      <c r="Q27" s="31">
        <f t="shared" ca="1" si="13"/>
        <v>192</v>
      </c>
      <c r="R27" s="29">
        <f t="shared" ca="1" si="14"/>
        <v>168</v>
      </c>
      <c r="S27" s="29">
        <f t="shared" ca="1" si="15"/>
        <v>216</v>
      </c>
      <c r="T27" s="32">
        <f t="shared" ca="1" si="16"/>
        <v>255</v>
      </c>
      <c r="U27" s="33" t="str">
        <f t="shared" ca="1" si="17"/>
        <v>192.168.216.255/27</v>
      </c>
      <c r="V27" s="31">
        <f t="shared" ca="1" si="18"/>
        <v>192</v>
      </c>
      <c r="W27" s="29">
        <f t="shared" ca="1" si="19"/>
        <v>168</v>
      </c>
      <c r="X27" s="29">
        <f t="shared" ca="1" si="20"/>
        <v>216</v>
      </c>
      <c r="Y27" s="32">
        <f t="shared" ca="1" si="21"/>
        <v>225</v>
      </c>
      <c r="Z27" s="33" t="str">
        <f t="shared" ca="1" si="22"/>
        <v>192.168.216.225/27</v>
      </c>
      <c r="AA27" s="31">
        <f t="shared" ca="1" si="23"/>
        <v>192</v>
      </c>
      <c r="AB27" s="29">
        <f t="shared" ca="1" si="24"/>
        <v>168</v>
      </c>
      <c r="AC27" s="29">
        <f t="shared" ca="1" si="25"/>
        <v>216</v>
      </c>
      <c r="AD27" s="32">
        <f t="shared" ca="1" si="26"/>
        <v>254</v>
      </c>
      <c r="AE27" s="33" t="str">
        <f t="shared" ca="1" si="27"/>
        <v>192.168.216.254/27</v>
      </c>
      <c r="AF27" s="106">
        <f t="shared" ca="1" si="28"/>
        <v>3232291061</v>
      </c>
      <c r="AG27" s="107">
        <f t="shared" ca="1" si="29"/>
        <v>3232291040</v>
      </c>
      <c r="AH27" s="107">
        <f t="shared" ca="1" si="30"/>
        <v>3232291071</v>
      </c>
      <c r="AI27" s="104">
        <f t="shared" ca="1" si="31"/>
        <v>3232291041</v>
      </c>
      <c r="AJ27" s="104">
        <f t="shared" ca="1" si="32"/>
        <v>3232291070</v>
      </c>
      <c r="AK27" s="107">
        <f t="shared" ca="1" si="34"/>
        <v>30</v>
      </c>
      <c r="AL27" s="108">
        <f t="shared" ca="1" si="33"/>
        <v>21</v>
      </c>
    </row>
    <row r="28" spans="2:38" x14ac:dyDescent="0.15">
      <c r="B28" s="44" t="s">
        <v>23</v>
      </c>
      <c r="C28" s="25">
        <f t="shared" ca="1" si="0"/>
        <v>4</v>
      </c>
      <c r="D28" s="26">
        <f t="shared" ca="1" si="37"/>
        <v>8</v>
      </c>
      <c r="E28" s="26">
        <f t="shared" ca="1" si="37"/>
        <v>12</v>
      </c>
      <c r="F28" s="27">
        <f t="shared" ca="1" si="2"/>
        <v>16</v>
      </c>
      <c r="G28" s="28" t="str">
        <f t="shared" ca="1" si="3"/>
        <v>192</v>
      </c>
      <c r="H28" s="29" t="str">
        <f t="shared" ca="1" si="4"/>
        <v>168</v>
      </c>
      <c r="I28" s="29" t="str">
        <f t="shared" ca="1" si="5"/>
        <v>216</v>
      </c>
      <c r="J28" s="29" t="str">
        <f t="shared" ca="1" si="6"/>
        <v>245</v>
      </c>
      <c r="K28" s="30" t="str">
        <f t="shared" ca="1" si="7"/>
        <v>28</v>
      </c>
      <c r="L28" s="31">
        <f t="shared" ca="1" si="8"/>
        <v>192</v>
      </c>
      <c r="M28" s="29">
        <f t="shared" ca="1" si="9"/>
        <v>168</v>
      </c>
      <c r="N28" s="29">
        <f t="shared" ca="1" si="10"/>
        <v>216</v>
      </c>
      <c r="O28" s="32">
        <f t="shared" ca="1" si="11"/>
        <v>240</v>
      </c>
      <c r="P28" s="33" t="str">
        <f t="shared" ca="1" si="36"/>
        <v>192.168.216.240/28</v>
      </c>
      <c r="Q28" s="31">
        <f t="shared" ca="1" si="13"/>
        <v>192</v>
      </c>
      <c r="R28" s="29">
        <f t="shared" ca="1" si="14"/>
        <v>168</v>
      </c>
      <c r="S28" s="29">
        <f t="shared" ca="1" si="15"/>
        <v>216</v>
      </c>
      <c r="T28" s="32">
        <f t="shared" ca="1" si="16"/>
        <v>255</v>
      </c>
      <c r="U28" s="33" t="str">
        <f t="shared" ca="1" si="17"/>
        <v>192.168.216.255/28</v>
      </c>
      <c r="V28" s="31">
        <f t="shared" ca="1" si="18"/>
        <v>192</v>
      </c>
      <c r="W28" s="29">
        <f t="shared" ca="1" si="19"/>
        <v>168</v>
      </c>
      <c r="X28" s="29">
        <f t="shared" ca="1" si="20"/>
        <v>216</v>
      </c>
      <c r="Y28" s="32">
        <f t="shared" ca="1" si="21"/>
        <v>241</v>
      </c>
      <c r="Z28" s="33" t="str">
        <f t="shared" ca="1" si="22"/>
        <v>192.168.216.241/28</v>
      </c>
      <c r="AA28" s="31">
        <f t="shared" ca="1" si="23"/>
        <v>192</v>
      </c>
      <c r="AB28" s="29">
        <f t="shared" ca="1" si="24"/>
        <v>168</v>
      </c>
      <c r="AC28" s="29">
        <f t="shared" ca="1" si="25"/>
        <v>216</v>
      </c>
      <c r="AD28" s="32">
        <f t="shared" ca="1" si="26"/>
        <v>254</v>
      </c>
      <c r="AE28" s="33" t="str">
        <f t="shared" ca="1" si="27"/>
        <v>192.168.216.254/28</v>
      </c>
      <c r="AF28" s="106">
        <f t="shared" ca="1" si="28"/>
        <v>3232291061</v>
      </c>
      <c r="AG28" s="107">
        <f t="shared" ca="1" si="29"/>
        <v>3232291056</v>
      </c>
      <c r="AH28" s="107">
        <f t="shared" ca="1" si="30"/>
        <v>3232291071</v>
      </c>
      <c r="AI28" s="104">
        <f t="shared" ca="1" si="31"/>
        <v>3232291057</v>
      </c>
      <c r="AJ28" s="104">
        <f t="shared" ca="1" si="32"/>
        <v>3232291070</v>
      </c>
      <c r="AK28" s="107">
        <f t="shared" ca="1" si="34"/>
        <v>14</v>
      </c>
      <c r="AL28" s="108">
        <f t="shared" ca="1" si="33"/>
        <v>5</v>
      </c>
    </row>
    <row r="29" spans="2:38" x14ac:dyDescent="0.15">
      <c r="B29" s="44" t="s">
        <v>24</v>
      </c>
      <c r="C29" s="25">
        <f t="shared" ca="1" si="0"/>
        <v>4</v>
      </c>
      <c r="D29" s="26">
        <f t="shared" ca="1" si="37"/>
        <v>8</v>
      </c>
      <c r="E29" s="26">
        <f t="shared" ca="1" si="37"/>
        <v>12</v>
      </c>
      <c r="F29" s="27">
        <f t="shared" ca="1" si="2"/>
        <v>16</v>
      </c>
      <c r="G29" s="28" t="str">
        <f t="shared" ca="1" si="3"/>
        <v>192</v>
      </c>
      <c r="H29" s="29" t="str">
        <f t="shared" ca="1" si="4"/>
        <v>168</v>
      </c>
      <c r="I29" s="29" t="str">
        <f t="shared" ca="1" si="5"/>
        <v>216</v>
      </c>
      <c r="J29" s="29" t="str">
        <f t="shared" ca="1" si="6"/>
        <v>245</v>
      </c>
      <c r="K29" s="30" t="str">
        <f t="shared" ca="1" si="7"/>
        <v>29</v>
      </c>
      <c r="L29" s="31">
        <f t="shared" ca="1" si="8"/>
        <v>192</v>
      </c>
      <c r="M29" s="29">
        <f t="shared" ca="1" si="9"/>
        <v>168</v>
      </c>
      <c r="N29" s="29">
        <f t="shared" ca="1" si="10"/>
        <v>216</v>
      </c>
      <c r="O29" s="32">
        <f t="shared" ca="1" si="11"/>
        <v>240</v>
      </c>
      <c r="P29" s="33" t="str">
        <f t="shared" ca="1" si="36"/>
        <v>192.168.216.240/29</v>
      </c>
      <c r="Q29" s="31">
        <f t="shared" ca="1" si="13"/>
        <v>192</v>
      </c>
      <c r="R29" s="29">
        <f t="shared" ca="1" si="14"/>
        <v>168</v>
      </c>
      <c r="S29" s="29">
        <f t="shared" ca="1" si="15"/>
        <v>216</v>
      </c>
      <c r="T29" s="32">
        <f t="shared" ca="1" si="16"/>
        <v>247</v>
      </c>
      <c r="U29" s="33" t="str">
        <f t="shared" ca="1" si="17"/>
        <v>192.168.216.247/29</v>
      </c>
      <c r="V29" s="31">
        <f t="shared" ca="1" si="18"/>
        <v>192</v>
      </c>
      <c r="W29" s="29">
        <f t="shared" ca="1" si="19"/>
        <v>168</v>
      </c>
      <c r="X29" s="29">
        <f t="shared" ca="1" si="20"/>
        <v>216</v>
      </c>
      <c r="Y29" s="32">
        <f t="shared" ca="1" si="21"/>
        <v>241</v>
      </c>
      <c r="Z29" s="33" t="str">
        <f t="shared" ca="1" si="22"/>
        <v>192.168.216.241/29</v>
      </c>
      <c r="AA29" s="31">
        <f t="shared" ca="1" si="23"/>
        <v>192</v>
      </c>
      <c r="AB29" s="29">
        <f t="shared" ca="1" si="24"/>
        <v>168</v>
      </c>
      <c r="AC29" s="29">
        <f t="shared" ca="1" si="25"/>
        <v>216</v>
      </c>
      <c r="AD29" s="32">
        <f t="shared" ca="1" si="26"/>
        <v>246</v>
      </c>
      <c r="AE29" s="33" t="str">
        <f t="shared" ca="1" si="27"/>
        <v>192.168.216.246/29</v>
      </c>
      <c r="AF29" s="106">
        <f t="shared" ca="1" si="28"/>
        <v>3232291061</v>
      </c>
      <c r="AG29" s="107">
        <f t="shared" ca="1" si="29"/>
        <v>3232291056</v>
      </c>
      <c r="AH29" s="107">
        <f t="shared" ca="1" si="30"/>
        <v>3232291063</v>
      </c>
      <c r="AI29" s="104">
        <f t="shared" ca="1" si="31"/>
        <v>3232291057</v>
      </c>
      <c r="AJ29" s="104">
        <f t="shared" ca="1" si="32"/>
        <v>3232291062</v>
      </c>
      <c r="AK29" s="107">
        <f t="shared" ca="1" si="34"/>
        <v>6</v>
      </c>
      <c r="AL29" s="108">
        <f t="shared" ca="1" si="33"/>
        <v>5</v>
      </c>
    </row>
    <row r="30" spans="2:38" x14ac:dyDescent="0.15">
      <c r="B30" s="44" t="s">
        <v>25</v>
      </c>
      <c r="C30" s="25">
        <f t="shared" ca="1" si="0"/>
        <v>4</v>
      </c>
      <c r="D30" s="26">
        <f t="shared" ca="1" si="37"/>
        <v>8</v>
      </c>
      <c r="E30" s="26">
        <f t="shared" ca="1" si="37"/>
        <v>12</v>
      </c>
      <c r="F30" s="27">
        <f t="shared" ca="1" si="2"/>
        <v>16</v>
      </c>
      <c r="G30" s="28" t="str">
        <f t="shared" ca="1" si="3"/>
        <v>192</v>
      </c>
      <c r="H30" s="29" t="str">
        <f t="shared" ca="1" si="4"/>
        <v>168</v>
      </c>
      <c r="I30" s="29" t="str">
        <f t="shared" ca="1" si="5"/>
        <v>216</v>
      </c>
      <c r="J30" s="29" t="str">
        <f t="shared" ca="1" si="6"/>
        <v>245</v>
      </c>
      <c r="K30" s="30" t="str">
        <f t="shared" ca="1" si="7"/>
        <v>30</v>
      </c>
      <c r="L30" s="31">
        <f t="shared" ca="1" si="8"/>
        <v>192</v>
      </c>
      <c r="M30" s="29">
        <f t="shared" ca="1" si="9"/>
        <v>168</v>
      </c>
      <c r="N30" s="29">
        <f t="shared" ca="1" si="10"/>
        <v>216</v>
      </c>
      <c r="O30" s="32">
        <f t="shared" ca="1" si="11"/>
        <v>244</v>
      </c>
      <c r="P30" s="33" t="str">
        <f t="shared" ca="1" si="36"/>
        <v>192.168.216.244/30</v>
      </c>
      <c r="Q30" s="31">
        <f t="shared" ca="1" si="13"/>
        <v>192</v>
      </c>
      <c r="R30" s="29">
        <f t="shared" ca="1" si="14"/>
        <v>168</v>
      </c>
      <c r="S30" s="29">
        <f t="shared" ca="1" si="15"/>
        <v>216</v>
      </c>
      <c r="T30" s="32">
        <f t="shared" ca="1" si="16"/>
        <v>247</v>
      </c>
      <c r="U30" s="33" t="str">
        <f t="shared" ca="1" si="17"/>
        <v>192.168.216.247/30</v>
      </c>
      <c r="V30" s="31">
        <f t="shared" ca="1" si="18"/>
        <v>192</v>
      </c>
      <c r="W30" s="29">
        <f t="shared" ca="1" si="19"/>
        <v>168</v>
      </c>
      <c r="X30" s="29">
        <f t="shared" ca="1" si="20"/>
        <v>216</v>
      </c>
      <c r="Y30" s="32">
        <f t="shared" ca="1" si="21"/>
        <v>245</v>
      </c>
      <c r="Z30" s="33" t="str">
        <f t="shared" ca="1" si="22"/>
        <v>192.168.216.245/30</v>
      </c>
      <c r="AA30" s="31">
        <f t="shared" ca="1" si="23"/>
        <v>192</v>
      </c>
      <c r="AB30" s="29">
        <f t="shared" ca="1" si="24"/>
        <v>168</v>
      </c>
      <c r="AC30" s="29">
        <f t="shared" ca="1" si="25"/>
        <v>216</v>
      </c>
      <c r="AD30" s="32">
        <f t="shared" ca="1" si="26"/>
        <v>246</v>
      </c>
      <c r="AE30" s="33" t="str">
        <f t="shared" ca="1" si="27"/>
        <v>192.168.216.246/30</v>
      </c>
      <c r="AF30" s="106">
        <f t="shared" ca="1" si="28"/>
        <v>3232291061</v>
      </c>
      <c r="AG30" s="107">
        <f t="shared" ca="1" si="29"/>
        <v>3232291060</v>
      </c>
      <c r="AH30" s="107">
        <f t="shared" ca="1" si="30"/>
        <v>3232291063</v>
      </c>
      <c r="AI30" s="104">
        <f t="shared" ca="1" si="31"/>
        <v>3232291061</v>
      </c>
      <c r="AJ30" s="104">
        <f t="shared" ca="1" si="32"/>
        <v>3232291062</v>
      </c>
      <c r="AK30" s="107">
        <f t="shared" ca="1" si="34"/>
        <v>2</v>
      </c>
      <c r="AL30" s="108">
        <f t="shared" ca="1" si="33"/>
        <v>1</v>
      </c>
    </row>
    <row r="31" spans="2:38" x14ac:dyDescent="0.15">
      <c r="B31" s="44" t="s">
        <v>26</v>
      </c>
      <c r="C31" s="25">
        <f t="shared" ca="1" si="0"/>
        <v>4</v>
      </c>
      <c r="D31" s="26">
        <f t="shared" ca="1" si="37"/>
        <v>8</v>
      </c>
      <c r="E31" s="26">
        <f t="shared" ca="1" si="37"/>
        <v>12</v>
      </c>
      <c r="F31" s="27">
        <f t="shared" ca="1" si="2"/>
        <v>16</v>
      </c>
      <c r="G31" s="28" t="str">
        <f t="shared" ca="1" si="3"/>
        <v>192</v>
      </c>
      <c r="H31" s="29" t="str">
        <f t="shared" ca="1" si="4"/>
        <v>168</v>
      </c>
      <c r="I31" s="29" t="str">
        <f t="shared" ca="1" si="5"/>
        <v>216</v>
      </c>
      <c r="J31" s="29" t="str">
        <f t="shared" ca="1" si="6"/>
        <v>245</v>
      </c>
      <c r="K31" s="30" t="str">
        <f t="shared" ca="1" si="7"/>
        <v>31</v>
      </c>
      <c r="L31" s="31">
        <f t="shared" ca="1" si="8"/>
        <v>192</v>
      </c>
      <c r="M31" s="29">
        <f t="shared" ca="1" si="9"/>
        <v>168</v>
      </c>
      <c r="N31" s="29">
        <f t="shared" ca="1" si="10"/>
        <v>216</v>
      </c>
      <c r="O31" s="32" t="str">
        <f t="shared" ca="1" si="11"/>
        <v>NA</v>
      </c>
      <c r="P31" s="33" t="str">
        <f t="shared" ca="1" si="36"/>
        <v>192.168.216.NA/31</v>
      </c>
      <c r="Q31" s="31">
        <f t="shared" ca="1" si="13"/>
        <v>192</v>
      </c>
      <c r="R31" s="29">
        <f t="shared" ca="1" si="14"/>
        <v>168</v>
      </c>
      <c r="S31" s="29">
        <f t="shared" ca="1" si="15"/>
        <v>216</v>
      </c>
      <c r="T31" s="32" t="str">
        <f t="shared" ca="1" si="16"/>
        <v>NA</v>
      </c>
      <c r="U31" s="33" t="str">
        <f t="shared" ca="1" si="17"/>
        <v>192.168.216.NA/31</v>
      </c>
      <c r="V31" s="31">
        <f t="shared" ca="1" si="18"/>
        <v>192</v>
      </c>
      <c r="W31" s="29">
        <f t="shared" ca="1" si="19"/>
        <v>168</v>
      </c>
      <c r="X31" s="29">
        <f t="shared" ca="1" si="20"/>
        <v>216</v>
      </c>
      <c r="Y31" s="32">
        <f t="shared" ca="1" si="21"/>
        <v>244</v>
      </c>
      <c r="Z31" s="33" t="str">
        <f t="shared" ca="1" si="22"/>
        <v>192.168.216.244/31</v>
      </c>
      <c r="AA31" s="31">
        <f t="shared" ca="1" si="23"/>
        <v>192</v>
      </c>
      <c r="AB31" s="29">
        <f t="shared" ca="1" si="24"/>
        <v>168</v>
      </c>
      <c r="AC31" s="29">
        <f t="shared" ca="1" si="25"/>
        <v>216</v>
      </c>
      <c r="AD31" s="32">
        <f t="shared" ca="1" si="26"/>
        <v>245</v>
      </c>
      <c r="AE31" s="33" t="str">
        <f t="shared" ca="1" si="27"/>
        <v>192.168.216.245/31</v>
      </c>
      <c r="AF31" s="106">
        <f t="shared" ca="1" si="28"/>
        <v>3232291061</v>
      </c>
      <c r="AG31" s="107">
        <f t="shared" ca="1" si="29"/>
        <v>3232291060</v>
      </c>
      <c r="AH31" s="107">
        <f t="shared" ca="1" si="30"/>
        <v>3232291061</v>
      </c>
      <c r="AI31" s="104">
        <f t="shared" ca="1" si="31"/>
        <v>3232291060</v>
      </c>
      <c r="AJ31" s="104">
        <f t="shared" ca="1" si="32"/>
        <v>3232291061</v>
      </c>
      <c r="AK31" s="107">
        <f t="shared" ca="1" si="34"/>
        <v>2</v>
      </c>
      <c r="AL31" s="108">
        <f t="shared" ca="1" si="33"/>
        <v>1</v>
      </c>
    </row>
    <row r="32" spans="2:38" x14ac:dyDescent="0.15">
      <c r="B32" s="44" t="s">
        <v>27</v>
      </c>
      <c r="C32" s="25">
        <f t="shared" ca="1" si="0"/>
        <v>4</v>
      </c>
      <c r="D32" s="26">
        <f t="shared" ca="1" si="37"/>
        <v>8</v>
      </c>
      <c r="E32" s="26">
        <f t="shared" ca="1" si="37"/>
        <v>12</v>
      </c>
      <c r="F32" s="27">
        <f t="shared" ca="1" si="2"/>
        <v>16</v>
      </c>
      <c r="G32" s="28" t="str">
        <f t="shared" ca="1" si="3"/>
        <v>192</v>
      </c>
      <c r="H32" s="29" t="str">
        <f t="shared" ca="1" si="4"/>
        <v>168</v>
      </c>
      <c r="I32" s="29" t="str">
        <f t="shared" ca="1" si="5"/>
        <v>216</v>
      </c>
      <c r="J32" s="29" t="str">
        <f t="shared" ca="1" si="6"/>
        <v>245</v>
      </c>
      <c r="K32" s="30" t="str">
        <f t="shared" ca="1" si="7"/>
        <v>32</v>
      </c>
      <c r="L32" s="31">
        <f t="shared" ca="1" si="8"/>
        <v>192</v>
      </c>
      <c r="M32" s="29">
        <f t="shared" ca="1" si="9"/>
        <v>168</v>
      </c>
      <c r="N32" s="29">
        <f t="shared" ca="1" si="10"/>
        <v>216</v>
      </c>
      <c r="O32" s="32" t="str">
        <f t="shared" ca="1" si="11"/>
        <v>NA</v>
      </c>
      <c r="P32" s="33" t="str">
        <f t="shared" ca="1" si="36"/>
        <v>192.168.216.NA/32</v>
      </c>
      <c r="Q32" s="31">
        <f t="shared" ca="1" si="13"/>
        <v>192</v>
      </c>
      <c r="R32" s="29">
        <f t="shared" ca="1" si="14"/>
        <v>168</v>
      </c>
      <c r="S32" s="29">
        <f t="shared" ca="1" si="15"/>
        <v>216</v>
      </c>
      <c r="T32" s="32" t="str">
        <f t="shared" ca="1" si="16"/>
        <v>NA</v>
      </c>
      <c r="U32" s="33" t="str">
        <f t="shared" ca="1" si="17"/>
        <v>192.168.216.NA/32</v>
      </c>
      <c r="V32" s="31">
        <f t="shared" ca="1" si="18"/>
        <v>192</v>
      </c>
      <c r="W32" s="29">
        <f t="shared" ca="1" si="19"/>
        <v>168</v>
      </c>
      <c r="X32" s="29">
        <f t="shared" ca="1" si="20"/>
        <v>216</v>
      </c>
      <c r="Y32" s="32">
        <f t="shared" ca="1" si="21"/>
        <v>245</v>
      </c>
      <c r="Z32" s="33" t="str">
        <f t="shared" ca="1" si="22"/>
        <v>192.168.216.245/32</v>
      </c>
      <c r="AA32" s="31">
        <f t="shared" ca="1" si="23"/>
        <v>192</v>
      </c>
      <c r="AB32" s="29">
        <f t="shared" ca="1" si="24"/>
        <v>168</v>
      </c>
      <c r="AC32" s="29">
        <f t="shared" ca="1" si="25"/>
        <v>216</v>
      </c>
      <c r="AD32" s="32">
        <f t="shared" ca="1" si="26"/>
        <v>245</v>
      </c>
      <c r="AE32" s="33" t="str">
        <f t="shared" ca="1" si="27"/>
        <v>192.168.216.245/32</v>
      </c>
      <c r="AF32" s="106">
        <f t="shared" ca="1" si="28"/>
        <v>3232291061</v>
      </c>
      <c r="AG32" s="107">
        <f t="shared" ca="1" si="29"/>
        <v>3232291061</v>
      </c>
      <c r="AH32" s="107">
        <f t="shared" ca="1" si="30"/>
        <v>3232291061</v>
      </c>
      <c r="AI32" s="104">
        <f t="shared" ca="1" si="31"/>
        <v>3232291061</v>
      </c>
      <c r="AJ32" s="104">
        <f t="shared" ca="1" si="32"/>
        <v>3232291061</v>
      </c>
      <c r="AK32" s="107">
        <f t="shared" ca="1" si="34"/>
        <v>1</v>
      </c>
      <c r="AL32" s="108">
        <f t="shared" ca="1" si="33"/>
        <v>0</v>
      </c>
    </row>
    <row r="33" spans="2:38" x14ac:dyDescent="0.15">
      <c r="B33" s="44"/>
      <c r="C33" s="25" t="e">
        <f t="shared" ca="1" si="0"/>
        <v>#VALUE!</v>
      </c>
      <c r="D33" s="26" t="e">
        <f t="shared" ca="1" si="37"/>
        <v>#VALUE!</v>
      </c>
      <c r="E33" s="26" t="e">
        <f t="shared" ca="1" si="37"/>
        <v>#VALUE!</v>
      </c>
      <c r="F33" s="27" t="e">
        <f t="shared" ca="1" si="2"/>
        <v>#VALUE!</v>
      </c>
      <c r="G33" s="28" t="e">
        <f t="shared" ca="1" si="3"/>
        <v>#VALUE!</v>
      </c>
      <c r="H33" s="29" t="e">
        <f t="shared" ca="1" si="4"/>
        <v>#VALUE!</v>
      </c>
      <c r="I33" s="29" t="e">
        <f t="shared" ca="1" si="5"/>
        <v>#VALUE!</v>
      </c>
      <c r="J33" s="29" t="e">
        <f t="shared" ca="1" si="6"/>
        <v>#VALUE!</v>
      </c>
      <c r="K33" s="30" t="e">
        <f t="shared" ca="1" si="7"/>
        <v>#VALUE!</v>
      </c>
      <c r="L33" s="31" t="e">
        <f t="shared" ca="1" si="8"/>
        <v>#VALUE!</v>
      </c>
      <c r="M33" s="29" t="e">
        <f t="shared" ca="1" si="9"/>
        <v>#VALUE!</v>
      </c>
      <c r="N33" s="29" t="e">
        <f t="shared" ca="1" si="10"/>
        <v>#VALUE!</v>
      </c>
      <c r="O33" s="32" t="e">
        <f t="shared" ca="1" si="11"/>
        <v>#VALUE!</v>
      </c>
      <c r="P33" s="33" t="e">
        <f t="shared" ca="1" si="36"/>
        <v>#VALUE!</v>
      </c>
      <c r="Q33" s="31" t="e">
        <f t="shared" ca="1" si="13"/>
        <v>#VALUE!</v>
      </c>
      <c r="R33" s="29" t="e">
        <f t="shared" ca="1" si="14"/>
        <v>#VALUE!</v>
      </c>
      <c r="S33" s="29" t="e">
        <f t="shared" ca="1" si="15"/>
        <v>#VALUE!</v>
      </c>
      <c r="T33" s="32" t="e">
        <f t="shared" ca="1" si="16"/>
        <v>#VALUE!</v>
      </c>
      <c r="U33" s="33" t="e">
        <f t="shared" ca="1" si="17"/>
        <v>#VALUE!</v>
      </c>
      <c r="V33" s="31" t="e">
        <f t="shared" ca="1" si="18"/>
        <v>#VALUE!</v>
      </c>
      <c r="W33" s="29" t="e">
        <f t="shared" ca="1" si="19"/>
        <v>#VALUE!</v>
      </c>
      <c r="X33" s="29" t="e">
        <f t="shared" ca="1" si="20"/>
        <v>#VALUE!</v>
      </c>
      <c r="Y33" s="32" t="e">
        <f t="shared" ca="1" si="21"/>
        <v>#VALUE!</v>
      </c>
      <c r="Z33" s="33" t="e">
        <f t="shared" ca="1" si="22"/>
        <v>#VALUE!</v>
      </c>
      <c r="AA33" s="31" t="e">
        <f t="shared" ca="1" si="23"/>
        <v>#VALUE!</v>
      </c>
      <c r="AB33" s="29" t="e">
        <f t="shared" ca="1" si="24"/>
        <v>#VALUE!</v>
      </c>
      <c r="AC33" s="29" t="e">
        <f t="shared" ca="1" si="25"/>
        <v>#VALUE!</v>
      </c>
      <c r="AD33" s="32" t="e">
        <f t="shared" ca="1" si="26"/>
        <v>#VALUE!</v>
      </c>
      <c r="AE33" s="33" t="e">
        <f t="shared" ca="1" si="27"/>
        <v>#VALUE!</v>
      </c>
      <c r="AF33" s="106" t="e">
        <f t="shared" ca="1" si="28"/>
        <v>#VALUE!</v>
      </c>
      <c r="AG33" s="107" t="e">
        <f t="shared" ca="1" si="29"/>
        <v>#VALUE!</v>
      </c>
      <c r="AH33" s="107" t="e">
        <f t="shared" ca="1" si="30"/>
        <v>#VALUE!</v>
      </c>
      <c r="AI33" s="104" t="e">
        <f t="shared" ca="1" si="31"/>
        <v>#VALUE!</v>
      </c>
      <c r="AJ33" s="104" t="e">
        <f t="shared" ca="1" si="32"/>
        <v>#VALUE!</v>
      </c>
      <c r="AK33" s="107" t="e">
        <f t="shared" ca="1" si="34"/>
        <v>#VALUE!</v>
      </c>
      <c r="AL33" s="108" t="e">
        <f t="shared" ca="1" si="33"/>
        <v>#VALUE!</v>
      </c>
    </row>
    <row r="34" spans="2:38" x14ac:dyDescent="0.15">
      <c r="B34" s="44"/>
      <c r="C34" s="25" t="e">
        <f t="shared" ca="1" si="0"/>
        <v>#VALUE!</v>
      </c>
      <c r="D34" s="26" t="e">
        <f t="shared" ca="1" si="37"/>
        <v>#VALUE!</v>
      </c>
      <c r="E34" s="26" t="e">
        <f t="shared" ca="1" si="37"/>
        <v>#VALUE!</v>
      </c>
      <c r="F34" s="27" t="e">
        <f t="shared" ca="1" si="2"/>
        <v>#VALUE!</v>
      </c>
      <c r="G34" s="28" t="e">
        <f t="shared" ca="1" si="3"/>
        <v>#VALUE!</v>
      </c>
      <c r="H34" s="29" t="e">
        <f t="shared" ca="1" si="4"/>
        <v>#VALUE!</v>
      </c>
      <c r="I34" s="29" t="e">
        <f t="shared" ca="1" si="5"/>
        <v>#VALUE!</v>
      </c>
      <c r="J34" s="29" t="e">
        <f t="shared" ca="1" si="6"/>
        <v>#VALUE!</v>
      </c>
      <c r="K34" s="30" t="e">
        <f t="shared" ca="1" si="7"/>
        <v>#VALUE!</v>
      </c>
      <c r="L34" s="31" t="e">
        <f t="shared" ca="1" si="8"/>
        <v>#VALUE!</v>
      </c>
      <c r="M34" s="29" t="e">
        <f t="shared" ca="1" si="9"/>
        <v>#VALUE!</v>
      </c>
      <c r="N34" s="29" t="e">
        <f t="shared" ca="1" si="10"/>
        <v>#VALUE!</v>
      </c>
      <c r="O34" s="32" t="e">
        <f t="shared" ca="1" si="11"/>
        <v>#VALUE!</v>
      </c>
      <c r="P34" s="33" t="e">
        <f t="shared" ca="1" si="36"/>
        <v>#VALUE!</v>
      </c>
      <c r="Q34" s="31" t="e">
        <f t="shared" ca="1" si="13"/>
        <v>#VALUE!</v>
      </c>
      <c r="R34" s="29" t="e">
        <f t="shared" ca="1" si="14"/>
        <v>#VALUE!</v>
      </c>
      <c r="S34" s="29" t="e">
        <f t="shared" ca="1" si="15"/>
        <v>#VALUE!</v>
      </c>
      <c r="T34" s="32" t="e">
        <f t="shared" ca="1" si="16"/>
        <v>#VALUE!</v>
      </c>
      <c r="U34" s="33" t="e">
        <f t="shared" ca="1" si="17"/>
        <v>#VALUE!</v>
      </c>
      <c r="V34" s="31" t="e">
        <f t="shared" ca="1" si="18"/>
        <v>#VALUE!</v>
      </c>
      <c r="W34" s="29" t="e">
        <f t="shared" ca="1" si="19"/>
        <v>#VALUE!</v>
      </c>
      <c r="X34" s="29" t="e">
        <f t="shared" ca="1" si="20"/>
        <v>#VALUE!</v>
      </c>
      <c r="Y34" s="32" t="e">
        <f t="shared" ca="1" si="21"/>
        <v>#VALUE!</v>
      </c>
      <c r="Z34" s="33" t="e">
        <f t="shared" ca="1" si="22"/>
        <v>#VALUE!</v>
      </c>
      <c r="AA34" s="31" t="e">
        <f t="shared" ca="1" si="23"/>
        <v>#VALUE!</v>
      </c>
      <c r="AB34" s="29" t="e">
        <f t="shared" ca="1" si="24"/>
        <v>#VALUE!</v>
      </c>
      <c r="AC34" s="29" t="e">
        <f t="shared" ca="1" si="25"/>
        <v>#VALUE!</v>
      </c>
      <c r="AD34" s="32" t="e">
        <f t="shared" ca="1" si="26"/>
        <v>#VALUE!</v>
      </c>
      <c r="AE34" s="33" t="e">
        <f t="shared" ca="1" si="27"/>
        <v>#VALUE!</v>
      </c>
      <c r="AF34" s="106" t="e">
        <f t="shared" ca="1" si="28"/>
        <v>#VALUE!</v>
      </c>
      <c r="AG34" s="107" t="e">
        <f t="shared" ca="1" si="29"/>
        <v>#VALUE!</v>
      </c>
      <c r="AH34" s="107" t="e">
        <f t="shared" ca="1" si="30"/>
        <v>#VALUE!</v>
      </c>
      <c r="AI34" s="104" t="e">
        <f t="shared" ca="1" si="31"/>
        <v>#VALUE!</v>
      </c>
      <c r="AJ34" s="104" t="e">
        <f t="shared" ca="1" si="32"/>
        <v>#VALUE!</v>
      </c>
      <c r="AK34" s="107" t="e">
        <f t="shared" ca="1" si="34"/>
        <v>#VALUE!</v>
      </c>
      <c r="AL34" s="108" t="e">
        <f t="shared" ca="1" si="33"/>
        <v>#VALUE!</v>
      </c>
    </row>
    <row r="35" spans="2:38" x14ac:dyDescent="0.15">
      <c r="B35" s="44"/>
      <c r="C35" s="25" t="e">
        <f t="shared" ca="1" si="0"/>
        <v>#VALUE!</v>
      </c>
      <c r="D35" s="26" t="e">
        <f t="shared" ca="1" si="37"/>
        <v>#VALUE!</v>
      </c>
      <c r="E35" s="26" t="e">
        <f t="shared" ca="1" si="37"/>
        <v>#VALUE!</v>
      </c>
      <c r="F35" s="27" t="e">
        <f t="shared" ca="1" si="2"/>
        <v>#VALUE!</v>
      </c>
      <c r="G35" s="28" t="e">
        <f t="shared" ca="1" si="3"/>
        <v>#VALUE!</v>
      </c>
      <c r="H35" s="29" t="e">
        <f t="shared" ca="1" si="4"/>
        <v>#VALUE!</v>
      </c>
      <c r="I35" s="29" t="e">
        <f t="shared" ca="1" si="5"/>
        <v>#VALUE!</v>
      </c>
      <c r="J35" s="29" t="e">
        <f t="shared" ca="1" si="6"/>
        <v>#VALUE!</v>
      </c>
      <c r="K35" s="30" t="e">
        <f t="shared" ca="1" si="7"/>
        <v>#VALUE!</v>
      </c>
      <c r="L35" s="31" t="e">
        <f t="shared" ca="1" si="8"/>
        <v>#VALUE!</v>
      </c>
      <c r="M35" s="29" t="e">
        <f t="shared" ca="1" si="9"/>
        <v>#VALUE!</v>
      </c>
      <c r="N35" s="29" t="e">
        <f t="shared" ca="1" si="10"/>
        <v>#VALUE!</v>
      </c>
      <c r="O35" s="32" t="e">
        <f t="shared" ca="1" si="11"/>
        <v>#VALUE!</v>
      </c>
      <c r="P35" s="33" t="e">
        <f t="shared" ca="1" si="36"/>
        <v>#VALUE!</v>
      </c>
      <c r="Q35" s="31" t="e">
        <f t="shared" ca="1" si="13"/>
        <v>#VALUE!</v>
      </c>
      <c r="R35" s="29" t="e">
        <f t="shared" ca="1" si="14"/>
        <v>#VALUE!</v>
      </c>
      <c r="S35" s="29" t="e">
        <f t="shared" ca="1" si="15"/>
        <v>#VALUE!</v>
      </c>
      <c r="T35" s="32" t="e">
        <f t="shared" ca="1" si="16"/>
        <v>#VALUE!</v>
      </c>
      <c r="U35" s="33" t="e">
        <f t="shared" ca="1" si="17"/>
        <v>#VALUE!</v>
      </c>
      <c r="V35" s="31" t="e">
        <f t="shared" ca="1" si="18"/>
        <v>#VALUE!</v>
      </c>
      <c r="W35" s="29" t="e">
        <f t="shared" ca="1" si="19"/>
        <v>#VALUE!</v>
      </c>
      <c r="X35" s="29" t="e">
        <f t="shared" ca="1" si="20"/>
        <v>#VALUE!</v>
      </c>
      <c r="Y35" s="32" t="e">
        <f t="shared" ca="1" si="21"/>
        <v>#VALUE!</v>
      </c>
      <c r="Z35" s="33" t="e">
        <f t="shared" ca="1" si="22"/>
        <v>#VALUE!</v>
      </c>
      <c r="AA35" s="31" t="e">
        <f t="shared" ca="1" si="23"/>
        <v>#VALUE!</v>
      </c>
      <c r="AB35" s="29" t="e">
        <f t="shared" ca="1" si="24"/>
        <v>#VALUE!</v>
      </c>
      <c r="AC35" s="29" t="e">
        <f t="shared" ca="1" si="25"/>
        <v>#VALUE!</v>
      </c>
      <c r="AD35" s="32" t="e">
        <f t="shared" ca="1" si="26"/>
        <v>#VALUE!</v>
      </c>
      <c r="AE35" s="33" t="e">
        <f t="shared" ca="1" si="27"/>
        <v>#VALUE!</v>
      </c>
      <c r="AF35" s="106" t="e">
        <f t="shared" ca="1" si="28"/>
        <v>#VALUE!</v>
      </c>
      <c r="AG35" s="107" t="e">
        <f t="shared" ca="1" si="29"/>
        <v>#VALUE!</v>
      </c>
      <c r="AH35" s="107" t="e">
        <f t="shared" ca="1" si="30"/>
        <v>#VALUE!</v>
      </c>
      <c r="AI35" s="104" t="e">
        <f t="shared" ca="1" si="31"/>
        <v>#VALUE!</v>
      </c>
      <c r="AJ35" s="104" t="e">
        <f t="shared" ca="1" si="32"/>
        <v>#VALUE!</v>
      </c>
      <c r="AK35" s="107" t="e">
        <f t="shared" ca="1" si="34"/>
        <v>#VALUE!</v>
      </c>
      <c r="AL35" s="108" t="e">
        <f t="shared" ca="1" si="33"/>
        <v>#VALUE!</v>
      </c>
    </row>
    <row r="36" spans="2:38" x14ac:dyDescent="0.15">
      <c r="B36" s="44"/>
      <c r="C36" s="25" t="e">
        <f t="shared" ca="1" si="0"/>
        <v>#VALUE!</v>
      </c>
      <c r="D36" s="26" t="e">
        <f t="shared" ca="1" si="37"/>
        <v>#VALUE!</v>
      </c>
      <c r="E36" s="26" t="e">
        <f t="shared" ca="1" si="37"/>
        <v>#VALUE!</v>
      </c>
      <c r="F36" s="27" t="e">
        <f t="shared" ca="1" si="2"/>
        <v>#VALUE!</v>
      </c>
      <c r="G36" s="28" t="e">
        <f t="shared" ca="1" si="3"/>
        <v>#VALUE!</v>
      </c>
      <c r="H36" s="29" t="e">
        <f t="shared" ca="1" si="4"/>
        <v>#VALUE!</v>
      </c>
      <c r="I36" s="29" t="e">
        <f t="shared" ca="1" si="5"/>
        <v>#VALUE!</v>
      </c>
      <c r="J36" s="29" t="e">
        <f t="shared" ca="1" si="6"/>
        <v>#VALUE!</v>
      </c>
      <c r="K36" s="30" t="e">
        <f t="shared" ca="1" si="7"/>
        <v>#VALUE!</v>
      </c>
      <c r="L36" s="31" t="e">
        <f t="shared" ca="1" si="8"/>
        <v>#VALUE!</v>
      </c>
      <c r="M36" s="29" t="e">
        <f t="shared" ca="1" si="9"/>
        <v>#VALUE!</v>
      </c>
      <c r="N36" s="29" t="e">
        <f t="shared" ca="1" si="10"/>
        <v>#VALUE!</v>
      </c>
      <c r="O36" s="32" t="e">
        <f t="shared" ca="1" si="11"/>
        <v>#VALUE!</v>
      </c>
      <c r="P36" s="33" t="e">
        <f t="shared" ca="1" si="36"/>
        <v>#VALUE!</v>
      </c>
      <c r="Q36" s="31" t="e">
        <f t="shared" ca="1" si="13"/>
        <v>#VALUE!</v>
      </c>
      <c r="R36" s="29" t="e">
        <f t="shared" ca="1" si="14"/>
        <v>#VALUE!</v>
      </c>
      <c r="S36" s="29" t="e">
        <f t="shared" ca="1" si="15"/>
        <v>#VALUE!</v>
      </c>
      <c r="T36" s="32" t="e">
        <f t="shared" ca="1" si="16"/>
        <v>#VALUE!</v>
      </c>
      <c r="U36" s="33" t="e">
        <f t="shared" ca="1" si="17"/>
        <v>#VALUE!</v>
      </c>
      <c r="V36" s="31" t="e">
        <f t="shared" ca="1" si="18"/>
        <v>#VALUE!</v>
      </c>
      <c r="W36" s="29" t="e">
        <f t="shared" ca="1" si="19"/>
        <v>#VALUE!</v>
      </c>
      <c r="X36" s="29" t="e">
        <f t="shared" ca="1" si="20"/>
        <v>#VALUE!</v>
      </c>
      <c r="Y36" s="32" t="e">
        <f t="shared" ca="1" si="21"/>
        <v>#VALUE!</v>
      </c>
      <c r="Z36" s="33" t="e">
        <f t="shared" ca="1" si="22"/>
        <v>#VALUE!</v>
      </c>
      <c r="AA36" s="31" t="e">
        <f t="shared" ca="1" si="23"/>
        <v>#VALUE!</v>
      </c>
      <c r="AB36" s="29" t="e">
        <f t="shared" ca="1" si="24"/>
        <v>#VALUE!</v>
      </c>
      <c r="AC36" s="29" t="e">
        <f t="shared" ca="1" si="25"/>
        <v>#VALUE!</v>
      </c>
      <c r="AD36" s="32" t="e">
        <f t="shared" ca="1" si="26"/>
        <v>#VALUE!</v>
      </c>
      <c r="AE36" s="33" t="e">
        <f t="shared" ca="1" si="27"/>
        <v>#VALUE!</v>
      </c>
      <c r="AF36" s="106" t="e">
        <f t="shared" ca="1" si="28"/>
        <v>#VALUE!</v>
      </c>
      <c r="AG36" s="107" t="e">
        <f t="shared" ca="1" si="29"/>
        <v>#VALUE!</v>
      </c>
      <c r="AH36" s="107" t="e">
        <f t="shared" ca="1" si="30"/>
        <v>#VALUE!</v>
      </c>
      <c r="AI36" s="107" t="e">
        <f t="shared" ca="1" si="31"/>
        <v>#VALUE!</v>
      </c>
      <c r="AJ36" s="107" t="e">
        <f t="shared" ca="1" si="32"/>
        <v>#VALUE!</v>
      </c>
      <c r="AK36" s="107" t="e">
        <f t="shared" ca="1" si="34"/>
        <v>#VALUE!</v>
      </c>
      <c r="AL36" s="108" t="e">
        <f t="shared" ca="1" si="33"/>
        <v>#VALUE!</v>
      </c>
    </row>
    <row r="37" spans="2:38" x14ac:dyDescent="0.15">
      <c r="B37" s="44"/>
      <c r="C37" s="25" t="e">
        <f t="shared" ca="1" si="0"/>
        <v>#VALUE!</v>
      </c>
      <c r="D37" s="26" t="e">
        <f t="shared" ca="1" si="37"/>
        <v>#VALUE!</v>
      </c>
      <c r="E37" s="26" t="e">
        <f t="shared" ca="1" si="37"/>
        <v>#VALUE!</v>
      </c>
      <c r="F37" s="27" t="e">
        <f t="shared" ca="1" si="2"/>
        <v>#VALUE!</v>
      </c>
      <c r="G37" s="28" t="e">
        <f t="shared" ca="1" si="3"/>
        <v>#VALUE!</v>
      </c>
      <c r="H37" s="29" t="e">
        <f t="shared" ca="1" si="4"/>
        <v>#VALUE!</v>
      </c>
      <c r="I37" s="29" t="e">
        <f t="shared" ca="1" si="5"/>
        <v>#VALUE!</v>
      </c>
      <c r="J37" s="29" t="e">
        <f t="shared" ca="1" si="6"/>
        <v>#VALUE!</v>
      </c>
      <c r="K37" s="30" t="e">
        <f t="shared" ca="1" si="7"/>
        <v>#VALUE!</v>
      </c>
      <c r="L37" s="31" t="e">
        <f t="shared" ca="1" si="8"/>
        <v>#VALUE!</v>
      </c>
      <c r="M37" s="29" t="e">
        <f t="shared" ca="1" si="9"/>
        <v>#VALUE!</v>
      </c>
      <c r="N37" s="29" t="e">
        <f t="shared" ca="1" si="10"/>
        <v>#VALUE!</v>
      </c>
      <c r="O37" s="32" t="e">
        <f t="shared" ca="1" si="11"/>
        <v>#VALUE!</v>
      </c>
      <c r="P37" s="33" t="e">
        <f t="shared" ca="1" si="36"/>
        <v>#VALUE!</v>
      </c>
      <c r="Q37" s="31" t="e">
        <f t="shared" ca="1" si="13"/>
        <v>#VALUE!</v>
      </c>
      <c r="R37" s="29" t="e">
        <f t="shared" ca="1" si="14"/>
        <v>#VALUE!</v>
      </c>
      <c r="S37" s="29" t="e">
        <f t="shared" ca="1" si="15"/>
        <v>#VALUE!</v>
      </c>
      <c r="T37" s="32" t="e">
        <f t="shared" ca="1" si="16"/>
        <v>#VALUE!</v>
      </c>
      <c r="U37" s="33" t="e">
        <f t="shared" ca="1" si="17"/>
        <v>#VALUE!</v>
      </c>
      <c r="V37" s="31" t="e">
        <f t="shared" ca="1" si="18"/>
        <v>#VALUE!</v>
      </c>
      <c r="W37" s="29" t="e">
        <f t="shared" ca="1" si="19"/>
        <v>#VALUE!</v>
      </c>
      <c r="X37" s="29" t="e">
        <f t="shared" ca="1" si="20"/>
        <v>#VALUE!</v>
      </c>
      <c r="Y37" s="32" t="e">
        <f t="shared" ca="1" si="21"/>
        <v>#VALUE!</v>
      </c>
      <c r="Z37" s="33" t="e">
        <f t="shared" ca="1" si="22"/>
        <v>#VALUE!</v>
      </c>
      <c r="AA37" s="31" t="e">
        <f t="shared" ca="1" si="23"/>
        <v>#VALUE!</v>
      </c>
      <c r="AB37" s="29" t="e">
        <f t="shared" ca="1" si="24"/>
        <v>#VALUE!</v>
      </c>
      <c r="AC37" s="29" t="e">
        <f t="shared" ca="1" si="25"/>
        <v>#VALUE!</v>
      </c>
      <c r="AD37" s="32" t="e">
        <f t="shared" ca="1" si="26"/>
        <v>#VALUE!</v>
      </c>
      <c r="AE37" s="33" t="e">
        <f t="shared" ca="1" si="27"/>
        <v>#VALUE!</v>
      </c>
      <c r="AF37" s="106" t="e">
        <f t="shared" ca="1" si="28"/>
        <v>#VALUE!</v>
      </c>
      <c r="AG37" s="107" t="e">
        <f t="shared" ca="1" si="29"/>
        <v>#VALUE!</v>
      </c>
      <c r="AH37" s="107" t="e">
        <f t="shared" ca="1" si="30"/>
        <v>#VALUE!</v>
      </c>
      <c r="AI37" s="107" t="e">
        <f t="shared" ca="1" si="31"/>
        <v>#VALUE!</v>
      </c>
      <c r="AJ37" s="107" t="e">
        <f t="shared" ca="1" si="32"/>
        <v>#VALUE!</v>
      </c>
      <c r="AK37" s="107" t="e">
        <f t="shared" ca="1" si="34"/>
        <v>#VALUE!</v>
      </c>
      <c r="AL37" s="108" t="e">
        <f t="shared" ca="1" si="33"/>
        <v>#VALUE!</v>
      </c>
    </row>
    <row r="38" spans="2:38" x14ac:dyDescent="0.15">
      <c r="B38" s="44"/>
      <c r="C38" s="25" t="e">
        <f t="shared" ca="1" si="0"/>
        <v>#VALUE!</v>
      </c>
      <c r="D38" s="26" t="e">
        <f t="shared" ca="1" si="37"/>
        <v>#VALUE!</v>
      </c>
      <c r="E38" s="26" t="e">
        <f t="shared" ca="1" si="37"/>
        <v>#VALUE!</v>
      </c>
      <c r="F38" s="27" t="e">
        <f t="shared" ca="1" si="2"/>
        <v>#VALUE!</v>
      </c>
      <c r="G38" s="28" t="e">
        <f t="shared" ca="1" si="3"/>
        <v>#VALUE!</v>
      </c>
      <c r="H38" s="29" t="e">
        <f t="shared" ca="1" si="4"/>
        <v>#VALUE!</v>
      </c>
      <c r="I38" s="29" t="e">
        <f t="shared" ca="1" si="5"/>
        <v>#VALUE!</v>
      </c>
      <c r="J38" s="29" t="e">
        <f t="shared" ca="1" si="6"/>
        <v>#VALUE!</v>
      </c>
      <c r="K38" s="30" t="e">
        <f t="shared" ca="1" si="7"/>
        <v>#VALUE!</v>
      </c>
      <c r="L38" s="31" t="e">
        <f t="shared" ca="1" si="8"/>
        <v>#VALUE!</v>
      </c>
      <c r="M38" s="29" t="e">
        <f t="shared" ca="1" si="9"/>
        <v>#VALUE!</v>
      </c>
      <c r="N38" s="29" t="e">
        <f t="shared" ca="1" si="10"/>
        <v>#VALUE!</v>
      </c>
      <c r="O38" s="32" t="e">
        <f t="shared" ca="1" si="11"/>
        <v>#VALUE!</v>
      </c>
      <c r="P38" s="33" t="e">
        <f t="shared" ca="1" si="36"/>
        <v>#VALUE!</v>
      </c>
      <c r="Q38" s="31" t="e">
        <f t="shared" ca="1" si="13"/>
        <v>#VALUE!</v>
      </c>
      <c r="R38" s="29" t="e">
        <f t="shared" ca="1" si="14"/>
        <v>#VALUE!</v>
      </c>
      <c r="S38" s="29" t="e">
        <f t="shared" ca="1" si="15"/>
        <v>#VALUE!</v>
      </c>
      <c r="T38" s="32" t="e">
        <f t="shared" ca="1" si="16"/>
        <v>#VALUE!</v>
      </c>
      <c r="U38" s="33" t="e">
        <f t="shared" ca="1" si="17"/>
        <v>#VALUE!</v>
      </c>
      <c r="V38" s="31" t="e">
        <f t="shared" ca="1" si="18"/>
        <v>#VALUE!</v>
      </c>
      <c r="W38" s="29" t="e">
        <f t="shared" ca="1" si="19"/>
        <v>#VALUE!</v>
      </c>
      <c r="X38" s="29" t="e">
        <f t="shared" ca="1" si="20"/>
        <v>#VALUE!</v>
      </c>
      <c r="Y38" s="32" t="e">
        <f t="shared" ca="1" si="21"/>
        <v>#VALUE!</v>
      </c>
      <c r="Z38" s="33" t="e">
        <f t="shared" ca="1" si="22"/>
        <v>#VALUE!</v>
      </c>
      <c r="AA38" s="31" t="e">
        <f t="shared" ca="1" si="23"/>
        <v>#VALUE!</v>
      </c>
      <c r="AB38" s="29" t="e">
        <f t="shared" ca="1" si="24"/>
        <v>#VALUE!</v>
      </c>
      <c r="AC38" s="29" t="e">
        <f t="shared" ca="1" si="25"/>
        <v>#VALUE!</v>
      </c>
      <c r="AD38" s="32" t="e">
        <f t="shared" ca="1" si="26"/>
        <v>#VALUE!</v>
      </c>
      <c r="AE38" s="33" t="e">
        <f t="shared" ca="1" si="27"/>
        <v>#VALUE!</v>
      </c>
      <c r="AF38" s="106" t="e">
        <f t="shared" ca="1" si="28"/>
        <v>#VALUE!</v>
      </c>
      <c r="AG38" s="107" t="e">
        <f t="shared" ca="1" si="29"/>
        <v>#VALUE!</v>
      </c>
      <c r="AH38" s="107" t="e">
        <f t="shared" ca="1" si="30"/>
        <v>#VALUE!</v>
      </c>
      <c r="AI38" s="107" t="e">
        <f t="shared" ca="1" si="31"/>
        <v>#VALUE!</v>
      </c>
      <c r="AJ38" s="107" t="e">
        <f t="shared" ca="1" si="32"/>
        <v>#VALUE!</v>
      </c>
      <c r="AK38" s="107" t="e">
        <f t="shared" ca="1" si="34"/>
        <v>#VALUE!</v>
      </c>
      <c r="AL38" s="108" t="e">
        <f t="shared" ca="1" si="33"/>
        <v>#VALUE!</v>
      </c>
    </row>
    <row r="39" spans="2:38" x14ac:dyDescent="0.15">
      <c r="B39" s="44"/>
      <c r="C39" s="25" t="e">
        <f t="shared" ca="1" si="0"/>
        <v>#VALUE!</v>
      </c>
      <c r="D39" s="26" t="e">
        <f t="shared" ca="1" si="37"/>
        <v>#VALUE!</v>
      </c>
      <c r="E39" s="26" t="e">
        <f t="shared" ca="1" si="37"/>
        <v>#VALUE!</v>
      </c>
      <c r="F39" s="27" t="e">
        <f t="shared" ca="1" si="2"/>
        <v>#VALUE!</v>
      </c>
      <c r="G39" s="28" t="e">
        <f t="shared" ca="1" si="3"/>
        <v>#VALUE!</v>
      </c>
      <c r="H39" s="29" t="e">
        <f t="shared" ca="1" si="4"/>
        <v>#VALUE!</v>
      </c>
      <c r="I39" s="29" t="e">
        <f t="shared" ca="1" si="5"/>
        <v>#VALUE!</v>
      </c>
      <c r="J39" s="29" t="e">
        <f t="shared" ca="1" si="6"/>
        <v>#VALUE!</v>
      </c>
      <c r="K39" s="30" t="e">
        <f t="shared" ca="1" si="7"/>
        <v>#VALUE!</v>
      </c>
      <c r="L39" s="31" t="e">
        <f t="shared" ca="1" si="8"/>
        <v>#VALUE!</v>
      </c>
      <c r="M39" s="29" t="e">
        <f t="shared" ca="1" si="9"/>
        <v>#VALUE!</v>
      </c>
      <c r="N39" s="29" t="e">
        <f t="shared" ca="1" si="10"/>
        <v>#VALUE!</v>
      </c>
      <c r="O39" s="32" t="e">
        <f t="shared" ca="1" si="11"/>
        <v>#VALUE!</v>
      </c>
      <c r="P39" s="33" t="e">
        <f t="shared" ca="1" si="36"/>
        <v>#VALUE!</v>
      </c>
      <c r="Q39" s="31" t="e">
        <f t="shared" ca="1" si="13"/>
        <v>#VALUE!</v>
      </c>
      <c r="R39" s="29" t="e">
        <f t="shared" ca="1" si="14"/>
        <v>#VALUE!</v>
      </c>
      <c r="S39" s="29" t="e">
        <f t="shared" ca="1" si="15"/>
        <v>#VALUE!</v>
      </c>
      <c r="T39" s="32" t="e">
        <f t="shared" ca="1" si="16"/>
        <v>#VALUE!</v>
      </c>
      <c r="U39" s="33" t="e">
        <f t="shared" ca="1" si="17"/>
        <v>#VALUE!</v>
      </c>
      <c r="V39" s="31" t="e">
        <f t="shared" ca="1" si="18"/>
        <v>#VALUE!</v>
      </c>
      <c r="W39" s="29" t="e">
        <f t="shared" ca="1" si="19"/>
        <v>#VALUE!</v>
      </c>
      <c r="X39" s="29" t="e">
        <f t="shared" ca="1" si="20"/>
        <v>#VALUE!</v>
      </c>
      <c r="Y39" s="32" t="e">
        <f t="shared" ca="1" si="21"/>
        <v>#VALUE!</v>
      </c>
      <c r="Z39" s="33" t="e">
        <f t="shared" ca="1" si="22"/>
        <v>#VALUE!</v>
      </c>
      <c r="AA39" s="31" t="e">
        <f t="shared" ca="1" si="23"/>
        <v>#VALUE!</v>
      </c>
      <c r="AB39" s="29" t="e">
        <f t="shared" ca="1" si="24"/>
        <v>#VALUE!</v>
      </c>
      <c r="AC39" s="29" t="e">
        <f t="shared" ca="1" si="25"/>
        <v>#VALUE!</v>
      </c>
      <c r="AD39" s="32" t="e">
        <f t="shared" ca="1" si="26"/>
        <v>#VALUE!</v>
      </c>
      <c r="AE39" s="33" t="e">
        <f t="shared" ca="1" si="27"/>
        <v>#VALUE!</v>
      </c>
      <c r="AF39" s="106" t="e">
        <f t="shared" ca="1" si="28"/>
        <v>#VALUE!</v>
      </c>
      <c r="AG39" s="107" t="e">
        <f t="shared" ca="1" si="29"/>
        <v>#VALUE!</v>
      </c>
      <c r="AH39" s="107" t="e">
        <f t="shared" ca="1" si="30"/>
        <v>#VALUE!</v>
      </c>
      <c r="AI39" s="107" t="e">
        <f t="shared" ca="1" si="31"/>
        <v>#VALUE!</v>
      </c>
      <c r="AJ39" s="107" t="e">
        <f t="shared" ca="1" si="32"/>
        <v>#VALUE!</v>
      </c>
      <c r="AK39" s="107" t="e">
        <f t="shared" ca="1" si="34"/>
        <v>#VALUE!</v>
      </c>
      <c r="AL39" s="108" t="e">
        <f t="shared" ca="1" si="33"/>
        <v>#VALUE!</v>
      </c>
    </row>
    <row r="40" spans="2:38" ht="14.25" thickBot="1" x14ac:dyDescent="0.2">
      <c r="B40" s="45"/>
      <c r="C40" s="34" t="e">
        <f t="shared" ca="1" si="0"/>
        <v>#VALUE!</v>
      </c>
      <c r="D40" s="35" t="e">
        <f t="shared" ca="1" si="37"/>
        <v>#VALUE!</v>
      </c>
      <c r="E40" s="35" t="e">
        <f t="shared" ca="1" si="37"/>
        <v>#VALUE!</v>
      </c>
      <c r="F40" s="36" t="e">
        <f t="shared" ca="1" si="2"/>
        <v>#VALUE!</v>
      </c>
      <c r="G40" s="37" t="e">
        <f t="shared" ca="1" si="3"/>
        <v>#VALUE!</v>
      </c>
      <c r="H40" s="38" t="e">
        <f t="shared" ca="1" si="4"/>
        <v>#VALUE!</v>
      </c>
      <c r="I40" s="38" t="e">
        <f t="shared" ca="1" si="5"/>
        <v>#VALUE!</v>
      </c>
      <c r="J40" s="38" t="e">
        <f t="shared" ca="1" si="6"/>
        <v>#VALUE!</v>
      </c>
      <c r="K40" s="39" t="e">
        <f t="shared" ca="1" si="7"/>
        <v>#VALUE!</v>
      </c>
      <c r="L40" s="40" t="e">
        <f t="shared" ca="1" si="8"/>
        <v>#VALUE!</v>
      </c>
      <c r="M40" s="38" t="e">
        <f t="shared" ca="1" si="9"/>
        <v>#VALUE!</v>
      </c>
      <c r="N40" s="38" t="e">
        <f t="shared" ca="1" si="10"/>
        <v>#VALUE!</v>
      </c>
      <c r="O40" s="41" t="e">
        <f t="shared" ca="1" si="11"/>
        <v>#VALUE!</v>
      </c>
      <c r="P40" s="42" t="e">
        <f t="shared" ca="1" si="36"/>
        <v>#VALUE!</v>
      </c>
      <c r="Q40" s="40" t="e">
        <f t="shared" ca="1" si="13"/>
        <v>#VALUE!</v>
      </c>
      <c r="R40" s="38" t="e">
        <f t="shared" ca="1" si="14"/>
        <v>#VALUE!</v>
      </c>
      <c r="S40" s="38" t="e">
        <f t="shared" ca="1" si="15"/>
        <v>#VALUE!</v>
      </c>
      <c r="T40" s="41" t="e">
        <f t="shared" ca="1" si="16"/>
        <v>#VALUE!</v>
      </c>
      <c r="U40" s="42" t="e">
        <f t="shared" ca="1" si="17"/>
        <v>#VALUE!</v>
      </c>
      <c r="V40" s="40" t="e">
        <f t="shared" ca="1" si="18"/>
        <v>#VALUE!</v>
      </c>
      <c r="W40" s="38" t="e">
        <f t="shared" ca="1" si="19"/>
        <v>#VALUE!</v>
      </c>
      <c r="X40" s="38" t="e">
        <f t="shared" ca="1" si="20"/>
        <v>#VALUE!</v>
      </c>
      <c r="Y40" s="41" t="e">
        <f t="shared" ca="1" si="21"/>
        <v>#VALUE!</v>
      </c>
      <c r="Z40" s="42" t="e">
        <f t="shared" ca="1" si="22"/>
        <v>#VALUE!</v>
      </c>
      <c r="AA40" s="40" t="e">
        <f t="shared" ca="1" si="23"/>
        <v>#VALUE!</v>
      </c>
      <c r="AB40" s="38" t="e">
        <f t="shared" ca="1" si="24"/>
        <v>#VALUE!</v>
      </c>
      <c r="AC40" s="38" t="e">
        <f t="shared" ca="1" si="25"/>
        <v>#VALUE!</v>
      </c>
      <c r="AD40" s="41" t="e">
        <f t="shared" ca="1" si="26"/>
        <v>#VALUE!</v>
      </c>
      <c r="AE40" s="42" t="e">
        <f t="shared" ca="1" si="27"/>
        <v>#VALUE!</v>
      </c>
      <c r="AF40" s="109" t="e">
        <f t="shared" ca="1" si="28"/>
        <v>#VALUE!</v>
      </c>
      <c r="AG40" s="110" t="e">
        <f t="shared" ca="1" si="29"/>
        <v>#VALUE!</v>
      </c>
      <c r="AH40" s="110" t="e">
        <f t="shared" ca="1" si="30"/>
        <v>#VALUE!</v>
      </c>
      <c r="AI40" s="110" t="e">
        <f t="shared" ca="1" si="31"/>
        <v>#VALUE!</v>
      </c>
      <c r="AJ40" s="110" t="e">
        <f t="shared" ca="1" si="32"/>
        <v>#VALUE!</v>
      </c>
      <c r="AK40" s="110" t="e">
        <f t="shared" ca="1" si="34"/>
        <v>#VALUE!</v>
      </c>
      <c r="AL40" s="111" t="e">
        <f t="shared" ca="1" si="33"/>
        <v>#VALUE!</v>
      </c>
    </row>
  </sheetData>
  <sheetProtection formatCells="0" formatColumns="0" formatRows="0" insertRows="0" sort="0" autoFilter="0"/>
  <autoFilter ref="B4:AE40"/>
  <mergeCells count="12">
    <mergeCell ref="B2:K2"/>
    <mergeCell ref="V2:Z2"/>
    <mergeCell ref="V3:Y3"/>
    <mergeCell ref="Q2:U2"/>
    <mergeCell ref="Q3:T3"/>
    <mergeCell ref="C3:F3"/>
    <mergeCell ref="G3:J3"/>
    <mergeCell ref="AF3:AL3"/>
    <mergeCell ref="L3:O3"/>
    <mergeCell ref="AA3:AD3"/>
    <mergeCell ref="AA2:AE2"/>
    <mergeCell ref="L2:P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0"/>
  <sheetViews>
    <sheetView zoomScale="85" zoomScaleNormal="85" workbookViewId="0"/>
  </sheetViews>
  <sheetFormatPr defaultRowHeight="13.5" x14ac:dyDescent="0.15"/>
  <cols>
    <col min="1" max="1" width="2.125" style="69" customWidth="1"/>
    <col min="2" max="5" width="4.625" style="69" customWidth="1"/>
    <col min="6" max="6" width="4.125" style="69" customWidth="1"/>
    <col min="7" max="7" width="18.625" style="69" customWidth="1"/>
    <col min="8" max="9" width="2.625" style="69" hidden="1" customWidth="1"/>
    <col min="10" max="11" width="3.625" style="69" hidden="1" customWidth="1"/>
    <col min="12" max="15" width="4.625" style="69" customWidth="1"/>
    <col min="16" max="16" width="18.625" style="69" customWidth="1"/>
    <col min="17" max="20" width="4.625" style="69" customWidth="1"/>
    <col min="21" max="21" width="18.625" style="69" customWidth="1"/>
    <col min="22" max="25" width="4.625" style="69" customWidth="1"/>
    <col min="26" max="26" width="18.625" style="69" customWidth="1"/>
    <col min="27" max="30" width="4.625" style="69" customWidth="1"/>
    <col min="31" max="31" width="18.625" style="69" customWidth="1"/>
    <col min="32" max="38" width="11.625" style="69" customWidth="1"/>
    <col min="39" max="39" width="2.125" style="69" customWidth="1"/>
    <col min="40" max="16384" width="9" style="69"/>
  </cols>
  <sheetData>
    <row r="1" spans="2:38" ht="14.25" thickBot="1" x14ac:dyDescent="0.2">
      <c r="H1" s="2"/>
      <c r="I1" s="2"/>
      <c r="J1" s="2"/>
      <c r="K1" s="2"/>
    </row>
    <row r="2" spans="2:38" x14ac:dyDescent="0.15">
      <c r="B2" s="129" t="s">
        <v>18</v>
      </c>
      <c r="C2" s="130"/>
      <c r="D2" s="130"/>
      <c r="E2" s="130"/>
      <c r="F2" s="130"/>
      <c r="G2" s="130"/>
      <c r="H2" s="130"/>
      <c r="I2" s="130"/>
      <c r="J2" s="130"/>
      <c r="K2" s="131"/>
      <c r="L2" s="121" t="s">
        <v>31</v>
      </c>
      <c r="M2" s="122"/>
      <c r="N2" s="122"/>
      <c r="O2" s="122"/>
      <c r="P2" s="123"/>
      <c r="Q2" s="121" t="s">
        <v>39</v>
      </c>
      <c r="R2" s="122"/>
      <c r="S2" s="122"/>
      <c r="T2" s="122"/>
      <c r="U2" s="123"/>
      <c r="V2" s="121" t="s">
        <v>34</v>
      </c>
      <c r="W2" s="122"/>
      <c r="X2" s="122"/>
      <c r="Y2" s="122"/>
      <c r="Z2" s="123"/>
      <c r="AA2" s="121" t="s">
        <v>35</v>
      </c>
      <c r="AB2" s="122"/>
      <c r="AC2" s="122"/>
      <c r="AD2" s="122"/>
      <c r="AE2" s="123"/>
      <c r="AF2" s="1"/>
      <c r="AG2" s="2"/>
      <c r="AH2" s="2"/>
      <c r="AI2" s="2"/>
      <c r="AJ2" s="2"/>
      <c r="AK2" s="2"/>
      <c r="AL2" s="2"/>
    </row>
    <row r="3" spans="2:38" x14ac:dyDescent="0.15">
      <c r="B3" s="119" t="s">
        <v>13</v>
      </c>
      <c r="C3" s="114"/>
      <c r="D3" s="114"/>
      <c r="E3" s="114"/>
      <c r="F3" s="70" t="s">
        <v>105</v>
      </c>
      <c r="G3" s="91" t="s">
        <v>30</v>
      </c>
      <c r="H3" s="132" t="s">
        <v>14</v>
      </c>
      <c r="I3" s="132"/>
      <c r="J3" s="132"/>
      <c r="K3" s="133"/>
      <c r="L3" s="119" t="s">
        <v>13</v>
      </c>
      <c r="M3" s="114"/>
      <c r="N3" s="114"/>
      <c r="O3" s="120"/>
      <c r="P3" s="5" t="s">
        <v>30</v>
      </c>
      <c r="Q3" s="119" t="s">
        <v>36</v>
      </c>
      <c r="R3" s="114"/>
      <c r="S3" s="114"/>
      <c r="T3" s="120"/>
      <c r="U3" s="5" t="s">
        <v>37</v>
      </c>
      <c r="V3" s="119" t="s">
        <v>36</v>
      </c>
      <c r="W3" s="114"/>
      <c r="X3" s="114"/>
      <c r="Y3" s="120"/>
      <c r="Z3" s="5" t="s">
        <v>37</v>
      </c>
      <c r="AA3" s="119" t="s">
        <v>36</v>
      </c>
      <c r="AB3" s="114"/>
      <c r="AC3" s="114"/>
      <c r="AD3" s="120"/>
      <c r="AE3" s="5" t="s">
        <v>37</v>
      </c>
      <c r="AF3" s="115" t="s">
        <v>16</v>
      </c>
      <c r="AG3" s="116"/>
      <c r="AH3" s="116"/>
      <c r="AI3" s="116"/>
      <c r="AJ3" s="116"/>
      <c r="AK3" s="117"/>
      <c r="AL3" s="118"/>
    </row>
    <row r="4" spans="2:38" x14ac:dyDescent="0.15">
      <c r="B4" s="13">
        <v>1</v>
      </c>
      <c r="C4" s="11">
        <v>2</v>
      </c>
      <c r="D4" s="11">
        <v>3</v>
      </c>
      <c r="E4" s="11">
        <v>4</v>
      </c>
      <c r="F4" s="57" t="s">
        <v>103</v>
      </c>
      <c r="G4" s="92" t="s">
        <v>15</v>
      </c>
      <c r="H4" s="71" t="s">
        <v>0</v>
      </c>
      <c r="I4" s="8" t="s">
        <v>0</v>
      </c>
      <c r="J4" s="8" t="s">
        <v>0</v>
      </c>
      <c r="K4" s="87" t="s">
        <v>1</v>
      </c>
      <c r="L4" s="13">
        <v>1</v>
      </c>
      <c r="M4" s="11">
        <v>2</v>
      </c>
      <c r="N4" s="11">
        <v>3</v>
      </c>
      <c r="O4" s="14">
        <v>4</v>
      </c>
      <c r="P4" s="15" t="s">
        <v>15</v>
      </c>
      <c r="Q4" s="13">
        <v>1</v>
      </c>
      <c r="R4" s="11">
        <v>2</v>
      </c>
      <c r="S4" s="11">
        <v>3</v>
      </c>
      <c r="T4" s="14">
        <v>4</v>
      </c>
      <c r="U4" s="15" t="s">
        <v>38</v>
      </c>
      <c r="V4" s="13">
        <v>1</v>
      </c>
      <c r="W4" s="11">
        <v>2</v>
      </c>
      <c r="X4" s="11">
        <v>3</v>
      </c>
      <c r="Y4" s="14">
        <v>4</v>
      </c>
      <c r="Z4" s="15" t="s">
        <v>38</v>
      </c>
      <c r="AA4" s="13">
        <v>1</v>
      </c>
      <c r="AB4" s="11">
        <v>2</v>
      </c>
      <c r="AC4" s="11">
        <v>3</v>
      </c>
      <c r="AD4" s="14">
        <v>4</v>
      </c>
      <c r="AE4" s="15" t="s">
        <v>38</v>
      </c>
      <c r="AF4" s="100" t="s">
        <v>32</v>
      </c>
      <c r="AG4" s="101" t="s">
        <v>3</v>
      </c>
      <c r="AH4" s="101" t="s">
        <v>17</v>
      </c>
      <c r="AI4" s="101" t="s">
        <v>33</v>
      </c>
      <c r="AJ4" s="101" t="s">
        <v>29</v>
      </c>
      <c r="AK4" s="101" t="s">
        <v>52</v>
      </c>
      <c r="AL4" s="102" t="s">
        <v>28</v>
      </c>
    </row>
    <row r="5" spans="2:38" x14ac:dyDescent="0.15">
      <c r="B5" s="46">
        <v>0</v>
      </c>
      <c r="C5" s="47">
        <v>0</v>
      </c>
      <c r="D5" s="47">
        <v>0</v>
      </c>
      <c r="E5" s="47">
        <v>0</v>
      </c>
      <c r="F5" s="48">
        <v>0</v>
      </c>
      <c r="G5" s="95" t="str">
        <f t="shared" ref="G5:G40" ca="1" si="0">CONCATENATE(OFFSET(G5,0,-5),$H$4,OFFSET(G5,0,-4),$I$4,OFFSET(G5,0,-3),$J$4,OFFSET(G5,0,-2),$K$4,OFFSET(G5,0,-1))</f>
        <v>0.0.0.0/0</v>
      </c>
      <c r="H5" s="96">
        <f t="shared" ref="H5:H40" ca="1" si="1">FIND(H$4,$G5)</f>
        <v>2</v>
      </c>
      <c r="I5" s="17">
        <f ca="1">FIND(I$4,$G5,OFFSET(I5,0,-1)+1)</f>
        <v>4</v>
      </c>
      <c r="J5" s="17">
        <f ca="1">FIND(J$4,$G5,OFFSET(J5,0,-1)+1)</f>
        <v>6</v>
      </c>
      <c r="K5" s="88">
        <f t="shared" ref="K5:K40" ca="1" si="2">FIND(K$4,$G5)</f>
        <v>8</v>
      </c>
      <c r="L5" s="73">
        <f t="shared" ref="L5:L40" ca="1" si="3">QUOTIENT($AG5,2^(8*(4-$B$4)))</f>
        <v>0</v>
      </c>
      <c r="M5" s="74">
        <f t="shared" ref="M5:M40" ca="1" si="4">QUOTIENT(MOD($AG5,2^(8*(4-$B$4))),2^(8*(4-$C$4)))</f>
        <v>0</v>
      </c>
      <c r="N5" s="74">
        <f t="shared" ref="N5:N40" ca="1" si="5">QUOTIENT(MOD($AG5,2^(8*(4-$C$4))),2^(8*(4-$D$4)))</f>
        <v>0</v>
      </c>
      <c r="O5" s="75">
        <f t="shared" ref="O5:O40" ca="1" si="6">IF(OFFSET(O5,0,6-COLUMN())+0&lt;=30,QUOTIENT(MOD($AG5,2^(8*(4-$D$4))),2^(8*(4-$E$4))),"NA")</f>
        <v>0</v>
      </c>
      <c r="P5" s="72" t="str">
        <f t="shared" ref="P5:P40" ca="1" si="7">CONCATENATE(L5,$H$4,M5,$I$4,N5,$J$4,O5,$K$4,$F5)</f>
        <v>0.0.0.0/0</v>
      </c>
      <c r="Q5" s="73">
        <f t="shared" ref="Q5:Q40" ca="1" si="8">QUOTIENT($AH5,2^(8*(4-$B$4)))</f>
        <v>255</v>
      </c>
      <c r="R5" s="74">
        <f t="shared" ref="R5:R40" ca="1" si="9">QUOTIENT(MOD($AH5,2^(8*(4-$B$4))),2^(8*(4-$C$4)))</f>
        <v>255</v>
      </c>
      <c r="S5" s="74">
        <f t="shared" ref="S5:S40" ca="1" si="10">QUOTIENT(MOD($AH5,2^(8*(4-$C$4))),2^(8*(4-$D$4)))</f>
        <v>255</v>
      </c>
      <c r="T5" s="75">
        <f t="shared" ref="T5:T40" ca="1" si="11">IF(OFFSET(T5,0,6-COLUMN())+0&lt;=30,QUOTIENT(MOD($AH5,2^(8*(4-$D$4))),2^(8*(4-$E$4))),"NA")</f>
        <v>255</v>
      </c>
      <c r="U5" s="72" t="str">
        <f t="shared" ref="U5:U40" ca="1" si="12">CONCATENATE(Q5,$H$4,R5,$I$4,S5,$J$4,T5,$K$4,$F5)</f>
        <v>255.255.255.255/0</v>
      </c>
      <c r="V5" s="73">
        <f t="shared" ref="V5:V40" ca="1" si="13">QUOTIENT($AI5,2^(8*(4-$B$4)))</f>
        <v>0</v>
      </c>
      <c r="W5" s="74">
        <f t="shared" ref="W5:W40" ca="1" si="14">QUOTIENT(MOD($AI5,2^(8*(4-$B$4))),2^(8*(4-$C$4)))</f>
        <v>0</v>
      </c>
      <c r="X5" s="74">
        <f t="shared" ref="X5:X40" ca="1" si="15">QUOTIENT(MOD($AI5,2^(8*(4-$C$4))),2^(8*(4-$D$4)))</f>
        <v>0</v>
      </c>
      <c r="Y5" s="75">
        <f t="shared" ref="Y5:Y40" ca="1" si="16">QUOTIENT(MOD($AI5,2^(8*(4-$D$4))),2^(8*(4-$E$4)))</f>
        <v>1</v>
      </c>
      <c r="Z5" s="72" t="str">
        <f t="shared" ref="Z5:Z40" ca="1" si="17">CONCATENATE(V5,$H$4,W5,$I$4,X5,$J$4,Y5,$K$4,$F5)</f>
        <v>0.0.0.1/0</v>
      </c>
      <c r="AA5" s="73">
        <f t="shared" ref="AA5:AA40" ca="1" si="18">QUOTIENT($AJ5,2^(8*(4-$B$4)))</f>
        <v>255</v>
      </c>
      <c r="AB5" s="74">
        <f t="shared" ref="AB5:AB40" ca="1" si="19">QUOTIENT(MOD($AJ5,2^(8*(4-$B$4))),2^(8*(4-$C$4)))</f>
        <v>255</v>
      </c>
      <c r="AC5" s="74">
        <f t="shared" ref="AC5:AC40" ca="1" si="20">QUOTIENT(MOD($AJ5,2^(8*(4-$C$4))),2^(8*(4-$D$4)))</f>
        <v>255</v>
      </c>
      <c r="AD5" s="75">
        <f t="shared" ref="AD5:AD40" ca="1" si="21">QUOTIENT(MOD($AJ5,2^(8*(4-$D$4))),2^(8*(4-$E$4)))</f>
        <v>254</v>
      </c>
      <c r="AE5" s="72" t="str">
        <f t="shared" ref="AE5:AE40" ca="1" si="22">CONCATENATE(AA5,$H$4,AB5,$I$4,AC5,$J$4,AD5,$K$4,$F5)</f>
        <v>255.255.255.254/0</v>
      </c>
      <c r="AF5" s="103">
        <f t="shared" ref="AF5:AF40" ca="1" si="23">((OFFSET(AF5,0,2-COLUMN())*2^8+OFFSET(AF5,0,3-COLUMN()))*2^8+OFFSET(AF5,0,4-COLUMN()))*2^8+OFFSET(AF5,0,5-COLUMN())</f>
        <v>0</v>
      </c>
      <c r="AG5" s="104">
        <f t="shared" ref="AG5:AG40" ca="1" si="24">$AF5-MOD($AF5,2^(32-OFFSET(AG5,0,6-COLUMN())))</f>
        <v>0</v>
      </c>
      <c r="AH5" s="104">
        <f t="shared" ref="AH5:AH6" ca="1" si="25">OFFSET(AH5,0,-1)+2^(32-OFFSET(AH5,0,6-COLUMN()))-1</f>
        <v>4294967295</v>
      </c>
      <c r="AI5" s="104">
        <f ca="1">IF(OFFSET(AI5,0,6-COLUMN())+0&lt;=30,AG5+1,AG5)</f>
        <v>1</v>
      </c>
      <c r="AJ5" s="104">
        <f ca="1">IF(OFFSET(AJ5,0,6-COLUMN())+0&lt;=30,AH5-1,AG5+32-OFFSET(AJ5,0,6-COLUMN()))</f>
        <v>4294967294</v>
      </c>
      <c r="AK5" s="104">
        <f ca="1">AJ5-AI5+1</f>
        <v>4294967294</v>
      </c>
      <c r="AL5" s="105">
        <f t="shared" ref="AL5:AL40" ca="1" si="26">MOD($AF5,2^(32-OFFSET(AL5,0,6-COLUMN())))</f>
        <v>0</v>
      </c>
    </row>
    <row r="6" spans="2:38" x14ac:dyDescent="0.15">
      <c r="B6" s="49">
        <v>10</v>
      </c>
      <c r="C6" s="50">
        <v>32</v>
      </c>
      <c r="D6" s="50">
        <v>54</v>
      </c>
      <c r="E6" s="50">
        <v>76</v>
      </c>
      <c r="F6" s="51">
        <v>8</v>
      </c>
      <c r="G6" s="93" t="str">
        <f t="shared" ca="1" si="0"/>
        <v>10.32.54.76/8</v>
      </c>
      <c r="H6" s="25">
        <f t="shared" ca="1" si="1"/>
        <v>3</v>
      </c>
      <c r="I6" s="26">
        <f t="shared" ref="I6:J21" ca="1" si="27">FIND(I$4,$G6,OFFSET(I6,0,-1)+1)</f>
        <v>6</v>
      </c>
      <c r="J6" s="26">
        <f t="shared" ca="1" si="27"/>
        <v>9</v>
      </c>
      <c r="K6" s="89">
        <f t="shared" ca="1" si="2"/>
        <v>12</v>
      </c>
      <c r="L6" s="77">
        <f t="shared" ca="1" si="3"/>
        <v>10</v>
      </c>
      <c r="M6" s="78">
        <f t="shared" ca="1" si="4"/>
        <v>0</v>
      </c>
      <c r="N6" s="78">
        <f t="shared" ca="1" si="5"/>
        <v>0</v>
      </c>
      <c r="O6" s="79">
        <f t="shared" ca="1" si="6"/>
        <v>0</v>
      </c>
      <c r="P6" s="76" t="str">
        <f t="shared" ca="1" si="7"/>
        <v>10.0.0.0/8</v>
      </c>
      <c r="Q6" s="77">
        <f t="shared" ca="1" si="8"/>
        <v>10</v>
      </c>
      <c r="R6" s="78">
        <f t="shared" ca="1" si="9"/>
        <v>255</v>
      </c>
      <c r="S6" s="78">
        <f t="shared" ca="1" si="10"/>
        <v>255</v>
      </c>
      <c r="T6" s="79">
        <f t="shared" ca="1" si="11"/>
        <v>255</v>
      </c>
      <c r="U6" s="76" t="str">
        <f t="shared" ca="1" si="12"/>
        <v>10.255.255.255/8</v>
      </c>
      <c r="V6" s="77">
        <f t="shared" ca="1" si="13"/>
        <v>10</v>
      </c>
      <c r="W6" s="78">
        <f t="shared" ca="1" si="14"/>
        <v>0</v>
      </c>
      <c r="X6" s="78">
        <f t="shared" ca="1" si="15"/>
        <v>0</v>
      </c>
      <c r="Y6" s="79">
        <f t="shared" ca="1" si="16"/>
        <v>1</v>
      </c>
      <c r="Z6" s="76" t="str">
        <f t="shared" ca="1" si="17"/>
        <v>10.0.0.1/8</v>
      </c>
      <c r="AA6" s="77">
        <f t="shared" ca="1" si="18"/>
        <v>10</v>
      </c>
      <c r="AB6" s="78">
        <f t="shared" ca="1" si="19"/>
        <v>255</v>
      </c>
      <c r="AC6" s="78">
        <f t="shared" ca="1" si="20"/>
        <v>255</v>
      </c>
      <c r="AD6" s="79">
        <f t="shared" ca="1" si="21"/>
        <v>254</v>
      </c>
      <c r="AE6" s="76" t="str">
        <f t="shared" ca="1" si="22"/>
        <v>10.255.255.254/8</v>
      </c>
      <c r="AF6" s="106">
        <f t="shared" ca="1" si="23"/>
        <v>169883212</v>
      </c>
      <c r="AG6" s="107">
        <f t="shared" ca="1" si="24"/>
        <v>167772160</v>
      </c>
      <c r="AH6" s="107">
        <f t="shared" ca="1" si="25"/>
        <v>184549375</v>
      </c>
      <c r="AI6" s="107">
        <f t="shared" ref="AI6:AI40" ca="1" si="28">IF(OFFSET(AI6,0,6-COLUMN())+0&lt;=30,AG6+1,AG6)</f>
        <v>167772161</v>
      </c>
      <c r="AJ6" s="107">
        <f t="shared" ref="AJ6:AJ40" ca="1" si="29">IF(OFFSET(AJ6,0,6-COLUMN())+0&lt;=30,AH6-1,AG6+32-OFFSET(AJ6,0,6-COLUMN()))</f>
        <v>184549374</v>
      </c>
      <c r="AK6" s="107">
        <f t="shared" ref="AK6:AK40" ca="1" si="30">AJ6-AI6+1</f>
        <v>16777214</v>
      </c>
      <c r="AL6" s="108">
        <f t="shared" ca="1" si="26"/>
        <v>2111052</v>
      </c>
    </row>
    <row r="7" spans="2:38" x14ac:dyDescent="0.15">
      <c r="B7" s="49" t="s">
        <v>44</v>
      </c>
      <c r="C7" s="50" t="s">
        <v>45</v>
      </c>
      <c r="D7" s="50" t="s">
        <v>46</v>
      </c>
      <c r="E7" s="50" t="s">
        <v>47</v>
      </c>
      <c r="F7" s="51">
        <v>9</v>
      </c>
      <c r="G7" s="93" t="str">
        <f t="shared" ca="1" si="0"/>
        <v>10.32.54.76/9</v>
      </c>
      <c r="H7" s="25">
        <f t="shared" ca="1" si="1"/>
        <v>3</v>
      </c>
      <c r="I7" s="26">
        <f t="shared" ca="1" si="27"/>
        <v>6</v>
      </c>
      <c r="J7" s="26">
        <f t="shared" ca="1" si="27"/>
        <v>9</v>
      </c>
      <c r="K7" s="89">
        <f t="shared" ca="1" si="2"/>
        <v>12</v>
      </c>
      <c r="L7" s="77">
        <f t="shared" ca="1" si="3"/>
        <v>10</v>
      </c>
      <c r="M7" s="78">
        <f t="shared" ca="1" si="4"/>
        <v>0</v>
      </c>
      <c r="N7" s="78">
        <f t="shared" ca="1" si="5"/>
        <v>0</v>
      </c>
      <c r="O7" s="79">
        <f t="shared" ca="1" si="6"/>
        <v>0</v>
      </c>
      <c r="P7" s="76" t="str">
        <f t="shared" ca="1" si="7"/>
        <v>10.0.0.0/9</v>
      </c>
      <c r="Q7" s="77">
        <f t="shared" ca="1" si="8"/>
        <v>10</v>
      </c>
      <c r="R7" s="78">
        <f t="shared" ca="1" si="9"/>
        <v>127</v>
      </c>
      <c r="S7" s="78">
        <f t="shared" ca="1" si="10"/>
        <v>255</v>
      </c>
      <c r="T7" s="79">
        <f t="shared" ca="1" si="11"/>
        <v>255</v>
      </c>
      <c r="U7" s="76" t="str">
        <f t="shared" ca="1" si="12"/>
        <v>10.127.255.255/9</v>
      </c>
      <c r="V7" s="77">
        <f t="shared" ca="1" si="13"/>
        <v>10</v>
      </c>
      <c r="W7" s="78">
        <f t="shared" ca="1" si="14"/>
        <v>0</v>
      </c>
      <c r="X7" s="78">
        <f t="shared" ca="1" si="15"/>
        <v>0</v>
      </c>
      <c r="Y7" s="79">
        <f t="shared" ca="1" si="16"/>
        <v>1</v>
      </c>
      <c r="Z7" s="76" t="str">
        <f t="shared" ca="1" si="17"/>
        <v>10.0.0.1/9</v>
      </c>
      <c r="AA7" s="77">
        <f t="shared" ca="1" si="18"/>
        <v>10</v>
      </c>
      <c r="AB7" s="78">
        <f t="shared" ca="1" si="19"/>
        <v>127</v>
      </c>
      <c r="AC7" s="78">
        <f t="shared" ca="1" si="20"/>
        <v>255</v>
      </c>
      <c r="AD7" s="79">
        <f t="shared" ca="1" si="21"/>
        <v>254</v>
      </c>
      <c r="AE7" s="76" t="str">
        <f t="shared" ca="1" si="22"/>
        <v>10.127.255.254/9</v>
      </c>
      <c r="AF7" s="106">
        <f t="shared" ca="1" si="23"/>
        <v>169883212</v>
      </c>
      <c r="AG7" s="107">
        <f t="shared" ca="1" si="24"/>
        <v>167772160</v>
      </c>
      <c r="AH7" s="107">
        <f ca="1">OFFSET(AH7,0,-1)+2^(32-OFFSET(AH7,0,6-COLUMN()))-1</f>
        <v>176160767</v>
      </c>
      <c r="AI7" s="107">
        <f t="shared" ca="1" si="28"/>
        <v>167772161</v>
      </c>
      <c r="AJ7" s="107">
        <f t="shared" ca="1" si="29"/>
        <v>176160766</v>
      </c>
      <c r="AK7" s="107">
        <f t="shared" ca="1" si="30"/>
        <v>8388606</v>
      </c>
      <c r="AL7" s="108">
        <f t="shared" ca="1" si="26"/>
        <v>2111052</v>
      </c>
    </row>
    <row r="8" spans="2:38" x14ac:dyDescent="0.15">
      <c r="B8" s="49" t="s">
        <v>44</v>
      </c>
      <c r="C8" s="50" t="s">
        <v>45</v>
      </c>
      <c r="D8" s="50" t="s">
        <v>46</v>
      </c>
      <c r="E8" s="50" t="s">
        <v>47</v>
      </c>
      <c r="F8" s="51">
        <v>10</v>
      </c>
      <c r="G8" s="93" t="str">
        <f t="shared" ca="1" si="0"/>
        <v>10.32.54.76/10</v>
      </c>
      <c r="H8" s="25">
        <f t="shared" ca="1" si="1"/>
        <v>3</v>
      </c>
      <c r="I8" s="26">
        <f t="shared" ca="1" si="27"/>
        <v>6</v>
      </c>
      <c r="J8" s="26">
        <f t="shared" ca="1" si="27"/>
        <v>9</v>
      </c>
      <c r="K8" s="89">
        <f t="shared" ca="1" si="2"/>
        <v>12</v>
      </c>
      <c r="L8" s="77">
        <f t="shared" ca="1" si="3"/>
        <v>10</v>
      </c>
      <c r="M8" s="78">
        <f t="shared" ca="1" si="4"/>
        <v>0</v>
      </c>
      <c r="N8" s="78">
        <f t="shared" ca="1" si="5"/>
        <v>0</v>
      </c>
      <c r="O8" s="79">
        <f t="shared" ca="1" si="6"/>
        <v>0</v>
      </c>
      <c r="P8" s="76" t="str">
        <f t="shared" ca="1" si="7"/>
        <v>10.0.0.0/10</v>
      </c>
      <c r="Q8" s="77">
        <f t="shared" ca="1" si="8"/>
        <v>10</v>
      </c>
      <c r="R8" s="78">
        <f t="shared" ca="1" si="9"/>
        <v>63</v>
      </c>
      <c r="S8" s="78">
        <f t="shared" ca="1" si="10"/>
        <v>255</v>
      </c>
      <c r="T8" s="79">
        <f t="shared" ca="1" si="11"/>
        <v>255</v>
      </c>
      <c r="U8" s="76" t="str">
        <f t="shared" ca="1" si="12"/>
        <v>10.63.255.255/10</v>
      </c>
      <c r="V8" s="77">
        <f t="shared" ca="1" si="13"/>
        <v>10</v>
      </c>
      <c r="W8" s="78">
        <f t="shared" ca="1" si="14"/>
        <v>0</v>
      </c>
      <c r="X8" s="78">
        <f t="shared" ca="1" si="15"/>
        <v>0</v>
      </c>
      <c r="Y8" s="79">
        <f t="shared" ca="1" si="16"/>
        <v>1</v>
      </c>
      <c r="Z8" s="76" t="str">
        <f t="shared" ca="1" si="17"/>
        <v>10.0.0.1/10</v>
      </c>
      <c r="AA8" s="77">
        <f t="shared" ca="1" si="18"/>
        <v>10</v>
      </c>
      <c r="AB8" s="78">
        <f t="shared" ca="1" si="19"/>
        <v>63</v>
      </c>
      <c r="AC8" s="78">
        <f t="shared" ca="1" si="20"/>
        <v>255</v>
      </c>
      <c r="AD8" s="79">
        <f t="shared" ca="1" si="21"/>
        <v>254</v>
      </c>
      <c r="AE8" s="76" t="str">
        <f t="shared" ca="1" si="22"/>
        <v>10.63.255.254/10</v>
      </c>
      <c r="AF8" s="106">
        <f t="shared" ca="1" si="23"/>
        <v>169883212</v>
      </c>
      <c r="AG8" s="107">
        <f t="shared" ca="1" si="24"/>
        <v>167772160</v>
      </c>
      <c r="AH8" s="107">
        <f t="shared" ref="AH8:AH40" ca="1" si="31">OFFSET(AH8,0,-1)+2^(32-OFFSET(AH8,0,6-COLUMN()))-1</f>
        <v>171966463</v>
      </c>
      <c r="AI8" s="107">
        <f t="shared" ca="1" si="28"/>
        <v>167772161</v>
      </c>
      <c r="AJ8" s="107">
        <f t="shared" ca="1" si="29"/>
        <v>171966462</v>
      </c>
      <c r="AK8" s="107">
        <f t="shared" ca="1" si="30"/>
        <v>4194302</v>
      </c>
      <c r="AL8" s="108">
        <f t="shared" ca="1" si="26"/>
        <v>2111052</v>
      </c>
    </row>
    <row r="9" spans="2:38" x14ac:dyDescent="0.15">
      <c r="B9" s="49" t="s">
        <v>44</v>
      </c>
      <c r="C9" s="50" t="s">
        <v>45</v>
      </c>
      <c r="D9" s="50" t="s">
        <v>46</v>
      </c>
      <c r="E9" s="50" t="s">
        <v>47</v>
      </c>
      <c r="F9" s="51">
        <v>11</v>
      </c>
      <c r="G9" s="93" t="str">
        <f t="shared" ca="1" si="0"/>
        <v>10.32.54.76/11</v>
      </c>
      <c r="H9" s="25">
        <f t="shared" ca="1" si="1"/>
        <v>3</v>
      </c>
      <c r="I9" s="26">
        <f t="shared" ca="1" si="27"/>
        <v>6</v>
      </c>
      <c r="J9" s="26">
        <f t="shared" ca="1" si="27"/>
        <v>9</v>
      </c>
      <c r="K9" s="89">
        <f t="shared" ca="1" si="2"/>
        <v>12</v>
      </c>
      <c r="L9" s="77">
        <f t="shared" ca="1" si="3"/>
        <v>10</v>
      </c>
      <c r="M9" s="78">
        <f t="shared" ca="1" si="4"/>
        <v>32</v>
      </c>
      <c r="N9" s="78">
        <f t="shared" ca="1" si="5"/>
        <v>0</v>
      </c>
      <c r="O9" s="79">
        <f t="shared" ca="1" si="6"/>
        <v>0</v>
      </c>
      <c r="P9" s="76" t="str">
        <f t="shared" ca="1" si="7"/>
        <v>10.32.0.0/11</v>
      </c>
      <c r="Q9" s="77">
        <f t="shared" ca="1" si="8"/>
        <v>10</v>
      </c>
      <c r="R9" s="78">
        <f t="shared" ca="1" si="9"/>
        <v>63</v>
      </c>
      <c r="S9" s="78">
        <f t="shared" ca="1" si="10"/>
        <v>255</v>
      </c>
      <c r="T9" s="79">
        <f t="shared" ca="1" si="11"/>
        <v>255</v>
      </c>
      <c r="U9" s="76" t="str">
        <f t="shared" ca="1" si="12"/>
        <v>10.63.255.255/11</v>
      </c>
      <c r="V9" s="77">
        <f t="shared" ca="1" si="13"/>
        <v>10</v>
      </c>
      <c r="W9" s="78">
        <f t="shared" ca="1" si="14"/>
        <v>32</v>
      </c>
      <c r="X9" s="78">
        <f t="shared" ca="1" si="15"/>
        <v>0</v>
      </c>
      <c r="Y9" s="79">
        <f t="shared" ca="1" si="16"/>
        <v>1</v>
      </c>
      <c r="Z9" s="76" t="str">
        <f t="shared" ca="1" si="17"/>
        <v>10.32.0.1/11</v>
      </c>
      <c r="AA9" s="77">
        <f t="shared" ca="1" si="18"/>
        <v>10</v>
      </c>
      <c r="AB9" s="78">
        <f t="shared" ca="1" si="19"/>
        <v>63</v>
      </c>
      <c r="AC9" s="78">
        <f t="shared" ca="1" si="20"/>
        <v>255</v>
      </c>
      <c r="AD9" s="79">
        <f t="shared" ca="1" si="21"/>
        <v>254</v>
      </c>
      <c r="AE9" s="76" t="str">
        <f t="shared" ca="1" si="22"/>
        <v>10.63.255.254/11</v>
      </c>
      <c r="AF9" s="106">
        <f t="shared" ca="1" si="23"/>
        <v>169883212</v>
      </c>
      <c r="AG9" s="107">
        <f t="shared" ca="1" si="24"/>
        <v>169869312</v>
      </c>
      <c r="AH9" s="107">
        <f t="shared" ca="1" si="31"/>
        <v>171966463</v>
      </c>
      <c r="AI9" s="107">
        <f t="shared" ca="1" si="28"/>
        <v>169869313</v>
      </c>
      <c r="AJ9" s="107">
        <f t="shared" ca="1" si="29"/>
        <v>171966462</v>
      </c>
      <c r="AK9" s="107">
        <f t="shared" ca="1" si="30"/>
        <v>2097150</v>
      </c>
      <c r="AL9" s="108">
        <f t="shared" ca="1" si="26"/>
        <v>13900</v>
      </c>
    </row>
    <row r="10" spans="2:38" x14ac:dyDescent="0.15">
      <c r="B10" s="49" t="s">
        <v>44</v>
      </c>
      <c r="C10" s="50" t="s">
        <v>45</v>
      </c>
      <c r="D10" s="50" t="s">
        <v>46</v>
      </c>
      <c r="E10" s="50" t="s">
        <v>47</v>
      </c>
      <c r="F10" s="51">
        <v>12</v>
      </c>
      <c r="G10" s="93" t="str">
        <f t="shared" ca="1" si="0"/>
        <v>10.32.54.76/12</v>
      </c>
      <c r="H10" s="25">
        <f t="shared" ca="1" si="1"/>
        <v>3</v>
      </c>
      <c r="I10" s="26">
        <f t="shared" ca="1" si="27"/>
        <v>6</v>
      </c>
      <c r="J10" s="26">
        <f t="shared" ca="1" si="27"/>
        <v>9</v>
      </c>
      <c r="K10" s="89">
        <f t="shared" ca="1" si="2"/>
        <v>12</v>
      </c>
      <c r="L10" s="77">
        <f t="shared" ca="1" si="3"/>
        <v>10</v>
      </c>
      <c r="M10" s="78">
        <f t="shared" ca="1" si="4"/>
        <v>32</v>
      </c>
      <c r="N10" s="78">
        <f t="shared" ca="1" si="5"/>
        <v>0</v>
      </c>
      <c r="O10" s="79">
        <f t="shared" ca="1" si="6"/>
        <v>0</v>
      </c>
      <c r="P10" s="76" t="str">
        <f t="shared" ca="1" si="7"/>
        <v>10.32.0.0/12</v>
      </c>
      <c r="Q10" s="77">
        <f t="shared" ca="1" si="8"/>
        <v>10</v>
      </c>
      <c r="R10" s="78">
        <f t="shared" ca="1" si="9"/>
        <v>47</v>
      </c>
      <c r="S10" s="78">
        <f t="shared" ca="1" si="10"/>
        <v>255</v>
      </c>
      <c r="T10" s="79">
        <f t="shared" ca="1" si="11"/>
        <v>255</v>
      </c>
      <c r="U10" s="76" t="str">
        <f t="shared" ca="1" si="12"/>
        <v>10.47.255.255/12</v>
      </c>
      <c r="V10" s="77">
        <f t="shared" ca="1" si="13"/>
        <v>10</v>
      </c>
      <c r="W10" s="78">
        <f t="shared" ca="1" si="14"/>
        <v>32</v>
      </c>
      <c r="X10" s="78">
        <f t="shared" ca="1" si="15"/>
        <v>0</v>
      </c>
      <c r="Y10" s="79">
        <f t="shared" ca="1" si="16"/>
        <v>1</v>
      </c>
      <c r="Z10" s="76" t="str">
        <f t="shared" ca="1" si="17"/>
        <v>10.32.0.1/12</v>
      </c>
      <c r="AA10" s="77">
        <f t="shared" ca="1" si="18"/>
        <v>10</v>
      </c>
      <c r="AB10" s="78">
        <f t="shared" ca="1" si="19"/>
        <v>47</v>
      </c>
      <c r="AC10" s="78">
        <f t="shared" ca="1" si="20"/>
        <v>255</v>
      </c>
      <c r="AD10" s="79">
        <f t="shared" ca="1" si="21"/>
        <v>254</v>
      </c>
      <c r="AE10" s="76" t="str">
        <f t="shared" ca="1" si="22"/>
        <v>10.47.255.254/12</v>
      </c>
      <c r="AF10" s="106">
        <f t="shared" ca="1" si="23"/>
        <v>169883212</v>
      </c>
      <c r="AG10" s="107">
        <f t="shared" ca="1" si="24"/>
        <v>169869312</v>
      </c>
      <c r="AH10" s="107">
        <f t="shared" ca="1" si="31"/>
        <v>170917887</v>
      </c>
      <c r="AI10" s="107">
        <f t="shared" ca="1" si="28"/>
        <v>169869313</v>
      </c>
      <c r="AJ10" s="107">
        <f t="shared" ca="1" si="29"/>
        <v>170917886</v>
      </c>
      <c r="AK10" s="107">
        <f t="shared" ca="1" si="30"/>
        <v>1048574</v>
      </c>
      <c r="AL10" s="108">
        <f t="shared" ca="1" si="26"/>
        <v>13900</v>
      </c>
    </row>
    <row r="11" spans="2:38" x14ac:dyDescent="0.15">
      <c r="B11" s="49" t="s">
        <v>44</v>
      </c>
      <c r="C11" s="50" t="s">
        <v>45</v>
      </c>
      <c r="D11" s="50" t="s">
        <v>46</v>
      </c>
      <c r="E11" s="50" t="s">
        <v>47</v>
      </c>
      <c r="F11" s="51">
        <v>13</v>
      </c>
      <c r="G11" s="93" t="str">
        <f t="shared" ca="1" si="0"/>
        <v>10.32.54.76/13</v>
      </c>
      <c r="H11" s="25">
        <f t="shared" ca="1" si="1"/>
        <v>3</v>
      </c>
      <c r="I11" s="26">
        <f t="shared" ca="1" si="27"/>
        <v>6</v>
      </c>
      <c r="J11" s="26">
        <f t="shared" ca="1" si="27"/>
        <v>9</v>
      </c>
      <c r="K11" s="89">
        <f t="shared" ca="1" si="2"/>
        <v>12</v>
      </c>
      <c r="L11" s="77">
        <f t="shared" ca="1" si="3"/>
        <v>10</v>
      </c>
      <c r="M11" s="78">
        <f t="shared" ca="1" si="4"/>
        <v>32</v>
      </c>
      <c r="N11" s="78">
        <f t="shared" ca="1" si="5"/>
        <v>0</v>
      </c>
      <c r="O11" s="79">
        <f t="shared" ca="1" si="6"/>
        <v>0</v>
      </c>
      <c r="P11" s="76" t="str">
        <f t="shared" ca="1" si="7"/>
        <v>10.32.0.0/13</v>
      </c>
      <c r="Q11" s="77">
        <f t="shared" ca="1" si="8"/>
        <v>10</v>
      </c>
      <c r="R11" s="78">
        <f t="shared" ca="1" si="9"/>
        <v>39</v>
      </c>
      <c r="S11" s="78">
        <f t="shared" ca="1" si="10"/>
        <v>255</v>
      </c>
      <c r="T11" s="79">
        <f t="shared" ca="1" si="11"/>
        <v>255</v>
      </c>
      <c r="U11" s="76" t="str">
        <f t="shared" ca="1" si="12"/>
        <v>10.39.255.255/13</v>
      </c>
      <c r="V11" s="77">
        <f t="shared" ca="1" si="13"/>
        <v>10</v>
      </c>
      <c r="W11" s="78">
        <f t="shared" ca="1" si="14"/>
        <v>32</v>
      </c>
      <c r="X11" s="78">
        <f t="shared" ca="1" si="15"/>
        <v>0</v>
      </c>
      <c r="Y11" s="79">
        <f t="shared" ca="1" si="16"/>
        <v>1</v>
      </c>
      <c r="Z11" s="76" t="str">
        <f t="shared" ca="1" si="17"/>
        <v>10.32.0.1/13</v>
      </c>
      <c r="AA11" s="77">
        <f t="shared" ca="1" si="18"/>
        <v>10</v>
      </c>
      <c r="AB11" s="78">
        <f t="shared" ca="1" si="19"/>
        <v>39</v>
      </c>
      <c r="AC11" s="78">
        <f t="shared" ca="1" si="20"/>
        <v>255</v>
      </c>
      <c r="AD11" s="79">
        <f t="shared" ca="1" si="21"/>
        <v>254</v>
      </c>
      <c r="AE11" s="76" t="str">
        <f t="shared" ca="1" si="22"/>
        <v>10.39.255.254/13</v>
      </c>
      <c r="AF11" s="106">
        <f t="shared" ca="1" si="23"/>
        <v>169883212</v>
      </c>
      <c r="AG11" s="107">
        <f t="shared" ca="1" si="24"/>
        <v>169869312</v>
      </c>
      <c r="AH11" s="107">
        <f t="shared" ca="1" si="31"/>
        <v>170393599</v>
      </c>
      <c r="AI11" s="107">
        <f t="shared" ca="1" si="28"/>
        <v>169869313</v>
      </c>
      <c r="AJ11" s="107">
        <f t="shared" ca="1" si="29"/>
        <v>170393598</v>
      </c>
      <c r="AK11" s="107">
        <f t="shared" ca="1" si="30"/>
        <v>524286</v>
      </c>
      <c r="AL11" s="108">
        <f t="shared" ca="1" si="26"/>
        <v>13900</v>
      </c>
    </row>
    <row r="12" spans="2:38" x14ac:dyDescent="0.15">
      <c r="B12" s="49" t="s">
        <v>44</v>
      </c>
      <c r="C12" s="50" t="s">
        <v>45</v>
      </c>
      <c r="D12" s="50" t="s">
        <v>46</v>
      </c>
      <c r="E12" s="50" t="s">
        <v>47</v>
      </c>
      <c r="F12" s="51">
        <v>14</v>
      </c>
      <c r="G12" s="93" t="str">
        <f t="shared" ca="1" si="0"/>
        <v>10.32.54.76/14</v>
      </c>
      <c r="H12" s="25">
        <f t="shared" ca="1" si="1"/>
        <v>3</v>
      </c>
      <c r="I12" s="26">
        <f t="shared" ca="1" si="27"/>
        <v>6</v>
      </c>
      <c r="J12" s="26">
        <f t="shared" ca="1" si="27"/>
        <v>9</v>
      </c>
      <c r="K12" s="89">
        <f t="shared" ca="1" si="2"/>
        <v>12</v>
      </c>
      <c r="L12" s="77">
        <f t="shared" ca="1" si="3"/>
        <v>10</v>
      </c>
      <c r="M12" s="78">
        <f t="shared" ca="1" si="4"/>
        <v>32</v>
      </c>
      <c r="N12" s="78">
        <f t="shared" ca="1" si="5"/>
        <v>0</v>
      </c>
      <c r="O12" s="79">
        <f t="shared" ca="1" si="6"/>
        <v>0</v>
      </c>
      <c r="P12" s="76" t="str">
        <f t="shared" ca="1" si="7"/>
        <v>10.32.0.0/14</v>
      </c>
      <c r="Q12" s="77">
        <f t="shared" ca="1" si="8"/>
        <v>10</v>
      </c>
      <c r="R12" s="78">
        <f t="shared" ca="1" si="9"/>
        <v>35</v>
      </c>
      <c r="S12" s="78">
        <f t="shared" ca="1" si="10"/>
        <v>255</v>
      </c>
      <c r="T12" s="79">
        <f t="shared" ca="1" si="11"/>
        <v>255</v>
      </c>
      <c r="U12" s="76" t="str">
        <f t="shared" ca="1" si="12"/>
        <v>10.35.255.255/14</v>
      </c>
      <c r="V12" s="77">
        <f t="shared" ca="1" si="13"/>
        <v>10</v>
      </c>
      <c r="W12" s="78">
        <f t="shared" ca="1" si="14"/>
        <v>32</v>
      </c>
      <c r="X12" s="78">
        <f t="shared" ca="1" si="15"/>
        <v>0</v>
      </c>
      <c r="Y12" s="79">
        <f t="shared" ca="1" si="16"/>
        <v>1</v>
      </c>
      <c r="Z12" s="76" t="str">
        <f t="shared" ca="1" si="17"/>
        <v>10.32.0.1/14</v>
      </c>
      <c r="AA12" s="77">
        <f t="shared" ca="1" si="18"/>
        <v>10</v>
      </c>
      <c r="AB12" s="78">
        <f t="shared" ca="1" si="19"/>
        <v>35</v>
      </c>
      <c r="AC12" s="78">
        <f t="shared" ca="1" si="20"/>
        <v>255</v>
      </c>
      <c r="AD12" s="79">
        <f t="shared" ca="1" si="21"/>
        <v>254</v>
      </c>
      <c r="AE12" s="76" t="str">
        <f t="shared" ca="1" si="22"/>
        <v>10.35.255.254/14</v>
      </c>
      <c r="AF12" s="106">
        <f t="shared" ca="1" si="23"/>
        <v>169883212</v>
      </c>
      <c r="AG12" s="107">
        <f t="shared" ca="1" si="24"/>
        <v>169869312</v>
      </c>
      <c r="AH12" s="107">
        <f t="shared" ca="1" si="31"/>
        <v>170131455</v>
      </c>
      <c r="AI12" s="107">
        <f t="shared" ca="1" si="28"/>
        <v>169869313</v>
      </c>
      <c r="AJ12" s="107">
        <f t="shared" ca="1" si="29"/>
        <v>170131454</v>
      </c>
      <c r="AK12" s="107">
        <f t="shared" ca="1" si="30"/>
        <v>262142</v>
      </c>
      <c r="AL12" s="108">
        <f t="shared" ca="1" si="26"/>
        <v>13900</v>
      </c>
    </row>
    <row r="13" spans="2:38" x14ac:dyDescent="0.15">
      <c r="B13" s="49" t="s">
        <v>44</v>
      </c>
      <c r="C13" s="50" t="s">
        <v>45</v>
      </c>
      <c r="D13" s="50" t="s">
        <v>46</v>
      </c>
      <c r="E13" s="50" t="s">
        <v>47</v>
      </c>
      <c r="F13" s="51">
        <v>15</v>
      </c>
      <c r="G13" s="93" t="str">
        <f t="shared" ca="1" si="0"/>
        <v>10.32.54.76/15</v>
      </c>
      <c r="H13" s="25">
        <f t="shared" ca="1" si="1"/>
        <v>3</v>
      </c>
      <c r="I13" s="26">
        <f t="shared" ca="1" si="27"/>
        <v>6</v>
      </c>
      <c r="J13" s="26">
        <f t="shared" ca="1" si="27"/>
        <v>9</v>
      </c>
      <c r="K13" s="89">
        <f t="shared" ca="1" si="2"/>
        <v>12</v>
      </c>
      <c r="L13" s="77">
        <f t="shared" ca="1" si="3"/>
        <v>10</v>
      </c>
      <c r="M13" s="78">
        <f t="shared" ca="1" si="4"/>
        <v>32</v>
      </c>
      <c r="N13" s="78">
        <f t="shared" ca="1" si="5"/>
        <v>0</v>
      </c>
      <c r="O13" s="79">
        <f t="shared" ca="1" si="6"/>
        <v>0</v>
      </c>
      <c r="P13" s="76" t="str">
        <f t="shared" ca="1" si="7"/>
        <v>10.32.0.0/15</v>
      </c>
      <c r="Q13" s="77">
        <f t="shared" ca="1" si="8"/>
        <v>10</v>
      </c>
      <c r="R13" s="78">
        <f t="shared" ca="1" si="9"/>
        <v>33</v>
      </c>
      <c r="S13" s="78">
        <f t="shared" ca="1" si="10"/>
        <v>255</v>
      </c>
      <c r="T13" s="79">
        <f t="shared" ca="1" si="11"/>
        <v>255</v>
      </c>
      <c r="U13" s="76" t="str">
        <f t="shared" ca="1" si="12"/>
        <v>10.33.255.255/15</v>
      </c>
      <c r="V13" s="77">
        <f t="shared" ca="1" si="13"/>
        <v>10</v>
      </c>
      <c r="W13" s="78">
        <f t="shared" ca="1" si="14"/>
        <v>32</v>
      </c>
      <c r="X13" s="78">
        <f t="shared" ca="1" si="15"/>
        <v>0</v>
      </c>
      <c r="Y13" s="79">
        <f t="shared" ca="1" si="16"/>
        <v>1</v>
      </c>
      <c r="Z13" s="76" t="str">
        <f t="shared" ca="1" si="17"/>
        <v>10.32.0.1/15</v>
      </c>
      <c r="AA13" s="77">
        <f t="shared" ca="1" si="18"/>
        <v>10</v>
      </c>
      <c r="AB13" s="78">
        <f t="shared" ca="1" si="19"/>
        <v>33</v>
      </c>
      <c r="AC13" s="78">
        <f t="shared" ca="1" si="20"/>
        <v>255</v>
      </c>
      <c r="AD13" s="79">
        <f t="shared" ca="1" si="21"/>
        <v>254</v>
      </c>
      <c r="AE13" s="76" t="str">
        <f t="shared" ca="1" si="22"/>
        <v>10.33.255.254/15</v>
      </c>
      <c r="AF13" s="106">
        <f t="shared" ca="1" si="23"/>
        <v>169883212</v>
      </c>
      <c r="AG13" s="107">
        <f t="shared" ca="1" si="24"/>
        <v>169869312</v>
      </c>
      <c r="AH13" s="107">
        <f t="shared" ca="1" si="31"/>
        <v>170000383</v>
      </c>
      <c r="AI13" s="107">
        <f t="shared" ca="1" si="28"/>
        <v>169869313</v>
      </c>
      <c r="AJ13" s="107">
        <f t="shared" ca="1" si="29"/>
        <v>170000382</v>
      </c>
      <c r="AK13" s="107">
        <f t="shared" ca="1" si="30"/>
        <v>131070</v>
      </c>
      <c r="AL13" s="108">
        <f t="shared" ca="1" si="26"/>
        <v>13900</v>
      </c>
    </row>
    <row r="14" spans="2:38" x14ac:dyDescent="0.15">
      <c r="B14" s="49" t="s">
        <v>44</v>
      </c>
      <c r="C14" s="50" t="s">
        <v>45</v>
      </c>
      <c r="D14" s="50" t="s">
        <v>46</v>
      </c>
      <c r="E14" s="50" t="s">
        <v>47</v>
      </c>
      <c r="F14" s="51">
        <v>16</v>
      </c>
      <c r="G14" s="93" t="str">
        <f t="shared" ca="1" si="0"/>
        <v>10.32.54.76/16</v>
      </c>
      <c r="H14" s="25">
        <f t="shared" ca="1" si="1"/>
        <v>3</v>
      </c>
      <c r="I14" s="26">
        <f t="shared" ca="1" si="27"/>
        <v>6</v>
      </c>
      <c r="J14" s="26">
        <f t="shared" ca="1" si="27"/>
        <v>9</v>
      </c>
      <c r="K14" s="89">
        <f t="shared" ca="1" si="2"/>
        <v>12</v>
      </c>
      <c r="L14" s="77">
        <f t="shared" ca="1" si="3"/>
        <v>10</v>
      </c>
      <c r="M14" s="78">
        <f t="shared" ca="1" si="4"/>
        <v>32</v>
      </c>
      <c r="N14" s="78">
        <f t="shared" ca="1" si="5"/>
        <v>0</v>
      </c>
      <c r="O14" s="79">
        <f t="shared" ca="1" si="6"/>
        <v>0</v>
      </c>
      <c r="P14" s="76" t="str">
        <f t="shared" ca="1" si="7"/>
        <v>10.32.0.0/16</v>
      </c>
      <c r="Q14" s="77">
        <f t="shared" ca="1" si="8"/>
        <v>10</v>
      </c>
      <c r="R14" s="78">
        <f t="shared" ca="1" si="9"/>
        <v>32</v>
      </c>
      <c r="S14" s="78">
        <f t="shared" ca="1" si="10"/>
        <v>255</v>
      </c>
      <c r="T14" s="79">
        <f t="shared" ca="1" si="11"/>
        <v>255</v>
      </c>
      <c r="U14" s="76" t="str">
        <f t="shared" ca="1" si="12"/>
        <v>10.32.255.255/16</v>
      </c>
      <c r="V14" s="77">
        <f t="shared" ca="1" si="13"/>
        <v>10</v>
      </c>
      <c r="W14" s="78">
        <f t="shared" ca="1" si="14"/>
        <v>32</v>
      </c>
      <c r="X14" s="78">
        <f t="shared" ca="1" si="15"/>
        <v>0</v>
      </c>
      <c r="Y14" s="79">
        <f t="shared" ca="1" si="16"/>
        <v>1</v>
      </c>
      <c r="Z14" s="76" t="str">
        <f t="shared" ca="1" si="17"/>
        <v>10.32.0.1/16</v>
      </c>
      <c r="AA14" s="77">
        <f t="shared" ca="1" si="18"/>
        <v>10</v>
      </c>
      <c r="AB14" s="78">
        <f t="shared" ca="1" si="19"/>
        <v>32</v>
      </c>
      <c r="AC14" s="78">
        <f t="shared" ca="1" si="20"/>
        <v>255</v>
      </c>
      <c r="AD14" s="79">
        <f t="shared" ca="1" si="21"/>
        <v>254</v>
      </c>
      <c r="AE14" s="76" t="str">
        <f t="shared" ca="1" si="22"/>
        <v>10.32.255.254/16</v>
      </c>
      <c r="AF14" s="106">
        <f t="shared" ca="1" si="23"/>
        <v>169883212</v>
      </c>
      <c r="AG14" s="107">
        <f t="shared" ca="1" si="24"/>
        <v>169869312</v>
      </c>
      <c r="AH14" s="107">
        <f t="shared" ca="1" si="31"/>
        <v>169934847</v>
      </c>
      <c r="AI14" s="107">
        <f t="shared" ca="1" si="28"/>
        <v>169869313</v>
      </c>
      <c r="AJ14" s="107">
        <f t="shared" ca="1" si="29"/>
        <v>169934846</v>
      </c>
      <c r="AK14" s="107">
        <f t="shared" ca="1" si="30"/>
        <v>65534</v>
      </c>
      <c r="AL14" s="108">
        <f t="shared" ca="1" si="26"/>
        <v>13900</v>
      </c>
    </row>
    <row r="15" spans="2:38" x14ac:dyDescent="0.15">
      <c r="B15" s="49" t="s">
        <v>48</v>
      </c>
      <c r="C15" s="50" t="s">
        <v>49</v>
      </c>
      <c r="D15" s="50" t="s">
        <v>50</v>
      </c>
      <c r="E15" s="50">
        <v>93</v>
      </c>
      <c r="F15" s="51">
        <v>16</v>
      </c>
      <c r="G15" s="93" t="str">
        <f t="shared" ca="1" si="0"/>
        <v>172.16.18.93/16</v>
      </c>
      <c r="H15" s="25">
        <f t="shared" ca="1" si="1"/>
        <v>4</v>
      </c>
      <c r="I15" s="26">
        <f t="shared" ca="1" si="27"/>
        <v>7</v>
      </c>
      <c r="J15" s="26">
        <f t="shared" ca="1" si="27"/>
        <v>10</v>
      </c>
      <c r="K15" s="89">
        <f t="shared" ca="1" si="2"/>
        <v>13</v>
      </c>
      <c r="L15" s="77">
        <f t="shared" ca="1" si="3"/>
        <v>172</v>
      </c>
      <c r="M15" s="78">
        <f t="shared" ca="1" si="4"/>
        <v>16</v>
      </c>
      <c r="N15" s="78">
        <f t="shared" ca="1" si="5"/>
        <v>0</v>
      </c>
      <c r="O15" s="79">
        <f t="shared" ca="1" si="6"/>
        <v>0</v>
      </c>
      <c r="P15" s="76" t="str">
        <f t="shared" ca="1" si="7"/>
        <v>172.16.0.0/16</v>
      </c>
      <c r="Q15" s="77">
        <f t="shared" ca="1" si="8"/>
        <v>172</v>
      </c>
      <c r="R15" s="78">
        <f t="shared" ca="1" si="9"/>
        <v>16</v>
      </c>
      <c r="S15" s="78">
        <f t="shared" ca="1" si="10"/>
        <v>255</v>
      </c>
      <c r="T15" s="79">
        <f t="shared" ca="1" si="11"/>
        <v>255</v>
      </c>
      <c r="U15" s="76" t="str">
        <f t="shared" ca="1" si="12"/>
        <v>172.16.255.255/16</v>
      </c>
      <c r="V15" s="77">
        <f t="shared" ca="1" si="13"/>
        <v>172</v>
      </c>
      <c r="W15" s="78">
        <f t="shared" ca="1" si="14"/>
        <v>16</v>
      </c>
      <c r="X15" s="78">
        <f t="shared" ca="1" si="15"/>
        <v>0</v>
      </c>
      <c r="Y15" s="79">
        <f t="shared" ca="1" si="16"/>
        <v>1</v>
      </c>
      <c r="Z15" s="76" t="str">
        <f t="shared" ca="1" si="17"/>
        <v>172.16.0.1/16</v>
      </c>
      <c r="AA15" s="77">
        <f t="shared" ca="1" si="18"/>
        <v>172</v>
      </c>
      <c r="AB15" s="78">
        <f t="shared" ca="1" si="19"/>
        <v>16</v>
      </c>
      <c r="AC15" s="78">
        <f t="shared" ca="1" si="20"/>
        <v>255</v>
      </c>
      <c r="AD15" s="79">
        <f t="shared" ca="1" si="21"/>
        <v>254</v>
      </c>
      <c r="AE15" s="76" t="str">
        <f t="shared" ca="1" si="22"/>
        <v>172.16.255.254/16</v>
      </c>
      <c r="AF15" s="106">
        <f t="shared" ca="1" si="23"/>
        <v>2886734429</v>
      </c>
      <c r="AG15" s="107">
        <f t="shared" ca="1" si="24"/>
        <v>2886729728</v>
      </c>
      <c r="AH15" s="107">
        <f t="shared" ca="1" si="31"/>
        <v>2886795263</v>
      </c>
      <c r="AI15" s="107">
        <f t="shared" ca="1" si="28"/>
        <v>2886729729</v>
      </c>
      <c r="AJ15" s="107">
        <f t="shared" ca="1" si="29"/>
        <v>2886795262</v>
      </c>
      <c r="AK15" s="107">
        <f t="shared" ca="1" si="30"/>
        <v>65534</v>
      </c>
      <c r="AL15" s="108">
        <f t="shared" ca="1" si="26"/>
        <v>4701</v>
      </c>
    </row>
    <row r="16" spans="2:38" x14ac:dyDescent="0.15">
      <c r="B16" s="49" t="s">
        <v>48</v>
      </c>
      <c r="C16" s="50" t="s">
        <v>49</v>
      </c>
      <c r="D16" s="50" t="s">
        <v>50</v>
      </c>
      <c r="E16" s="50">
        <v>93</v>
      </c>
      <c r="F16" s="51">
        <v>17</v>
      </c>
      <c r="G16" s="93" t="str">
        <f t="shared" ca="1" si="0"/>
        <v>172.16.18.93/17</v>
      </c>
      <c r="H16" s="25">
        <f t="shared" ca="1" si="1"/>
        <v>4</v>
      </c>
      <c r="I16" s="26">
        <f t="shared" ca="1" si="27"/>
        <v>7</v>
      </c>
      <c r="J16" s="26">
        <f t="shared" ca="1" si="27"/>
        <v>10</v>
      </c>
      <c r="K16" s="89">
        <f t="shared" ca="1" si="2"/>
        <v>13</v>
      </c>
      <c r="L16" s="77">
        <f t="shared" ca="1" si="3"/>
        <v>172</v>
      </c>
      <c r="M16" s="78">
        <f t="shared" ca="1" si="4"/>
        <v>16</v>
      </c>
      <c r="N16" s="78">
        <f t="shared" ca="1" si="5"/>
        <v>0</v>
      </c>
      <c r="O16" s="79">
        <f t="shared" ca="1" si="6"/>
        <v>0</v>
      </c>
      <c r="P16" s="76" t="str">
        <f t="shared" ca="1" si="7"/>
        <v>172.16.0.0/17</v>
      </c>
      <c r="Q16" s="77">
        <f t="shared" ca="1" si="8"/>
        <v>172</v>
      </c>
      <c r="R16" s="78">
        <f t="shared" ca="1" si="9"/>
        <v>16</v>
      </c>
      <c r="S16" s="78">
        <f t="shared" ca="1" si="10"/>
        <v>127</v>
      </c>
      <c r="T16" s="79">
        <f t="shared" ca="1" si="11"/>
        <v>255</v>
      </c>
      <c r="U16" s="76" t="str">
        <f t="shared" ca="1" si="12"/>
        <v>172.16.127.255/17</v>
      </c>
      <c r="V16" s="77">
        <f t="shared" ca="1" si="13"/>
        <v>172</v>
      </c>
      <c r="W16" s="78">
        <f t="shared" ca="1" si="14"/>
        <v>16</v>
      </c>
      <c r="X16" s="78">
        <f t="shared" ca="1" si="15"/>
        <v>0</v>
      </c>
      <c r="Y16" s="79">
        <f t="shared" ca="1" si="16"/>
        <v>1</v>
      </c>
      <c r="Z16" s="76" t="str">
        <f t="shared" ca="1" si="17"/>
        <v>172.16.0.1/17</v>
      </c>
      <c r="AA16" s="77">
        <f t="shared" ca="1" si="18"/>
        <v>172</v>
      </c>
      <c r="AB16" s="78">
        <f t="shared" ca="1" si="19"/>
        <v>16</v>
      </c>
      <c r="AC16" s="78">
        <f t="shared" ca="1" si="20"/>
        <v>127</v>
      </c>
      <c r="AD16" s="79">
        <f t="shared" ca="1" si="21"/>
        <v>254</v>
      </c>
      <c r="AE16" s="76" t="str">
        <f t="shared" ca="1" si="22"/>
        <v>172.16.127.254/17</v>
      </c>
      <c r="AF16" s="106">
        <f t="shared" ca="1" si="23"/>
        <v>2886734429</v>
      </c>
      <c r="AG16" s="107">
        <f t="shared" ca="1" si="24"/>
        <v>2886729728</v>
      </c>
      <c r="AH16" s="107">
        <f t="shared" ca="1" si="31"/>
        <v>2886762495</v>
      </c>
      <c r="AI16" s="107">
        <f t="shared" ca="1" si="28"/>
        <v>2886729729</v>
      </c>
      <c r="AJ16" s="107">
        <f t="shared" ca="1" si="29"/>
        <v>2886762494</v>
      </c>
      <c r="AK16" s="107">
        <f t="shared" ca="1" si="30"/>
        <v>32766</v>
      </c>
      <c r="AL16" s="108">
        <f t="shared" ca="1" si="26"/>
        <v>4701</v>
      </c>
    </row>
    <row r="17" spans="2:38" x14ac:dyDescent="0.15">
      <c r="B17" s="49" t="s">
        <v>48</v>
      </c>
      <c r="C17" s="50" t="s">
        <v>49</v>
      </c>
      <c r="D17" s="50" t="s">
        <v>50</v>
      </c>
      <c r="E17" s="50">
        <v>93</v>
      </c>
      <c r="F17" s="51">
        <v>18</v>
      </c>
      <c r="G17" s="93" t="str">
        <f t="shared" ca="1" si="0"/>
        <v>172.16.18.93/18</v>
      </c>
      <c r="H17" s="25">
        <f t="shared" ca="1" si="1"/>
        <v>4</v>
      </c>
      <c r="I17" s="26">
        <f t="shared" ca="1" si="27"/>
        <v>7</v>
      </c>
      <c r="J17" s="26">
        <f t="shared" ca="1" si="27"/>
        <v>10</v>
      </c>
      <c r="K17" s="89">
        <f t="shared" ca="1" si="2"/>
        <v>13</v>
      </c>
      <c r="L17" s="77">
        <f t="shared" ca="1" si="3"/>
        <v>172</v>
      </c>
      <c r="M17" s="78">
        <f t="shared" ca="1" si="4"/>
        <v>16</v>
      </c>
      <c r="N17" s="78">
        <f t="shared" ca="1" si="5"/>
        <v>0</v>
      </c>
      <c r="O17" s="79">
        <f t="shared" ca="1" si="6"/>
        <v>0</v>
      </c>
      <c r="P17" s="76" t="str">
        <f t="shared" ca="1" si="7"/>
        <v>172.16.0.0/18</v>
      </c>
      <c r="Q17" s="77">
        <f t="shared" ca="1" si="8"/>
        <v>172</v>
      </c>
      <c r="R17" s="78">
        <f t="shared" ca="1" si="9"/>
        <v>16</v>
      </c>
      <c r="S17" s="78">
        <f t="shared" ca="1" si="10"/>
        <v>63</v>
      </c>
      <c r="T17" s="79">
        <f t="shared" ca="1" si="11"/>
        <v>255</v>
      </c>
      <c r="U17" s="76" t="str">
        <f t="shared" ca="1" si="12"/>
        <v>172.16.63.255/18</v>
      </c>
      <c r="V17" s="77">
        <f t="shared" ca="1" si="13"/>
        <v>172</v>
      </c>
      <c r="W17" s="78">
        <f t="shared" ca="1" si="14"/>
        <v>16</v>
      </c>
      <c r="X17" s="78">
        <f t="shared" ca="1" si="15"/>
        <v>0</v>
      </c>
      <c r="Y17" s="79">
        <f t="shared" ca="1" si="16"/>
        <v>1</v>
      </c>
      <c r="Z17" s="76" t="str">
        <f t="shared" ca="1" si="17"/>
        <v>172.16.0.1/18</v>
      </c>
      <c r="AA17" s="77">
        <f t="shared" ca="1" si="18"/>
        <v>172</v>
      </c>
      <c r="AB17" s="78">
        <f t="shared" ca="1" si="19"/>
        <v>16</v>
      </c>
      <c r="AC17" s="78">
        <f t="shared" ca="1" si="20"/>
        <v>63</v>
      </c>
      <c r="AD17" s="79">
        <f t="shared" ca="1" si="21"/>
        <v>254</v>
      </c>
      <c r="AE17" s="76" t="str">
        <f t="shared" ca="1" si="22"/>
        <v>172.16.63.254/18</v>
      </c>
      <c r="AF17" s="106">
        <f t="shared" ca="1" si="23"/>
        <v>2886734429</v>
      </c>
      <c r="AG17" s="107">
        <f t="shared" ca="1" si="24"/>
        <v>2886729728</v>
      </c>
      <c r="AH17" s="107">
        <f t="shared" ca="1" si="31"/>
        <v>2886746111</v>
      </c>
      <c r="AI17" s="107">
        <f t="shared" ca="1" si="28"/>
        <v>2886729729</v>
      </c>
      <c r="AJ17" s="107">
        <f t="shared" ca="1" si="29"/>
        <v>2886746110</v>
      </c>
      <c r="AK17" s="107">
        <f t="shared" ca="1" si="30"/>
        <v>16382</v>
      </c>
      <c r="AL17" s="108">
        <f t="shared" ca="1" si="26"/>
        <v>4701</v>
      </c>
    </row>
    <row r="18" spans="2:38" x14ac:dyDescent="0.15">
      <c r="B18" s="49" t="s">
        <v>48</v>
      </c>
      <c r="C18" s="50" t="s">
        <v>49</v>
      </c>
      <c r="D18" s="50" t="s">
        <v>50</v>
      </c>
      <c r="E18" s="50">
        <v>93</v>
      </c>
      <c r="F18" s="51">
        <v>19</v>
      </c>
      <c r="G18" s="93" t="str">
        <f t="shared" ca="1" si="0"/>
        <v>172.16.18.93/19</v>
      </c>
      <c r="H18" s="25">
        <f t="shared" ca="1" si="1"/>
        <v>4</v>
      </c>
      <c r="I18" s="26">
        <f t="shared" ca="1" si="27"/>
        <v>7</v>
      </c>
      <c r="J18" s="26">
        <f t="shared" ca="1" si="27"/>
        <v>10</v>
      </c>
      <c r="K18" s="89">
        <f t="shared" ca="1" si="2"/>
        <v>13</v>
      </c>
      <c r="L18" s="77">
        <f t="shared" ca="1" si="3"/>
        <v>172</v>
      </c>
      <c r="M18" s="78">
        <f t="shared" ca="1" si="4"/>
        <v>16</v>
      </c>
      <c r="N18" s="78">
        <f t="shared" ca="1" si="5"/>
        <v>0</v>
      </c>
      <c r="O18" s="79">
        <f t="shared" ca="1" si="6"/>
        <v>0</v>
      </c>
      <c r="P18" s="76" t="str">
        <f t="shared" ca="1" si="7"/>
        <v>172.16.0.0/19</v>
      </c>
      <c r="Q18" s="77">
        <f t="shared" ca="1" si="8"/>
        <v>172</v>
      </c>
      <c r="R18" s="78">
        <f t="shared" ca="1" si="9"/>
        <v>16</v>
      </c>
      <c r="S18" s="78">
        <f t="shared" ca="1" si="10"/>
        <v>31</v>
      </c>
      <c r="T18" s="79">
        <f t="shared" ca="1" si="11"/>
        <v>255</v>
      </c>
      <c r="U18" s="76" t="str">
        <f t="shared" ca="1" si="12"/>
        <v>172.16.31.255/19</v>
      </c>
      <c r="V18" s="77">
        <f t="shared" ca="1" si="13"/>
        <v>172</v>
      </c>
      <c r="W18" s="78">
        <f t="shared" ca="1" si="14"/>
        <v>16</v>
      </c>
      <c r="X18" s="78">
        <f t="shared" ca="1" si="15"/>
        <v>0</v>
      </c>
      <c r="Y18" s="79">
        <f t="shared" ca="1" si="16"/>
        <v>1</v>
      </c>
      <c r="Z18" s="76" t="str">
        <f t="shared" ca="1" si="17"/>
        <v>172.16.0.1/19</v>
      </c>
      <c r="AA18" s="77">
        <f t="shared" ca="1" si="18"/>
        <v>172</v>
      </c>
      <c r="AB18" s="78">
        <f t="shared" ca="1" si="19"/>
        <v>16</v>
      </c>
      <c r="AC18" s="78">
        <f t="shared" ca="1" si="20"/>
        <v>31</v>
      </c>
      <c r="AD18" s="79">
        <f t="shared" ca="1" si="21"/>
        <v>254</v>
      </c>
      <c r="AE18" s="76" t="str">
        <f t="shared" ca="1" si="22"/>
        <v>172.16.31.254/19</v>
      </c>
      <c r="AF18" s="106">
        <f t="shared" ca="1" si="23"/>
        <v>2886734429</v>
      </c>
      <c r="AG18" s="107">
        <f t="shared" ca="1" si="24"/>
        <v>2886729728</v>
      </c>
      <c r="AH18" s="107">
        <f t="shared" ca="1" si="31"/>
        <v>2886737919</v>
      </c>
      <c r="AI18" s="107">
        <f t="shared" ca="1" si="28"/>
        <v>2886729729</v>
      </c>
      <c r="AJ18" s="107">
        <f t="shared" ca="1" si="29"/>
        <v>2886737918</v>
      </c>
      <c r="AK18" s="107">
        <f t="shared" ca="1" si="30"/>
        <v>8190</v>
      </c>
      <c r="AL18" s="108">
        <f t="shared" ca="1" si="26"/>
        <v>4701</v>
      </c>
    </row>
    <row r="19" spans="2:38" x14ac:dyDescent="0.15">
      <c r="B19" s="49" t="s">
        <v>48</v>
      </c>
      <c r="C19" s="50" t="s">
        <v>49</v>
      </c>
      <c r="D19" s="50" t="s">
        <v>50</v>
      </c>
      <c r="E19" s="50">
        <v>93</v>
      </c>
      <c r="F19" s="51">
        <v>20</v>
      </c>
      <c r="G19" s="93" t="str">
        <f t="shared" ca="1" si="0"/>
        <v>172.16.18.93/20</v>
      </c>
      <c r="H19" s="25">
        <f t="shared" ca="1" si="1"/>
        <v>4</v>
      </c>
      <c r="I19" s="26">
        <f t="shared" ca="1" si="27"/>
        <v>7</v>
      </c>
      <c r="J19" s="26">
        <f t="shared" ca="1" si="27"/>
        <v>10</v>
      </c>
      <c r="K19" s="89">
        <f t="shared" ca="1" si="2"/>
        <v>13</v>
      </c>
      <c r="L19" s="77">
        <f t="shared" ca="1" si="3"/>
        <v>172</v>
      </c>
      <c r="M19" s="78">
        <f t="shared" ca="1" si="4"/>
        <v>16</v>
      </c>
      <c r="N19" s="78">
        <f t="shared" ca="1" si="5"/>
        <v>16</v>
      </c>
      <c r="O19" s="79">
        <f t="shared" ca="1" si="6"/>
        <v>0</v>
      </c>
      <c r="P19" s="76" t="str">
        <f t="shared" ca="1" si="7"/>
        <v>172.16.16.0/20</v>
      </c>
      <c r="Q19" s="77">
        <f t="shared" ca="1" si="8"/>
        <v>172</v>
      </c>
      <c r="R19" s="78">
        <f t="shared" ca="1" si="9"/>
        <v>16</v>
      </c>
      <c r="S19" s="78">
        <f t="shared" ca="1" si="10"/>
        <v>31</v>
      </c>
      <c r="T19" s="79">
        <f t="shared" ca="1" si="11"/>
        <v>255</v>
      </c>
      <c r="U19" s="76" t="str">
        <f t="shared" ca="1" si="12"/>
        <v>172.16.31.255/20</v>
      </c>
      <c r="V19" s="77">
        <f t="shared" ca="1" si="13"/>
        <v>172</v>
      </c>
      <c r="W19" s="78">
        <f t="shared" ca="1" si="14"/>
        <v>16</v>
      </c>
      <c r="X19" s="78">
        <f t="shared" ca="1" si="15"/>
        <v>16</v>
      </c>
      <c r="Y19" s="79">
        <f t="shared" ca="1" si="16"/>
        <v>1</v>
      </c>
      <c r="Z19" s="76" t="str">
        <f t="shared" ca="1" si="17"/>
        <v>172.16.16.1/20</v>
      </c>
      <c r="AA19" s="77">
        <f t="shared" ca="1" si="18"/>
        <v>172</v>
      </c>
      <c r="AB19" s="78">
        <f t="shared" ca="1" si="19"/>
        <v>16</v>
      </c>
      <c r="AC19" s="78">
        <f t="shared" ca="1" si="20"/>
        <v>31</v>
      </c>
      <c r="AD19" s="79">
        <f t="shared" ca="1" si="21"/>
        <v>254</v>
      </c>
      <c r="AE19" s="76" t="str">
        <f t="shared" ca="1" si="22"/>
        <v>172.16.31.254/20</v>
      </c>
      <c r="AF19" s="106">
        <f t="shared" ca="1" si="23"/>
        <v>2886734429</v>
      </c>
      <c r="AG19" s="107">
        <f t="shared" ca="1" si="24"/>
        <v>2886733824</v>
      </c>
      <c r="AH19" s="107">
        <f t="shared" ca="1" si="31"/>
        <v>2886737919</v>
      </c>
      <c r="AI19" s="107">
        <f t="shared" ca="1" si="28"/>
        <v>2886733825</v>
      </c>
      <c r="AJ19" s="107">
        <f t="shared" ca="1" si="29"/>
        <v>2886737918</v>
      </c>
      <c r="AK19" s="107">
        <f t="shared" ca="1" si="30"/>
        <v>4094</v>
      </c>
      <c r="AL19" s="108">
        <f t="shared" ca="1" si="26"/>
        <v>605</v>
      </c>
    </row>
    <row r="20" spans="2:38" x14ac:dyDescent="0.15">
      <c r="B20" s="49" t="s">
        <v>48</v>
      </c>
      <c r="C20" s="50" t="s">
        <v>49</v>
      </c>
      <c r="D20" s="50" t="s">
        <v>50</v>
      </c>
      <c r="E20" s="50">
        <v>93</v>
      </c>
      <c r="F20" s="51">
        <v>21</v>
      </c>
      <c r="G20" s="93" t="str">
        <f t="shared" ca="1" si="0"/>
        <v>172.16.18.93/21</v>
      </c>
      <c r="H20" s="25">
        <f t="shared" ca="1" si="1"/>
        <v>4</v>
      </c>
      <c r="I20" s="26">
        <f t="shared" ca="1" si="27"/>
        <v>7</v>
      </c>
      <c r="J20" s="26">
        <f t="shared" ca="1" si="27"/>
        <v>10</v>
      </c>
      <c r="K20" s="89">
        <f t="shared" ca="1" si="2"/>
        <v>13</v>
      </c>
      <c r="L20" s="77">
        <f t="shared" ca="1" si="3"/>
        <v>172</v>
      </c>
      <c r="M20" s="78">
        <f t="shared" ca="1" si="4"/>
        <v>16</v>
      </c>
      <c r="N20" s="78">
        <f t="shared" ca="1" si="5"/>
        <v>16</v>
      </c>
      <c r="O20" s="79">
        <f t="shared" ca="1" si="6"/>
        <v>0</v>
      </c>
      <c r="P20" s="76" t="str">
        <f t="shared" ca="1" si="7"/>
        <v>172.16.16.0/21</v>
      </c>
      <c r="Q20" s="77">
        <f t="shared" ca="1" si="8"/>
        <v>172</v>
      </c>
      <c r="R20" s="78">
        <f t="shared" ca="1" si="9"/>
        <v>16</v>
      </c>
      <c r="S20" s="78">
        <f t="shared" ca="1" si="10"/>
        <v>23</v>
      </c>
      <c r="T20" s="79">
        <f t="shared" ca="1" si="11"/>
        <v>255</v>
      </c>
      <c r="U20" s="76" t="str">
        <f t="shared" ca="1" si="12"/>
        <v>172.16.23.255/21</v>
      </c>
      <c r="V20" s="77">
        <f t="shared" ca="1" si="13"/>
        <v>172</v>
      </c>
      <c r="W20" s="78">
        <f t="shared" ca="1" si="14"/>
        <v>16</v>
      </c>
      <c r="X20" s="78">
        <f t="shared" ca="1" si="15"/>
        <v>16</v>
      </c>
      <c r="Y20" s="79">
        <f t="shared" ca="1" si="16"/>
        <v>1</v>
      </c>
      <c r="Z20" s="76" t="str">
        <f t="shared" ca="1" si="17"/>
        <v>172.16.16.1/21</v>
      </c>
      <c r="AA20" s="77">
        <f t="shared" ca="1" si="18"/>
        <v>172</v>
      </c>
      <c r="AB20" s="78">
        <f t="shared" ca="1" si="19"/>
        <v>16</v>
      </c>
      <c r="AC20" s="78">
        <f t="shared" ca="1" si="20"/>
        <v>23</v>
      </c>
      <c r="AD20" s="79">
        <f t="shared" ca="1" si="21"/>
        <v>254</v>
      </c>
      <c r="AE20" s="76" t="str">
        <f t="shared" ca="1" si="22"/>
        <v>172.16.23.254/21</v>
      </c>
      <c r="AF20" s="106">
        <f t="shared" ca="1" si="23"/>
        <v>2886734429</v>
      </c>
      <c r="AG20" s="107">
        <f t="shared" ca="1" si="24"/>
        <v>2886733824</v>
      </c>
      <c r="AH20" s="107">
        <f t="shared" ca="1" si="31"/>
        <v>2886735871</v>
      </c>
      <c r="AI20" s="107">
        <f t="shared" ca="1" si="28"/>
        <v>2886733825</v>
      </c>
      <c r="AJ20" s="107">
        <f t="shared" ca="1" si="29"/>
        <v>2886735870</v>
      </c>
      <c r="AK20" s="107">
        <f t="shared" ca="1" si="30"/>
        <v>2046</v>
      </c>
      <c r="AL20" s="108">
        <f t="shared" ca="1" si="26"/>
        <v>605</v>
      </c>
    </row>
    <row r="21" spans="2:38" x14ac:dyDescent="0.15">
      <c r="B21" s="49" t="s">
        <v>48</v>
      </c>
      <c r="C21" s="50" t="s">
        <v>49</v>
      </c>
      <c r="D21" s="50" t="s">
        <v>50</v>
      </c>
      <c r="E21" s="50">
        <v>93</v>
      </c>
      <c r="F21" s="51">
        <v>22</v>
      </c>
      <c r="G21" s="93" t="str">
        <f t="shared" ca="1" si="0"/>
        <v>172.16.18.93/22</v>
      </c>
      <c r="H21" s="25">
        <f t="shared" ca="1" si="1"/>
        <v>4</v>
      </c>
      <c r="I21" s="26">
        <f t="shared" ca="1" si="27"/>
        <v>7</v>
      </c>
      <c r="J21" s="26">
        <f t="shared" ca="1" si="27"/>
        <v>10</v>
      </c>
      <c r="K21" s="89">
        <f t="shared" ca="1" si="2"/>
        <v>13</v>
      </c>
      <c r="L21" s="77">
        <f t="shared" ca="1" si="3"/>
        <v>172</v>
      </c>
      <c r="M21" s="78">
        <f t="shared" ca="1" si="4"/>
        <v>16</v>
      </c>
      <c r="N21" s="78">
        <f t="shared" ca="1" si="5"/>
        <v>16</v>
      </c>
      <c r="O21" s="79">
        <f t="shared" ca="1" si="6"/>
        <v>0</v>
      </c>
      <c r="P21" s="76" t="str">
        <f t="shared" ca="1" si="7"/>
        <v>172.16.16.0/22</v>
      </c>
      <c r="Q21" s="77">
        <f t="shared" ca="1" si="8"/>
        <v>172</v>
      </c>
      <c r="R21" s="78">
        <f t="shared" ca="1" si="9"/>
        <v>16</v>
      </c>
      <c r="S21" s="78">
        <f t="shared" ca="1" si="10"/>
        <v>19</v>
      </c>
      <c r="T21" s="79">
        <f t="shared" ca="1" si="11"/>
        <v>255</v>
      </c>
      <c r="U21" s="76" t="str">
        <f t="shared" ca="1" si="12"/>
        <v>172.16.19.255/22</v>
      </c>
      <c r="V21" s="77">
        <f t="shared" ca="1" si="13"/>
        <v>172</v>
      </c>
      <c r="W21" s="78">
        <f t="shared" ca="1" si="14"/>
        <v>16</v>
      </c>
      <c r="X21" s="78">
        <f t="shared" ca="1" si="15"/>
        <v>16</v>
      </c>
      <c r="Y21" s="79">
        <f t="shared" ca="1" si="16"/>
        <v>1</v>
      </c>
      <c r="Z21" s="76" t="str">
        <f t="shared" ca="1" si="17"/>
        <v>172.16.16.1/22</v>
      </c>
      <c r="AA21" s="77">
        <f t="shared" ca="1" si="18"/>
        <v>172</v>
      </c>
      <c r="AB21" s="78">
        <f t="shared" ca="1" si="19"/>
        <v>16</v>
      </c>
      <c r="AC21" s="78">
        <f t="shared" ca="1" si="20"/>
        <v>19</v>
      </c>
      <c r="AD21" s="79">
        <f t="shared" ca="1" si="21"/>
        <v>254</v>
      </c>
      <c r="AE21" s="76" t="str">
        <f t="shared" ca="1" si="22"/>
        <v>172.16.19.254/22</v>
      </c>
      <c r="AF21" s="106">
        <f t="shared" ca="1" si="23"/>
        <v>2886734429</v>
      </c>
      <c r="AG21" s="107">
        <f t="shared" ca="1" si="24"/>
        <v>2886733824</v>
      </c>
      <c r="AH21" s="107">
        <f t="shared" ca="1" si="31"/>
        <v>2886734847</v>
      </c>
      <c r="AI21" s="107">
        <f t="shared" ca="1" si="28"/>
        <v>2886733825</v>
      </c>
      <c r="AJ21" s="107">
        <f t="shared" ca="1" si="29"/>
        <v>2886734846</v>
      </c>
      <c r="AK21" s="107">
        <f t="shared" ca="1" si="30"/>
        <v>1022</v>
      </c>
      <c r="AL21" s="108">
        <f t="shared" ca="1" si="26"/>
        <v>605</v>
      </c>
    </row>
    <row r="22" spans="2:38" x14ac:dyDescent="0.15">
      <c r="B22" s="49" t="s">
        <v>48</v>
      </c>
      <c r="C22" s="50" t="s">
        <v>49</v>
      </c>
      <c r="D22" s="50" t="s">
        <v>50</v>
      </c>
      <c r="E22" s="50">
        <v>93</v>
      </c>
      <c r="F22" s="51">
        <v>23</v>
      </c>
      <c r="G22" s="93" t="str">
        <f t="shared" ca="1" si="0"/>
        <v>172.16.18.93/23</v>
      </c>
      <c r="H22" s="25">
        <f t="shared" ca="1" si="1"/>
        <v>4</v>
      </c>
      <c r="I22" s="26">
        <f t="shared" ref="I22:J37" ca="1" si="32">FIND(I$4,$G22,OFFSET(I22,0,-1)+1)</f>
        <v>7</v>
      </c>
      <c r="J22" s="26">
        <f t="shared" ca="1" si="32"/>
        <v>10</v>
      </c>
      <c r="K22" s="89">
        <f t="shared" ca="1" si="2"/>
        <v>13</v>
      </c>
      <c r="L22" s="77">
        <f t="shared" ca="1" si="3"/>
        <v>172</v>
      </c>
      <c r="M22" s="78">
        <f t="shared" ca="1" si="4"/>
        <v>16</v>
      </c>
      <c r="N22" s="78">
        <f t="shared" ca="1" si="5"/>
        <v>18</v>
      </c>
      <c r="O22" s="79">
        <f t="shared" ca="1" si="6"/>
        <v>0</v>
      </c>
      <c r="P22" s="76" t="str">
        <f t="shared" ca="1" si="7"/>
        <v>172.16.18.0/23</v>
      </c>
      <c r="Q22" s="77">
        <f t="shared" ca="1" si="8"/>
        <v>172</v>
      </c>
      <c r="R22" s="78">
        <f t="shared" ca="1" si="9"/>
        <v>16</v>
      </c>
      <c r="S22" s="78">
        <f t="shared" ca="1" si="10"/>
        <v>19</v>
      </c>
      <c r="T22" s="79">
        <f t="shared" ca="1" si="11"/>
        <v>255</v>
      </c>
      <c r="U22" s="76" t="str">
        <f t="shared" ca="1" si="12"/>
        <v>172.16.19.255/23</v>
      </c>
      <c r="V22" s="77">
        <f t="shared" ca="1" si="13"/>
        <v>172</v>
      </c>
      <c r="W22" s="78">
        <f t="shared" ca="1" si="14"/>
        <v>16</v>
      </c>
      <c r="X22" s="78">
        <f t="shared" ca="1" si="15"/>
        <v>18</v>
      </c>
      <c r="Y22" s="79">
        <f t="shared" ca="1" si="16"/>
        <v>1</v>
      </c>
      <c r="Z22" s="76" t="str">
        <f t="shared" ca="1" si="17"/>
        <v>172.16.18.1/23</v>
      </c>
      <c r="AA22" s="77">
        <f t="shared" ca="1" si="18"/>
        <v>172</v>
      </c>
      <c r="AB22" s="78">
        <f t="shared" ca="1" si="19"/>
        <v>16</v>
      </c>
      <c r="AC22" s="78">
        <f t="shared" ca="1" si="20"/>
        <v>19</v>
      </c>
      <c r="AD22" s="79">
        <f t="shared" ca="1" si="21"/>
        <v>254</v>
      </c>
      <c r="AE22" s="76" t="str">
        <f t="shared" ca="1" si="22"/>
        <v>172.16.19.254/23</v>
      </c>
      <c r="AF22" s="106">
        <f t="shared" ca="1" si="23"/>
        <v>2886734429</v>
      </c>
      <c r="AG22" s="107">
        <f t="shared" ca="1" si="24"/>
        <v>2886734336</v>
      </c>
      <c r="AH22" s="107">
        <f t="shared" ca="1" si="31"/>
        <v>2886734847</v>
      </c>
      <c r="AI22" s="107">
        <f t="shared" ca="1" si="28"/>
        <v>2886734337</v>
      </c>
      <c r="AJ22" s="107">
        <f t="shared" ca="1" si="29"/>
        <v>2886734846</v>
      </c>
      <c r="AK22" s="107">
        <f t="shared" ca="1" si="30"/>
        <v>510</v>
      </c>
      <c r="AL22" s="108">
        <f t="shared" ca="1" si="26"/>
        <v>93</v>
      </c>
    </row>
    <row r="23" spans="2:38" x14ac:dyDescent="0.15">
      <c r="B23" s="49" t="s">
        <v>48</v>
      </c>
      <c r="C23" s="50" t="s">
        <v>49</v>
      </c>
      <c r="D23" s="50" t="s">
        <v>50</v>
      </c>
      <c r="E23" s="50">
        <v>93</v>
      </c>
      <c r="F23" s="51">
        <v>24</v>
      </c>
      <c r="G23" s="93" t="str">
        <f t="shared" ca="1" si="0"/>
        <v>172.16.18.93/24</v>
      </c>
      <c r="H23" s="25">
        <f t="shared" ca="1" si="1"/>
        <v>4</v>
      </c>
      <c r="I23" s="26">
        <f t="shared" ca="1" si="32"/>
        <v>7</v>
      </c>
      <c r="J23" s="26">
        <f t="shared" ca="1" si="32"/>
        <v>10</v>
      </c>
      <c r="K23" s="89">
        <f t="shared" ca="1" si="2"/>
        <v>13</v>
      </c>
      <c r="L23" s="77">
        <f t="shared" ca="1" si="3"/>
        <v>172</v>
      </c>
      <c r="M23" s="78">
        <f t="shared" ca="1" si="4"/>
        <v>16</v>
      </c>
      <c r="N23" s="78">
        <f t="shared" ca="1" si="5"/>
        <v>18</v>
      </c>
      <c r="O23" s="79">
        <f t="shared" ca="1" si="6"/>
        <v>0</v>
      </c>
      <c r="P23" s="76" t="str">
        <f t="shared" ca="1" si="7"/>
        <v>172.16.18.0/24</v>
      </c>
      <c r="Q23" s="77">
        <f t="shared" ca="1" si="8"/>
        <v>172</v>
      </c>
      <c r="R23" s="78">
        <f t="shared" ca="1" si="9"/>
        <v>16</v>
      </c>
      <c r="S23" s="78">
        <f t="shared" ca="1" si="10"/>
        <v>18</v>
      </c>
      <c r="T23" s="79">
        <f t="shared" ca="1" si="11"/>
        <v>255</v>
      </c>
      <c r="U23" s="76" t="str">
        <f t="shared" ca="1" si="12"/>
        <v>172.16.18.255/24</v>
      </c>
      <c r="V23" s="77">
        <f t="shared" ca="1" si="13"/>
        <v>172</v>
      </c>
      <c r="W23" s="78">
        <f t="shared" ca="1" si="14"/>
        <v>16</v>
      </c>
      <c r="X23" s="78">
        <f t="shared" ca="1" si="15"/>
        <v>18</v>
      </c>
      <c r="Y23" s="79">
        <f t="shared" ca="1" si="16"/>
        <v>1</v>
      </c>
      <c r="Z23" s="76" t="str">
        <f t="shared" ca="1" si="17"/>
        <v>172.16.18.1/24</v>
      </c>
      <c r="AA23" s="77">
        <f t="shared" ca="1" si="18"/>
        <v>172</v>
      </c>
      <c r="AB23" s="78">
        <f t="shared" ca="1" si="19"/>
        <v>16</v>
      </c>
      <c r="AC23" s="78">
        <f t="shared" ca="1" si="20"/>
        <v>18</v>
      </c>
      <c r="AD23" s="79">
        <f t="shared" ca="1" si="21"/>
        <v>254</v>
      </c>
      <c r="AE23" s="76" t="str">
        <f t="shared" ca="1" si="22"/>
        <v>172.16.18.254/24</v>
      </c>
      <c r="AF23" s="106">
        <f t="shared" ca="1" si="23"/>
        <v>2886734429</v>
      </c>
      <c r="AG23" s="107">
        <f t="shared" ca="1" si="24"/>
        <v>2886734336</v>
      </c>
      <c r="AH23" s="107">
        <f t="shared" ca="1" si="31"/>
        <v>2886734591</v>
      </c>
      <c r="AI23" s="107">
        <f t="shared" ca="1" si="28"/>
        <v>2886734337</v>
      </c>
      <c r="AJ23" s="107">
        <f t="shared" ca="1" si="29"/>
        <v>2886734590</v>
      </c>
      <c r="AK23" s="107">
        <f t="shared" ca="1" si="30"/>
        <v>254</v>
      </c>
      <c r="AL23" s="108">
        <f t="shared" ca="1" si="26"/>
        <v>93</v>
      </c>
    </row>
    <row r="24" spans="2:38" x14ac:dyDescent="0.15">
      <c r="B24" s="49" t="s">
        <v>40</v>
      </c>
      <c r="C24" s="50" t="s">
        <v>41</v>
      </c>
      <c r="D24" s="50" t="s">
        <v>42</v>
      </c>
      <c r="E24" s="50" t="s">
        <v>43</v>
      </c>
      <c r="F24" s="51">
        <v>24</v>
      </c>
      <c r="G24" s="93" t="str">
        <f t="shared" ca="1" si="0"/>
        <v>192.168.216.245/24</v>
      </c>
      <c r="H24" s="25">
        <f t="shared" ca="1" si="1"/>
        <v>4</v>
      </c>
      <c r="I24" s="26">
        <f t="shared" ca="1" si="32"/>
        <v>8</v>
      </c>
      <c r="J24" s="26">
        <f t="shared" ca="1" si="32"/>
        <v>12</v>
      </c>
      <c r="K24" s="89">
        <f t="shared" ca="1" si="2"/>
        <v>16</v>
      </c>
      <c r="L24" s="77">
        <f t="shared" ca="1" si="3"/>
        <v>192</v>
      </c>
      <c r="M24" s="78">
        <f t="shared" ca="1" si="4"/>
        <v>168</v>
      </c>
      <c r="N24" s="78">
        <f t="shared" ca="1" si="5"/>
        <v>216</v>
      </c>
      <c r="O24" s="79">
        <f t="shared" ca="1" si="6"/>
        <v>0</v>
      </c>
      <c r="P24" s="76" t="str">
        <f t="shared" ca="1" si="7"/>
        <v>192.168.216.0/24</v>
      </c>
      <c r="Q24" s="77">
        <f t="shared" ca="1" si="8"/>
        <v>192</v>
      </c>
      <c r="R24" s="78">
        <f t="shared" ca="1" si="9"/>
        <v>168</v>
      </c>
      <c r="S24" s="78">
        <f t="shared" ca="1" si="10"/>
        <v>216</v>
      </c>
      <c r="T24" s="79">
        <f t="shared" ca="1" si="11"/>
        <v>255</v>
      </c>
      <c r="U24" s="76" t="str">
        <f t="shared" ca="1" si="12"/>
        <v>192.168.216.255/24</v>
      </c>
      <c r="V24" s="77">
        <f t="shared" ca="1" si="13"/>
        <v>192</v>
      </c>
      <c r="W24" s="78">
        <f t="shared" ca="1" si="14"/>
        <v>168</v>
      </c>
      <c r="X24" s="78">
        <f t="shared" ca="1" si="15"/>
        <v>216</v>
      </c>
      <c r="Y24" s="79">
        <f t="shared" ca="1" si="16"/>
        <v>1</v>
      </c>
      <c r="Z24" s="76" t="str">
        <f t="shared" ca="1" si="17"/>
        <v>192.168.216.1/24</v>
      </c>
      <c r="AA24" s="77">
        <f t="shared" ca="1" si="18"/>
        <v>192</v>
      </c>
      <c r="AB24" s="78">
        <f t="shared" ca="1" si="19"/>
        <v>168</v>
      </c>
      <c r="AC24" s="78">
        <f t="shared" ca="1" si="20"/>
        <v>216</v>
      </c>
      <c r="AD24" s="79">
        <f t="shared" ca="1" si="21"/>
        <v>254</v>
      </c>
      <c r="AE24" s="76" t="str">
        <f t="shared" ca="1" si="22"/>
        <v>192.168.216.254/24</v>
      </c>
      <c r="AF24" s="106">
        <f t="shared" ca="1" si="23"/>
        <v>3232291061</v>
      </c>
      <c r="AG24" s="107">
        <f t="shared" ca="1" si="24"/>
        <v>3232290816</v>
      </c>
      <c r="AH24" s="107">
        <f t="shared" ca="1" si="31"/>
        <v>3232291071</v>
      </c>
      <c r="AI24" s="107">
        <f t="shared" ca="1" si="28"/>
        <v>3232290817</v>
      </c>
      <c r="AJ24" s="107">
        <f t="shared" ca="1" si="29"/>
        <v>3232291070</v>
      </c>
      <c r="AK24" s="107">
        <f t="shared" ca="1" si="30"/>
        <v>254</v>
      </c>
      <c r="AL24" s="108">
        <f t="shared" ca="1" si="26"/>
        <v>245</v>
      </c>
    </row>
    <row r="25" spans="2:38" x14ac:dyDescent="0.15">
      <c r="B25" s="49" t="s">
        <v>40</v>
      </c>
      <c r="C25" s="50" t="s">
        <v>41</v>
      </c>
      <c r="D25" s="50" t="s">
        <v>42</v>
      </c>
      <c r="E25" s="50" t="s">
        <v>43</v>
      </c>
      <c r="F25" s="51">
        <v>25</v>
      </c>
      <c r="G25" s="93" t="str">
        <f t="shared" ca="1" si="0"/>
        <v>192.168.216.245/25</v>
      </c>
      <c r="H25" s="25">
        <f t="shared" ca="1" si="1"/>
        <v>4</v>
      </c>
      <c r="I25" s="26">
        <f t="shared" ca="1" si="32"/>
        <v>8</v>
      </c>
      <c r="J25" s="26">
        <f t="shared" ca="1" si="32"/>
        <v>12</v>
      </c>
      <c r="K25" s="89">
        <f t="shared" ca="1" si="2"/>
        <v>16</v>
      </c>
      <c r="L25" s="77">
        <f t="shared" ca="1" si="3"/>
        <v>192</v>
      </c>
      <c r="M25" s="78">
        <f t="shared" ca="1" si="4"/>
        <v>168</v>
      </c>
      <c r="N25" s="78">
        <f t="shared" ca="1" si="5"/>
        <v>216</v>
      </c>
      <c r="O25" s="79">
        <f t="shared" ca="1" si="6"/>
        <v>128</v>
      </c>
      <c r="P25" s="76" t="str">
        <f t="shared" ca="1" si="7"/>
        <v>192.168.216.128/25</v>
      </c>
      <c r="Q25" s="77">
        <f t="shared" ca="1" si="8"/>
        <v>192</v>
      </c>
      <c r="R25" s="78">
        <f t="shared" ca="1" si="9"/>
        <v>168</v>
      </c>
      <c r="S25" s="78">
        <f t="shared" ca="1" si="10"/>
        <v>216</v>
      </c>
      <c r="T25" s="79">
        <f t="shared" ca="1" si="11"/>
        <v>255</v>
      </c>
      <c r="U25" s="76" t="str">
        <f t="shared" ca="1" si="12"/>
        <v>192.168.216.255/25</v>
      </c>
      <c r="V25" s="77">
        <f t="shared" ca="1" si="13"/>
        <v>192</v>
      </c>
      <c r="W25" s="78">
        <f t="shared" ca="1" si="14"/>
        <v>168</v>
      </c>
      <c r="X25" s="78">
        <f t="shared" ca="1" si="15"/>
        <v>216</v>
      </c>
      <c r="Y25" s="79">
        <f t="shared" ca="1" si="16"/>
        <v>129</v>
      </c>
      <c r="Z25" s="76" t="str">
        <f t="shared" ca="1" si="17"/>
        <v>192.168.216.129/25</v>
      </c>
      <c r="AA25" s="77">
        <f t="shared" ca="1" si="18"/>
        <v>192</v>
      </c>
      <c r="AB25" s="78">
        <f t="shared" ca="1" si="19"/>
        <v>168</v>
      </c>
      <c r="AC25" s="78">
        <f t="shared" ca="1" si="20"/>
        <v>216</v>
      </c>
      <c r="AD25" s="79">
        <f t="shared" ca="1" si="21"/>
        <v>254</v>
      </c>
      <c r="AE25" s="76" t="str">
        <f t="shared" ca="1" si="22"/>
        <v>192.168.216.254/25</v>
      </c>
      <c r="AF25" s="106">
        <f t="shared" ca="1" si="23"/>
        <v>3232291061</v>
      </c>
      <c r="AG25" s="107">
        <f t="shared" ca="1" si="24"/>
        <v>3232290944</v>
      </c>
      <c r="AH25" s="107">
        <f t="shared" ca="1" si="31"/>
        <v>3232291071</v>
      </c>
      <c r="AI25" s="107">
        <f t="shared" ca="1" si="28"/>
        <v>3232290945</v>
      </c>
      <c r="AJ25" s="107">
        <f t="shared" ca="1" si="29"/>
        <v>3232291070</v>
      </c>
      <c r="AK25" s="107">
        <f t="shared" ca="1" si="30"/>
        <v>126</v>
      </c>
      <c r="AL25" s="108">
        <f t="shared" ca="1" si="26"/>
        <v>117</v>
      </c>
    </row>
    <row r="26" spans="2:38" x14ac:dyDescent="0.15">
      <c r="B26" s="49" t="s">
        <v>40</v>
      </c>
      <c r="C26" s="50" t="s">
        <v>41</v>
      </c>
      <c r="D26" s="50" t="s">
        <v>42</v>
      </c>
      <c r="E26" s="50" t="s">
        <v>43</v>
      </c>
      <c r="F26" s="51">
        <v>26</v>
      </c>
      <c r="G26" s="93" t="str">
        <f t="shared" ca="1" si="0"/>
        <v>192.168.216.245/26</v>
      </c>
      <c r="H26" s="25">
        <f t="shared" ca="1" si="1"/>
        <v>4</v>
      </c>
      <c r="I26" s="26">
        <f t="shared" ca="1" si="32"/>
        <v>8</v>
      </c>
      <c r="J26" s="26">
        <f t="shared" ca="1" si="32"/>
        <v>12</v>
      </c>
      <c r="K26" s="89">
        <f t="shared" ca="1" si="2"/>
        <v>16</v>
      </c>
      <c r="L26" s="77">
        <f t="shared" ca="1" si="3"/>
        <v>192</v>
      </c>
      <c r="M26" s="78">
        <f t="shared" ca="1" si="4"/>
        <v>168</v>
      </c>
      <c r="N26" s="78">
        <f t="shared" ca="1" si="5"/>
        <v>216</v>
      </c>
      <c r="O26" s="79">
        <f t="shared" ca="1" si="6"/>
        <v>192</v>
      </c>
      <c r="P26" s="76" t="str">
        <f t="shared" ca="1" si="7"/>
        <v>192.168.216.192/26</v>
      </c>
      <c r="Q26" s="77">
        <f t="shared" ca="1" si="8"/>
        <v>192</v>
      </c>
      <c r="R26" s="78">
        <f t="shared" ca="1" si="9"/>
        <v>168</v>
      </c>
      <c r="S26" s="78">
        <f t="shared" ca="1" si="10"/>
        <v>216</v>
      </c>
      <c r="T26" s="79">
        <f t="shared" ca="1" si="11"/>
        <v>255</v>
      </c>
      <c r="U26" s="76" t="str">
        <f t="shared" ca="1" si="12"/>
        <v>192.168.216.255/26</v>
      </c>
      <c r="V26" s="77">
        <f t="shared" ca="1" si="13"/>
        <v>192</v>
      </c>
      <c r="W26" s="78">
        <f t="shared" ca="1" si="14"/>
        <v>168</v>
      </c>
      <c r="X26" s="78">
        <f t="shared" ca="1" si="15"/>
        <v>216</v>
      </c>
      <c r="Y26" s="79">
        <f t="shared" ca="1" si="16"/>
        <v>193</v>
      </c>
      <c r="Z26" s="76" t="str">
        <f t="shared" ca="1" si="17"/>
        <v>192.168.216.193/26</v>
      </c>
      <c r="AA26" s="77">
        <f t="shared" ca="1" si="18"/>
        <v>192</v>
      </c>
      <c r="AB26" s="78">
        <f t="shared" ca="1" si="19"/>
        <v>168</v>
      </c>
      <c r="AC26" s="78">
        <f t="shared" ca="1" si="20"/>
        <v>216</v>
      </c>
      <c r="AD26" s="79">
        <f t="shared" ca="1" si="21"/>
        <v>254</v>
      </c>
      <c r="AE26" s="76" t="str">
        <f t="shared" ca="1" si="22"/>
        <v>192.168.216.254/26</v>
      </c>
      <c r="AF26" s="106">
        <f t="shared" ca="1" si="23"/>
        <v>3232291061</v>
      </c>
      <c r="AG26" s="107">
        <f t="shared" ca="1" si="24"/>
        <v>3232291008</v>
      </c>
      <c r="AH26" s="107">
        <f t="shared" ca="1" si="31"/>
        <v>3232291071</v>
      </c>
      <c r="AI26" s="107">
        <f t="shared" ca="1" si="28"/>
        <v>3232291009</v>
      </c>
      <c r="AJ26" s="107">
        <f t="shared" ca="1" si="29"/>
        <v>3232291070</v>
      </c>
      <c r="AK26" s="107">
        <f t="shared" ca="1" si="30"/>
        <v>62</v>
      </c>
      <c r="AL26" s="108">
        <f t="shared" ca="1" si="26"/>
        <v>53</v>
      </c>
    </row>
    <row r="27" spans="2:38" x14ac:dyDescent="0.15">
      <c r="B27" s="49" t="s">
        <v>40</v>
      </c>
      <c r="C27" s="50" t="s">
        <v>41</v>
      </c>
      <c r="D27" s="50" t="s">
        <v>42</v>
      </c>
      <c r="E27" s="50" t="s">
        <v>43</v>
      </c>
      <c r="F27" s="51">
        <v>27</v>
      </c>
      <c r="G27" s="93" t="str">
        <f t="shared" ca="1" si="0"/>
        <v>192.168.216.245/27</v>
      </c>
      <c r="H27" s="25">
        <f t="shared" ca="1" si="1"/>
        <v>4</v>
      </c>
      <c r="I27" s="26">
        <f t="shared" ca="1" si="32"/>
        <v>8</v>
      </c>
      <c r="J27" s="26">
        <f t="shared" ca="1" si="32"/>
        <v>12</v>
      </c>
      <c r="K27" s="89">
        <f t="shared" ca="1" si="2"/>
        <v>16</v>
      </c>
      <c r="L27" s="77">
        <f t="shared" ca="1" si="3"/>
        <v>192</v>
      </c>
      <c r="M27" s="78">
        <f t="shared" ca="1" si="4"/>
        <v>168</v>
      </c>
      <c r="N27" s="78">
        <f t="shared" ca="1" si="5"/>
        <v>216</v>
      </c>
      <c r="O27" s="79">
        <f t="shared" ca="1" si="6"/>
        <v>224</v>
      </c>
      <c r="P27" s="76" t="str">
        <f t="shared" ca="1" si="7"/>
        <v>192.168.216.224/27</v>
      </c>
      <c r="Q27" s="77">
        <f t="shared" ca="1" si="8"/>
        <v>192</v>
      </c>
      <c r="R27" s="78">
        <f t="shared" ca="1" si="9"/>
        <v>168</v>
      </c>
      <c r="S27" s="78">
        <f t="shared" ca="1" si="10"/>
        <v>216</v>
      </c>
      <c r="T27" s="79">
        <f t="shared" ca="1" si="11"/>
        <v>255</v>
      </c>
      <c r="U27" s="76" t="str">
        <f t="shared" ca="1" si="12"/>
        <v>192.168.216.255/27</v>
      </c>
      <c r="V27" s="77">
        <f t="shared" ca="1" si="13"/>
        <v>192</v>
      </c>
      <c r="W27" s="78">
        <f t="shared" ca="1" si="14"/>
        <v>168</v>
      </c>
      <c r="X27" s="78">
        <f t="shared" ca="1" si="15"/>
        <v>216</v>
      </c>
      <c r="Y27" s="79">
        <f t="shared" ca="1" si="16"/>
        <v>225</v>
      </c>
      <c r="Z27" s="76" t="str">
        <f t="shared" ca="1" si="17"/>
        <v>192.168.216.225/27</v>
      </c>
      <c r="AA27" s="77">
        <f t="shared" ca="1" si="18"/>
        <v>192</v>
      </c>
      <c r="AB27" s="78">
        <f t="shared" ca="1" si="19"/>
        <v>168</v>
      </c>
      <c r="AC27" s="78">
        <f t="shared" ca="1" si="20"/>
        <v>216</v>
      </c>
      <c r="AD27" s="79">
        <f t="shared" ca="1" si="21"/>
        <v>254</v>
      </c>
      <c r="AE27" s="76" t="str">
        <f t="shared" ca="1" si="22"/>
        <v>192.168.216.254/27</v>
      </c>
      <c r="AF27" s="106">
        <f t="shared" ca="1" si="23"/>
        <v>3232291061</v>
      </c>
      <c r="AG27" s="107">
        <f t="shared" ca="1" si="24"/>
        <v>3232291040</v>
      </c>
      <c r="AH27" s="107">
        <f t="shared" ca="1" si="31"/>
        <v>3232291071</v>
      </c>
      <c r="AI27" s="107">
        <f t="shared" ca="1" si="28"/>
        <v>3232291041</v>
      </c>
      <c r="AJ27" s="107">
        <f t="shared" ca="1" si="29"/>
        <v>3232291070</v>
      </c>
      <c r="AK27" s="107">
        <f t="shared" ca="1" si="30"/>
        <v>30</v>
      </c>
      <c r="AL27" s="108">
        <f t="shared" ca="1" si="26"/>
        <v>21</v>
      </c>
    </row>
    <row r="28" spans="2:38" x14ac:dyDescent="0.15">
      <c r="B28" s="49" t="s">
        <v>40</v>
      </c>
      <c r="C28" s="50" t="s">
        <v>41</v>
      </c>
      <c r="D28" s="50" t="s">
        <v>42</v>
      </c>
      <c r="E28" s="50" t="s">
        <v>43</v>
      </c>
      <c r="F28" s="51">
        <v>28</v>
      </c>
      <c r="G28" s="93" t="str">
        <f t="shared" ca="1" si="0"/>
        <v>192.168.216.245/28</v>
      </c>
      <c r="H28" s="25">
        <f t="shared" ca="1" si="1"/>
        <v>4</v>
      </c>
      <c r="I28" s="26">
        <f t="shared" ca="1" si="32"/>
        <v>8</v>
      </c>
      <c r="J28" s="26">
        <f t="shared" ca="1" si="32"/>
        <v>12</v>
      </c>
      <c r="K28" s="89">
        <f t="shared" ca="1" si="2"/>
        <v>16</v>
      </c>
      <c r="L28" s="77">
        <f t="shared" ca="1" si="3"/>
        <v>192</v>
      </c>
      <c r="M28" s="78">
        <f t="shared" ca="1" si="4"/>
        <v>168</v>
      </c>
      <c r="N28" s="78">
        <f t="shared" ca="1" si="5"/>
        <v>216</v>
      </c>
      <c r="O28" s="79">
        <f t="shared" ca="1" si="6"/>
        <v>240</v>
      </c>
      <c r="P28" s="76" t="str">
        <f t="shared" ca="1" si="7"/>
        <v>192.168.216.240/28</v>
      </c>
      <c r="Q28" s="77">
        <f t="shared" ca="1" si="8"/>
        <v>192</v>
      </c>
      <c r="R28" s="78">
        <f t="shared" ca="1" si="9"/>
        <v>168</v>
      </c>
      <c r="S28" s="78">
        <f t="shared" ca="1" si="10"/>
        <v>216</v>
      </c>
      <c r="T28" s="79">
        <f t="shared" ca="1" si="11"/>
        <v>255</v>
      </c>
      <c r="U28" s="76" t="str">
        <f t="shared" ca="1" si="12"/>
        <v>192.168.216.255/28</v>
      </c>
      <c r="V28" s="77">
        <f t="shared" ca="1" si="13"/>
        <v>192</v>
      </c>
      <c r="W28" s="78">
        <f t="shared" ca="1" si="14"/>
        <v>168</v>
      </c>
      <c r="X28" s="78">
        <f t="shared" ca="1" si="15"/>
        <v>216</v>
      </c>
      <c r="Y28" s="79">
        <f t="shared" ca="1" si="16"/>
        <v>241</v>
      </c>
      <c r="Z28" s="76" t="str">
        <f t="shared" ca="1" si="17"/>
        <v>192.168.216.241/28</v>
      </c>
      <c r="AA28" s="77">
        <f t="shared" ca="1" si="18"/>
        <v>192</v>
      </c>
      <c r="AB28" s="78">
        <f t="shared" ca="1" si="19"/>
        <v>168</v>
      </c>
      <c r="AC28" s="78">
        <f t="shared" ca="1" si="20"/>
        <v>216</v>
      </c>
      <c r="AD28" s="79">
        <f t="shared" ca="1" si="21"/>
        <v>254</v>
      </c>
      <c r="AE28" s="76" t="str">
        <f t="shared" ca="1" si="22"/>
        <v>192.168.216.254/28</v>
      </c>
      <c r="AF28" s="106">
        <f t="shared" ca="1" si="23"/>
        <v>3232291061</v>
      </c>
      <c r="AG28" s="107">
        <f t="shared" ca="1" si="24"/>
        <v>3232291056</v>
      </c>
      <c r="AH28" s="107">
        <f t="shared" ca="1" si="31"/>
        <v>3232291071</v>
      </c>
      <c r="AI28" s="107">
        <f t="shared" ca="1" si="28"/>
        <v>3232291057</v>
      </c>
      <c r="AJ28" s="107">
        <f t="shared" ca="1" si="29"/>
        <v>3232291070</v>
      </c>
      <c r="AK28" s="107">
        <f t="shared" ca="1" si="30"/>
        <v>14</v>
      </c>
      <c r="AL28" s="108">
        <f t="shared" ca="1" si="26"/>
        <v>5</v>
      </c>
    </row>
    <row r="29" spans="2:38" x14ac:dyDescent="0.15">
      <c r="B29" s="49" t="s">
        <v>40</v>
      </c>
      <c r="C29" s="50" t="s">
        <v>41</v>
      </c>
      <c r="D29" s="50" t="s">
        <v>42</v>
      </c>
      <c r="E29" s="50" t="s">
        <v>43</v>
      </c>
      <c r="F29" s="51">
        <v>29</v>
      </c>
      <c r="G29" s="93" t="str">
        <f t="shared" ca="1" si="0"/>
        <v>192.168.216.245/29</v>
      </c>
      <c r="H29" s="25">
        <f t="shared" ca="1" si="1"/>
        <v>4</v>
      </c>
      <c r="I29" s="26">
        <f t="shared" ca="1" si="32"/>
        <v>8</v>
      </c>
      <c r="J29" s="26">
        <f t="shared" ca="1" si="32"/>
        <v>12</v>
      </c>
      <c r="K29" s="89">
        <f t="shared" ca="1" si="2"/>
        <v>16</v>
      </c>
      <c r="L29" s="77">
        <f t="shared" ca="1" si="3"/>
        <v>192</v>
      </c>
      <c r="M29" s="78">
        <f t="shared" ca="1" si="4"/>
        <v>168</v>
      </c>
      <c r="N29" s="78">
        <f t="shared" ca="1" si="5"/>
        <v>216</v>
      </c>
      <c r="O29" s="79">
        <f t="shared" ca="1" si="6"/>
        <v>240</v>
      </c>
      <c r="P29" s="76" t="str">
        <f t="shared" ca="1" si="7"/>
        <v>192.168.216.240/29</v>
      </c>
      <c r="Q29" s="77">
        <f t="shared" ca="1" si="8"/>
        <v>192</v>
      </c>
      <c r="R29" s="78">
        <f t="shared" ca="1" si="9"/>
        <v>168</v>
      </c>
      <c r="S29" s="78">
        <f t="shared" ca="1" si="10"/>
        <v>216</v>
      </c>
      <c r="T29" s="79">
        <f t="shared" ca="1" si="11"/>
        <v>247</v>
      </c>
      <c r="U29" s="76" t="str">
        <f t="shared" ca="1" si="12"/>
        <v>192.168.216.247/29</v>
      </c>
      <c r="V29" s="77">
        <f t="shared" ca="1" si="13"/>
        <v>192</v>
      </c>
      <c r="W29" s="78">
        <f t="shared" ca="1" si="14"/>
        <v>168</v>
      </c>
      <c r="X29" s="78">
        <f t="shared" ca="1" si="15"/>
        <v>216</v>
      </c>
      <c r="Y29" s="79">
        <f t="shared" ca="1" si="16"/>
        <v>241</v>
      </c>
      <c r="Z29" s="76" t="str">
        <f t="shared" ca="1" si="17"/>
        <v>192.168.216.241/29</v>
      </c>
      <c r="AA29" s="77">
        <f t="shared" ca="1" si="18"/>
        <v>192</v>
      </c>
      <c r="AB29" s="78">
        <f t="shared" ca="1" si="19"/>
        <v>168</v>
      </c>
      <c r="AC29" s="78">
        <f t="shared" ca="1" si="20"/>
        <v>216</v>
      </c>
      <c r="AD29" s="79">
        <f t="shared" ca="1" si="21"/>
        <v>246</v>
      </c>
      <c r="AE29" s="76" t="str">
        <f t="shared" ca="1" si="22"/>
        <v>192.168.216.246/29</v>
      </c>
      <c r="AF29" s="106">
        <f t="shared" ca="1" si="23"/>
        <v>3232291061</v>
      </c>
      <c r="AG29" s="107">
        <f t="shared" ca="1" si="24"/>
        <v>3232291056</v>
      </c>
      <c r="AH29" s="107">
        <f t="shared" ca="1" si="31"/>
        <v>3232291063</v>
      </c>
      <c r="AI29" s="107">
        <f t="shared" ca="1" si="28"/>
        <v>3232291057</v>
      </c>
      <c r="AJ29" s="107">
        <f t="shared" ca="1" si="29"/>
        <v>3232291062</v>
      </c>
      <c r="AK29" s="107">
        <f t="shared" ca="1" si="30"/>
        <v>6</v>
      </c>
      <c r="AL29" s="108">
        <f t="shared" ca="1" si="26"/>
        <v>5</v>
      </c>
    </row>
    <row r="30" spans="2:38" x14ac:dyDescent="0.15">
      <c r="B30" s="49" t="s">
        <v>40</v>
      </c>
      <c r="C30" s="50" t="s">
        <v>41</v>
      </c>
      <c r="D30" s="50" t="s">
        <v>42</v>
      </c>
      <c r="E30" s="50" t="s">
        <v>43</v>
      </c>
      <c r="F30" s="51">
        <v>30</v>
      </c>
      <c r="G30" s="93" t="str">
        <f t="shared" ca="1" si="0"/>
        <v>192.168.216.245/30</v>
      </c>
      <c r="H30" s="25">
        <f t="shared" ca="1" si="1"/>
        <v>4</v>
      </c>
      <c r="I30" s="26">
        <f t="shared" ca="1" si="32"/>
        <v>8</v>
      </c>
      <c r="J30" s="26">
        <f t="shared" ca="1" si="32"/>
        <v>12</v>
      </c>
      <c r="K30" s="89">
        <f t="shared" ca="1" si="2"/>
        <v>16</v>
      </c>
      <c r="L30" s="77">
        <f t="shared" ca="1" si="3"/>
        <v>192</v>
      </c>
      <c r="M30" s="78">
        <f t="shared" ca="1" si="4"/>
        <v>168</v>
      </c>
      <c r="N30" s="78">
        <f t="shared" ca="1" si="5"/>
        <v>216</v>
      </c>
      <c r="O30" s="79">
        <f t="shared" ca="1" si="6"/>
        <v>244</v>
      </c>
      <c r="P30" s="76" t="str">
        <f t="shared" ca="1" si="7"/>
        <v>192.168.216.244/30</v>
      </c>
      <c r="Q30" s="77">
        <f t="shared" ca="1" si="8"/>
        <v>192</v>
      </c>
      <c r="R30" s="78">
        <f t="shared" ca="1" si="9"/>
        <v>168</v>
      </c>
      <c r="S30" s="78">
        <f t="shared" ca="1" si="10"/>
        <v>216</v>
      </c>
      <c r="T30" s="79">
        <f t="shared" ca="1" si="11"/>
        <v>247</v>
      </c>
      <c r="U30" s="76" t="str">
        <f t="shared" ca="1" si="12"/>
        <v>192.168.216.247/30</v>
      </c>
      <c r="V30" s="77">
        <f t="shared" ca="1" si="13"/>
        <v>192</v>
      </c>
      <c r="W30" s="78">
        <f t="shared" ca="1" si="14"/>
        <v>168</v>
      </c>
      <c r="X30" s="78">
        <f t="shared" ca="1" si="15"/>
        <v>216</v>
      </c>
      <c r="Y30" s="79">
        <f t="shared" ca="1" si="16"/>
        <v>245</v>
      </c>
      <c r="Z30" s="76" t="str">
        <f t="shared" ca="1" si="17"/>
        <v>192.168.216.245/30</v>
      </c>
      <c r="AA30" s="77">
        <f t="shared" ca="1" si="18"/>
        <v>192</v>
      </c>
      <c r="AB30" s="78">
        <f t="shared" ca="1" si="19"/>
        <v>168</v>
      </c>
      <c r="AC30" s="78">
        <f t="shared" ca="1" si="20"/>
        <v>216</v>
      </c>
      <c r="AD30" s="79">
        <f t="shared" ca="1" si="21"/>
        <v>246</v>
      </c>
      <c r="AE30" s="76" t="str">
        <f t="shared" ca="1" si="22"/>
        <v>192.168.216.246/30</v>
      </c>
      <c r="AF30" s="106">
        <f t="shared" ca="1" si="23"/>
        <v>3232291061</v>
      </c>
      <c r="AG30" s="107">
        <f t="shared" ca="1" si="24"/>
        <v>3232291060</v>
      </c>
      <c r="AH30" s="107">
        <f t="shared" ca="1" si="31"/>
        <v>3232291063</v>
      </c>
      <c r="AI30" s="107">
        <f t="shared" ca="1" si="28"/>
        <v>3232291061</v>
      </c>
      <c r="AJ30" s="107">
        <f t="shared" ca="1" si="29"/>
        <v>3232291062</v>
      </c>
      <c r="AK30" s="107">
        <f t="shared" ca="1" si="30"/>
        <v>2</v>
      </c>
      <c r="AL30" s="108">
        <f t="shared" ca="1" si="26"/>
        <v>1</v>
      </c>
    </row>
    <row r="31" spans="2:38" x14ac:dyDescent="0.15">
      <c r="B31" s="49" t="s">
        <v>40</v>
      </c>
      <c r="C31" s="50" t="s">
        <v>41</v>
      </c>
      <c r="D31" s="50" t="s">
        <v>42</v>
      </c>
      <c r="E31" s="50" t="s">
        <v>43</v>
      </c>
      <c r="F31" s="51">
        <v>31</v>
      </c>
      <c r="G31" s="93" t="str">
        <f t="shared" ca="1" si="0"/>
        <v>192.168.216.245/31</v>
      </c>
      <c r="H31" s="25">
        <f t="shared" ca="1" si="1"/>
        <v>4</v>
      </c>
      <c r="I31" s="26">
        <f t="shared" ca="1" si="32"/>
        <v>8</v>
      </c>
      <c r="J31" s="26">
        <f t="shared" ca="1" si="32"/>
        <v>12</v>
      </c>
      <c r="K31" s="89">
        <f t="shared" ca="1" si="2"/>
        <v>16</v>
      </c>
      <c r="L31" s="77">
        <f t="shared" ca="1" si="3"/>
        <v>192</v>
      </c>
      <c r="M31" s="78">
        <f t="shared" ca="1" si="4"/>
        <v>168</v>
      </c>
      <c r="N31" s="78">
        <f t="shared" ca="1" si="5"/>
        <v>216</v>
      </c>
      <c r="O31" s="79" t="str">
        <f t="shared" ca="1" si="6"/>
        <v>NA</v>
      </c>
      <c r="P31" s="76" t="str">
        <f t="shared" ca="1" si="7"/>
        <v>192.168.216.NA/31</v>
      </c>
      <c r="Q31" s="77">
        <f t="shared" ca="1" si="8"/>
        <v>192</v>
      </c>
      <c r="R31" s="78">
        <f t="shared" ca="1" si="9"/>
        <v>168</v>
      </c>
      <c r="S31" s="78">
        <f t="shared" ca="1" si="10"/>
        <v>216</v>
      </c>
      <c r="T31" s="79" t="str">
        <f t="shared" ca="1" si="11"/>
        <v>NA</v>
      </c>
      <c r="U31" s="76" t="str">
        <f t="shared" ca="1" si="12"/>
        <v>192.168.216.NA/31</v>
      </c>
      <c r="V31" s="77">
        <f t="shared" ca="1" si="13"/>
        <v>192</v>
      </c>
      <c r="W31" s="78">
        <f t="shared" ca="1" si="14"/>
        <v>168</v>
      </c>
      <c r="X31" s="78">
        <f t="shared" ca="1" si="15"/>
        <v>216</v>
      </c>
      <c r="Y31" s="79">
        <f t="shared" ca="1" si="16"/>
        <v>244</v>
      </c>
      <c r="Z31" s="76" t="str">
        <f t="shared" ca="1" si="17"/>
        <v>192.168.216.244/31</v>
      </c>
      <c r="AA31" s="77">
        <f t="shared" ca="1" si="18"/>
        <v>192</v>
      </c>
      <c r="AB31" s="78">
        <f t="shared" ca="1" si="19"/>
        <v>168</v>
      </c>
      <c r="AC31" s="78">
        <f t="shared" ca="1" si="20"/>
        <v>216</v>
      </c>
      <c r="AD31" s="79">
        <f t="shared" ca="1" si="21"/>
        <v>245</v>
      </c>
      <c r="AE31" s="76" t="str">
        <f t="shared" ca="1" si="22"/>
        <v>192.168.216.245/31</v>
      </c>
      <c r="AF31" s="106">
        <f t="shared" ca="1" si="23"/>
        <v>3232291061</v>
      </c>
      <c r="AG31" s="107">
        <f t="shared" ca="1" si="24"/>
        <v>3232291060</v>
      </c>
      <c r="AH31" s="107">
        <f t="shared" ca="1" si="31"/>
        <v>3232291061</v>
      </c>
      <c r="AI31" s="107">
        <f t="shared" ca="1" si="28"/>
        <v>3232291060</v>
      </c>
      <c r="AJ31" s="107">
        <f t="shared" ca="1" si="29"/>
        <v>3232291061</v>
      </c>
      <c r="AK31" s="107">
        <f t="shared" ca="1" si="30"/>
        <v>2</v>
      </c>
      <c r="AL31" s="108">
        <f t="shared" ca="1" si="26"/>
        <v>1</v>
      </c>
    </row>
    <row r="32" spans="2:38" x14ac:dyDescent="0.15">
      <c r="B32" s="49" t="s">
        <v>40</v>
      </c>
      <c r="C32" s="50" t="s">
        <v>41</v>
      </c>
      <c r="D32" s="50" t="s">
        <v>42</v>
      </c>
      <c r="E32" s="50" t="s">
        <v>43</v>
      </c>
      <c r="F32" s="51">
        <v>32</v>
      </c>
      <c r="G32" s="93" t="str">
        <f t="shared" ca="1" si="0"/>
        <v>192.168.216.245/32</v>
      </c>
      <c r="H32" s="25">
        <f t="shared" ca="1" si="1"/>
        <v>4</v>
      </c>
      <c r="I32" s="26">
        <f t="shared" ca="1" si="32"/>
        <v>8</v>
      </c>
      <c r="J32" s="26">
        <f t="shared" ca="1" si="32"/>
        <v>12</v>
      </c>
      <c r="K32" s="89">
        <f t="shared" ca="1" si="2"/>
        <v>16</v>
      </c>
      <c r="L32" s="77">
        <f t="shared" ca="1" si="3"/>
        <v>192</v>
      </c>
      <c r="M32" s="78">
        <f t="shared" ca="1" si="4"/>
        <v>168</v>
      </c>
      <c r="N32" s="78">
        <f t="shared" ca="1" si="5"/>
        <v>216</v>
      </c>
      <c r="O32" s="79" t="str">
        <f t="shared" ca="1" si="6"/>
        <v>NA</v>
      </c>
      <c r="P32" s="76" t="str">
        <f t="shared" ca="1" si="7"/>
        <v>192.168.216.NA/32</v>
      </c>
      <c r="Q32" s="77">
        <f t="shared" ca="1" si="8"/>
        <v>192</v>
      </c>
      <c r="R32" s="78">
        <f t="shared" ca="1" si="9"/>
        <v>168</v>
      </c>
      <c r="S32" s="78">
        <f t="shared" ca="1" si="10"/>
        <v>216</v>
      </c>
      <c r="T32" s="79" t="str">
        <f t="shared" ca="1" si="11"/>
        <v>NA</v>
      </c>
      <c r="U32" s="76" t="str">
        <f t="shared" ca="1" si="12"/>
        <v>192.168.216.NA/32</v>
      </c>
      <c r="V32" s="77">
        <f t="shared" ca="1" si="13"/>
        <v>192</v>
      </c>
      <c r="W32" s="78">
        <f t="shared" ca="1" si="14"/>
        <v>168</v>
      </c>
      <c r="X32" s="78">
        <f t="shared" ca="1" si="15"/>
        <v>216</v>
      </c>
      <c r="Y32" s="79">
        <f t="shared" ca="1" si="16"/>
        <v>245</v>
      </c>
      <c r="Z32" s="76" t="str">
        <f t="shared" ca="1" si="17"/>
        <v>192.168.216.245/32</v>
      </c>
      <c r="AA32" s="77">
        <f t="shared" ca="1" si="18"/>
        <v>192</v>
      </c>
      <c r="AB32" s="78">
        <f t="shared" ca="1" si="19"/>
        <v>168</v>
      </c>
      <c r="AC32" s="78">
        <f t="shared" ca="1" si="20"/>
        <v>216</v>
      </c>
      <c r="AD32" s="79">
        <f t="shared" ca="1" si="21"/>
        <v>245</v>
      </c>
      <c r="AE32" s="76" t="str">
        <f t="shared" ca="1" si="22"/>
        <v>192.168.216.245/32</v>
      </c>
      <c r="AF32" s="106">
        <f t="shared" ca="1" si="23"/>
        <v>3232291061</v>
      </c>
      <c r="AG32" s="107">
        <f t="shared" ca="1" si="24"/>
        <v>3232291061</v>
      </c>
      <c r="AH32" s="107">
        <f t="shared" ca="1" si="31"/>
        <v>3232291061</v>
      </c>
      <c r="AI32" s="107">
        <f t="shared" ca="1" si="28"/>
        <v>3232291061</v>
      </c>
      <c r="AJ32" s="107">
        <f t="shared" ca="1" si="29"/>
        <v>3232291061</v>
      </c>
      <c r="AK32" s="107">
        <f t="shared" ca="1" si="30"/>
        <v>1</v>
      </c>
      <c r="AL32" s="108">
        <f t="shared" ca="1" si="26"/>
        <v>0</v>
      </c>
    </row>
    <row r="33" spans="2:38" x14ac:dyDescent="0.15">
      <c r="B33" s="49"/>
      <c r="C33" s="50"/>
      <c r="D33" s="50"/>
      <c r="E33" s="50"/>
      <c r="F33" s="51"/>
      <c r="G33" s="93" t="str">
        <f t="shared" ca="1" si="0"/>
        <v>.../</v>
      </c>
      <c r="H33" s="25">
        <f t="shared" ca="1" si="1"/>
        <v>1</v>
      </c>
      <c r="I33" s="26">
        <f t="shared" ca="1" si="32"/>
        <v>2</v>
      </c>
      <c r="J33" s="26">
        <f t="shared" ca="1" si="32"/>
        <v>3</v>
      </c>
      <c r="K33" s="89">
        <f t="shared" ca="1" si="2"/>
        <v>4</v>
      </c>
      <c r="L33" s="77">
        <f t="shared" ca="1" si="3"/>
        <v>0</v>
      </c>
      <c r="M33" s="78">
        <f t="shared" ca="1" si="4"/>
        <v>0</v>
      </c>
      <c r="N33" s="78">
        <f t="shared" ca="1" si="5"/>
        <v>0</v>
      </c>
      <c r="O33" s="79">
        <f t="shared" ca="1" si="6"/>
        <v>0</v>
      </c>
      <c r="P33" s="76" t="str">
        <f t="shared" ca="1" si="7"/>
        <v>0.0.0.0/</v>
      </c>
      <c r="Q33" s="77">
        <f t="shared" ca="1" si="8"/>
        <v>255</v>
      </c>
      <c r="R33" s="78">
        <f t="shared" ca="1" si="9"/>
        <v>255</v>
      </c>
      <c r="S33" s="78">
        <f t="shared" ca="1" si="10"/>
        <v>255</v>
      </c>
      <c r="T33" s="79">
        <f t="shared" ca="1" si="11"/>
        <v>255</v>
      </c>
      <c r="U33" s="76" t="str">
        <f t="shared" ca="1" si="12"/>
        <v>255.255.255.255/</v>
      </c>
      <c r="V33" s="77">
        <f t="shared" ca="1" si="13"/>
        <v>0</v>
      </c>
      <c r="W33" s="78">
        <f t="shared" ca="1" si="14"/>
        <v>0</v>
      </c>
      <c r="X33" s="78">
        <f t="shared" ca="1" si="15"/>
        <v>0</v>
      </c>
      <c r="Y33" s="79">
        <f t="shared" ca="1" si="16"/>
        <v>1</v>
      </c>
      <c r="Z33" s="76" t="str">
        <f t="shared" ca="1" si="17"/>
        <v>0.0.0.1/</v>
      </c>
      <c r="AA33" s="77">
        <f t="shared" ca="1" si="18"/>
        <v>255</v>
      </c>
      <c r="AB33" s="78">
        <f t="shared" ca="1" si="19"/>
        <v>255</v>
      </c>
      <c r="AC33" s="78">
        <f t="shared" ca="1" si="20"/>
        <v>255</v>
      </c>
      <c r="AD33" s="79">
        <f t="shared" ca="1" si="21"/>
        <v>254</v>
      </c>
      <c r="AE33" s="76" t="str">
        <f t="shared" ca="1" si="22"/>
        <v>255.255.255.254/</v>
      </c>
      <c r="AF33" s="106">
        <f t="shared" ca="1" si="23"/>
        <v>0</v>
      </c>
      <c r="AG33" s="107">
        <f t="shared" ca="1" si="24"/>
        <v>0</v>
      </c>
      <c r="AH33" s="107">
        <f t="shared" ca="1" si="31"/>
        <v>4294967295</v>
      </c>
      <c r="AI33" s="107">
        <f t="shared" ca="1" si="28"/>
        <v>1</v>
      </c>
      <c r="AJ33" s="107">
        <f t="shared" ca="1" si="29"/>
        <v>4294967294</v>
      </c>
      <c r="AK33" s="107">
        <f t="shared" ca="1" si="30"/>
        <v>4294967294</v>
      </c>
      <c r="AL33" s="108">
        <f t="shared" ca="1" si="26"/>
        <v>0</v>
      </c>
    </row>
    <row r="34" spans="2:38" x14ac:dyDescent="0.15">
      <c r="B34" s="49"/>
      <c r="C34" s="50"/>
      <c r="D34" s="50"/>
      <c r="E34" s="50"/>
      <c r="F34" s="51"/>
      <c r="G34" s="93" t="str">
        <f t="shared" ca="1" si="0"/>
        <v>.../</v>
      </c>
      <c r="H34" s="25">
        <f t="shared" ca="1" si="1"/>
        <v>1</v>
      </c>
      <c r="I34" s="26">
        <f t="shared" ca="1" si="32"/>
        <v>2</v>
      </c>
      <c r="J34" s="26">
        <f t="shared" ca="1" si="32"/>
        <v>3</v>
      </c>
      <c r="K34" s="89">
        <f t="shared" ca="1" si="2"/>
        <v>4</v>
      </c>
      <c r="L34" s="77">
        <f t="shared" ca="1" si="3"/>
        <v>0</v>
      </c>
      <c r="M34" s="78">
        <f t="shared" ca="1" si="4"/>
        <v>0</v>
      </c>
      <c r="N34" s="78">
        <f t="shared" ca="1" si="5"/>
        <v>0</v>
      </c>
      <c r="O34" s="79">
        <f t="shared" ca="1" si="6"/>
        <v>0</v>
      </c>
      <c r="P34" s="76" t="str">
        <f t="shared" ca="1" si="7"/>
        <v>0.0.0.0/</v>
      </c>
      <c r="Q34" s="77">
        <f t="shared" ca="1" si="8"/>
        <v>255</v>
      </c>
      <c r="R34" s="78">
        <f t="shared" ca="1" si="9"/>
        <v>255</v>
      </c>
      <c r="S34" s="78">
        <f t="shared" ca="1" si="10"/>
        <v>255</v>
      </c>
      <c r="T34" s="79">
        <f t="shared" ca="1" si="11"/>
        <v>255</v>
      </c>
      <c r="U34" s="76" t="str">
        <f t="shared" ca="1" si="12"/>
        <v>255.255.255.255/</v>
      </c>
      <c r="V34" s="77">
        <f t="shared" ca="1" si="13"/>
        <v>0</v>
      </c>
      <c r="W34" s="78">
        <f t="shared" ca="1" si="14"/>
        <v>0</v>
      </c>
      <c r="X34" s="78">
        <f t="shared" ca="1" si="15"/>
        <v>0</v>
      </c>
      <c r="Y34" s="79">
        <f t="shared" ca="1" si="16"/>
        <v>1</v>
      </c>
      <c r="Z34" s="76" t="str">
        <f t="shared" ca="1" si="17"/>
        <v>0.0.0.1/</v>
      </c>
      <c r="AA34" s="77">
        <f t="shared" ca="1" si="18"/>
        <v>255</v>
      </c>
      <c r="AB34" s="78">
        <f t="shared" ca="1" si="19"/>
        <v>255</v>
      </c>
      <c r="AC34" s="78">
        <f t="shared" ca="1" si="20"/>
        <v>255</v>
      </c>
      <c r="AD34" s="79">
        <f t="shared" ca="1" si="21"/>
        <v>254</v>
      </c>
      <c r="AE34" s="76" t="str">
        <f t="shared" ca="1" si="22"/>
        <v>255.255.255.254/</v>
      </c>
      <c r="AF34" s="106">
        <f t="shared" ca="1" si="23"/>
        <v>0</v>
      </c>
      <c r="AG34" s="107">
        <f t="shared" ca="1" si="24"/>
        <v>0</v>
      </c>
      <c r="AH34" s="107">
        <f t="shared" ca="1" si="31"/>
        <v>4294967295</v>
      </c>
      <c r="AI34" s="107">
        <f t="shared" ca="1" si="28"/>
        <v>1</v>
      </c>
      <c r="AJ34" s="107">
        <f t="shared" ca="1" si="29"/>
        <v>4294967294</v>
      </c>
      <c r="AK34" s="107">
        <f t="shared" ca="1" si="30"/>
        <v>4294967294</v>
      </c>
      <c r="AL34" s="108">
        <f t="shared" ca="1" si="26"/>
        <v>0</v>
      </c>
    </row>
    <row r="35" spans="2:38" x14ac:dyDescent="0.15">
      <c r="B35" s="49"/>
      <c r="C35" s="50"/>
      <c r="D35" s="50"/>
      <c r="E35" s="50"/>
      <c r="F35" s="51"/>
      <c r="G35" s="93" t="str">
        <f t="shared" ca="1" si="0"/>
        <v>.../</v>
      </c>
      <c r="H35" s="25">
        <f t="shared" ca="1" si="1"/>
        <v>1</v>
      </c>
      <c r="I35" s="26">
        <f t="shared" ca="1" si="32"/>
        <v>2</v>
      </c>
      <c r="J35" s="26">
        <f t="shared" ca="1" si="32"/>
        <v>3</v>
      </c>
      <c r="K35" s="89">
        <f t="shared" ca="1" si="2"/>
        <v>4</v>
      </c>
      <c r="L35" s="77">
        <f t="shared" ca="1" si="3"/>
        <v>0</v>
      </c>
      <c r="M35" s="78">
        <f t="shared" ca="1" si="4"/>
        <v>0</v>
      </c>
      <c r="N35" s="78">
        <f t="shared" ca="1" si="5"/>
        <v>0</v>
      </c>
      <c r="O35" s="79">
        <f t="shared" ca="1" si="6"/>
        <v>0</v>
      </c>
      <c r="P35" s="76" t="str">
        <f t="shared" ca="1" si="7"/>
        <v>0.0.0.0/</v>
      </c>
      <c r="Q35" s="77">
        <f t="shared" ca="1" si="8"/>
        <v>255</v>
      </c>
      <c r="R35" s="78">
        <f t="shared" ca="1" si="9"/>
        <v>255</v>
      </c>
      <c r="S35" s="78">
        <f t="shared" ca="1" si="10"/>
        <v>255</v>
      </c>
      <c r="T35" s="79">
        <f t="shared" ca="1" si="11"/>
        <v>255</v>
      </c>
      <c r="U35" s="76" t="str">
        <f t="shared" ca="1" si="12"/>
        <v>255.255.255.255/</v>
      </c>
      <c r="V35" s="77">
        <f t="shared" ca="1" si="13"/>
        <v>0</v>
      </c>
      <c r="W35" s="78">
        <f t="shared" ca="1" si="14"/>
        <v>0</v>
      </c>
      <c r="X35" s="78">
        <f t="shared" ca="1" si="15"/>
        <v>0</v>
      </c>
      <c r="Y35" s="79">
        <f t="shared" ca="1" si="16"/>
        <v>1</v>
      </c>
      <c r="Z35" s="76" t="str">
        <f t="shared" ca="1" si="17"/>
        <v>0.0.0.1/</v>
      </c>
      <c r="AA35" s="77">
        <f t="shared" ca="1" si="18"/>
        <v>255</v>
      </c>
      <c r="AB35" s="78">
        <f t="shared" ca="1" si="19"/>
        <v>255</v>
      </c>
      <c r="AC35" s="78">
        <f t="shared" ca="1" si="20"/>
        <v>255</v>
      </c>
      <c r="AD35" s="79">
        <f t="shared" ca="1" si="21"/>
        <v>254</v>
      </c>
      <c r="AE35" s="76" t="str">
        <f t="shared" ca="1" si="22"/>
        <v>255.255.255.254/</v>
      </c>
      <c r="AF35" s="106">
        <f t="shared" ca="1" si="23"/>
        <v>0</v>
      </c>
      <c r="AG35" s="107">
        <f t="shared" ca="1" si="24"/>
        <v>0</v>
      </c>
      <c r="AH35" s="107">
        <f t="shared" ca="1" si="31"/>
        <v>4294967295</v>
      </c>
      <c r="AI35" s="107">
        <f t="shared" ca="1" si="28"/>
        <v>1</v>
      </c>
      <c r="AJ35" s="107">
        <f t="shared" ca="1" si="29"/>
        <v>4294967294</v>
      </c>
      <c r="AK35" s="107">
        <f t="shared" ca="1" si="30"/>
        <v>4294967294</v>
      </c>
      <c r="AL35" s="108">
        <f t="shared" ca="1" si="26"/>
        <v>0</v>
      </c>
    </row>
    <row r="36" spans="2:38" x14ac:dyDescent="0.15">
      <c r="B36" s="49"/>
      <c r="C36" s="50"/>
      <c r="D36" s="50"/>
      <c r="E36" s="50"/>
      <c r="F36" s="51"/>
      <c r="G36" s="93" t="str">
        <f t="shared" ca="1" si="0"/>
        <v>.../</v>
      </c>
      <c r="H36" s="25">
        <f t="shared" ca="1" si="1"/>
        <v>1</v>
      </c>
      <c r="I36" s="26">
        <f t="shared" ca="1" si="32"/>
        <v>2</v>
      </c>
      <c r="J36" s="26">
        <f t="shared" ca="1" si="32"/>
        <v>3</v>
      </c>
      <c r="K36" s="89">
        <f t="shared" ca="1" si="2"/>
        <v>4</v>
      </c>
      <c r="L36" s="77">
        <f t="shared" ca="1" si="3"/>
        <v>0</v>
      </c>
      <c r="M36" s="78">
        <f t="shared" ca="1" si="4"/>
        <v>0</v>
      </c>
      <c r="N36" s="78">
        <f t="shared" ca="1" si="5"/>
        <v>0</v>
      </c>
      <c r="O36" s="79">
        <f t="shared" ca="1" si="6"/>
        <v>0</v>
      </c>
      <c r="P36" s="76" t="str">
        <f t="shared" ca="1" si="7"/>
        <v>0.0.0.0/</v>
      </c>
      <c r="Q36" s="77">
        <f t="shared" ca="1" si="8"/>
        <v>255</v>
      </c>
      <c r="R36" s="78">
        <f t="shared" ca="1" si="9"/>
        <v>255</v>
      </c>
      <c r="S36" s="78">
        <f t="shared" ca="1" si="10"/>
        <v>255</v>
      </c>
      <c r="T36" s="79">
        <f t="shared" ca="1" si="11"/>
        <v>255</v>
      </c>
      <c r="U36" s="76" t="str">
        <f t="shared" ca="1" si="12"/>
        <v>255.255.255.255/</v>
      </c>
      <c r="V36" s="77">
        <f t="shared" ca="1" si="13"/>
        <v>0</v>
      </c>
      <c r="W36" s="78">
        <f t="shared" ca="1" si="14"/>
        <v>0</v>
      </c>
      <c r="X36" s="78">
        <f t="shared" ca="1" si="15"/>
        <v>0</v>
      </c>
      <c r="Y36" s="79">
        <f t="shared" ca="1" si="16"/>
        <v>1</v>
      </c>
      <c r="Z36" s="76" t="str">
        <f t="shared" ca="1" si="17"/>
        <v>0.0.0.1/</v>
      </c>
      <c r="AA36" s="77">
        <f t="shared" ca="1" si="18"/>
        <v>255</v>
      </c>
      <c r="AB36" s="78">
        <f t="shared" ca="1" si="19"/>
        <v>255</v>
      </c>
      <c r="AC36" s="78">
        <f t="shared" ca="1" si="20"/>
        <v>255</v>
      </c>
      <c r="AD36" s="79">
        <f t="shared" ca="1" si="21"/>
        <v>254</v>
      </c>
      <c r="AE36" s="76" t="str">
        <f t="shared" ca="1" si="22"/>
        <v>255.255.255.254/</v>
      </c>
      <c r="AF36" s="106">
        <f t="shared" ca="1" si="23"/>
        <v>0</v>
      </c>
      <c r="AG36" s="107">
        <f t="shared" ca="1" si="24"/>
        <v>0</v>
      </c>
      <c r="AH36" s="107">
        <f t="shared" ca="1" si="31"/>
        <v>4294967295</v>
      </c>
      <c r="AI36" s="107">
        <f t="shared" ca="1" si="28"/>
        <v>1</v>
      </c>
      <c r="AJ36" s="107">
        <f t="shared" ca="1" si="29"/>
        <v>4294967294</v>
      </c>
      <c r="AK36" s="107">
        <f t="shared" ca="1" si="30"/>
        <v>4294967294</v>
      </c>
      <c r="AL36" s="108">
        <f t="shared" ca="1" si="26"/>
        <v>0</v>
      </c>
    </row>
    <row r="37" spans="2:38" x14ac:dyDescent="0.15">
      <c r="B37" s="49"/>
      <c r="C37" s="50"/>
      <c r="D37" s="50"/>
      <c r="E37" s="50"/>
      <c r="F37" s="51"/>
      <c r="G37" s="93" t="str">
        <f t="shared" ca="1" si="0"/>
        <v>.../</v>
      </c>
      <c r="H37" s="25">
        <f t="shared" ca="1" si="1"/>
        <v>1</v>
      </c>
      <c r="I37" s="26">
        <f t="shared" ca="1" si="32"/>
        <v>2</v>
      </c>
      <c r="J37" s="26">
        <f t="shared" ca="1" si="32"/>
        <v>3</v>
      </c>
      <c r="K37" s="89">
        <f t="shared" ca="1" si="2"/>
        <v>4</v>
      </c>
      <c r="L37" s="77">
        <f t="shared" ca="1" si="3"/>
        <v>0</v>
      </c>
      <c r="M37" s="78">
        <f t="shared" ca="1" si="4"/>
        <v>0</v>
      </c>
      <c r="N37" s="78">
        <f t="shared" ca="1" si="5"/>
        <v>0</v>
      </c>
      <c r="O37" s="79">
        <f t="shared" ca="1" si="6"/>
        <v>0</v>
      </c>
      <c r="P37" s="76" t="str">
        <f t="shared" ca="1" si="7"/>
        <v>0.0.0.0/</v>
      </c>
      <c r="Q37" s="77">
        <f t="shared" ca="1" si="8"/>
        <v>255</v>
      </c>
      <c r="R37" s="78">
        <f t="shared" ca="1" si="9"/>
        <v>255</v>
      </c>
      <c r="S37" s="78">
        <f t="shared" ca="1" si="10"/>
        <v>255</v>
      </c>
      <c r="T37" s="79">
        <f t="shared" ca="1" si="11"/>
        <v>255</v>
      </c>
      <c r="U37" s="76" t="str">
        <f t="shared" ca="1" si="12"/>
        <v>255.255.255.255/</v>
      </c>
      <c r="V37" s="77">
        <f t="shared" ca="1" si="13"/>
        <v>0</v>
      </c>
      <c r="W37" s="78">
        <f t="shared" ca="1" si="14"/>
        <v>0</v>
      </c>
      <c r="X37" s="78">
        <f t="shared" ca="1" si="15"/>
        <v>0</v>
      </c>
      <c r="Y37" s="79">
        <f t="shared" ca="1" si="16"/>
        <v>1</v>
      </c>
      <c r="Z37" s="76" t="str">
        <f t="shared" ca="1" si="17"/>
        <v>0.0.0.1/</v>
      </c>
      <c r="AA37" s="77">
        <f t="shared" ca="1" si="18"/>
        <v>255</v>
      </c>
      <c r="AB37" s="78">
        <f t="shared" ca="1" si="19"/>
        <v>255</v>
      </c>
      <c r="AC37" s="78">
        <f t="shared" ca="1" si="20"/>
        <v>255</v>
      </c>
      <c r="AD37" s="79">
        <f t="shared" ca="1" si="21"/>
        <v>254</v>
      </c>
      <c r="AE37" s="76" t="str">
        <f t="shared" ca="1" si="22"/>
        <v>255.255.255.254/</v>
      </c>
      <c r="AF37" s="106">
        <f t="shared" ca="1" si="23"/>
        <v>0</v>
      </c>
      <c r="AG37" s="107">
        <f t="shared" ca="1" si="24"/>
        <v>0</v>
      </c>
      <c r="AH37" s="107">
        <f t="shared" ca="1" si="31"/>
        <v>4294967295</v>
      </c>
      <c r="AI37" s="107">
        <f t="shared" ca="1" si="28"/>
        <v>1</v>
      </c>
      <c r="AJ37" s="107">
        <f t="shared" ca="1" si="29"/>
        <v>4294967294</v>
      </c>
      <c r="AK37" s="107">
        <f t="shared" ca="1" si="30"/>
        <v>4294967294</v>
      </c>
      <c r="AL37" s="108">
        <f t="shared" ca="1" si="26"/>
        <v>0</v>
      </c>
    </row>
    <row r="38" spans="2:38" x14ac:dyDescent="0.15">
      <c r="B38" s="49"/>
      <c r="C38" s="50"/>
      <c r="D38" s="50"/>
      <c r="E38" s="50"/>
      <c r="F38" s="51"/>
      <c r="G38" s="93" t="str">
        <f t="shared" ca="1" si="0"/>
        <v>.../</v>
      </c>
      <c r="H38" s="25">
        <f t="shared" ca="1" si="1"/>
        <v>1</v>
      </c>
      <c r="I38" s="26">
        <f t="shared" ref="I38:J40" ca="1" si="33">FIND(I$4,$G38,OFFSET(I38,0,-1)+1)</f>
        <v>2</v>
      </c>
      <c r="J38" s="26">
        <f t="shared" ca="1" si="33"/>
        <v>3</v>
      </c>
      <c r="K38" s="89">
        <f t="shared" ca="1" si="2"/>
        <v>4</v>
      </c>
      <c r="L38" s="77">
        <f t="shared" ca="1" si="3"/>
        <v>0</v>
      </c>
      <c r="M38" s="78">
        <f t="shared" ca="1" si="4"/>
        <v>0</v>
      </c>
      <c r="N38" s="78">
        <f t="shared" ca="1" si="5"/>
        <v>0</v>
      </c>
      <c r="O38" s="79">
        <f t="shared" ca="1" si="6"/>
        <v>0</v>
      </c>
      <c r="P38" s="76" t="str">
        <f t="shared" ca="1" si="7"/>
        <v>0.0.0.0/</v>
      </c>
      <c r="Q38" s="77">
        <f t="shared" ca="1" si="8"/>
        <v>255</v>
      </c>
      <c r="R38" s="78">
        <f t="shared" ca="1" si="9"/>
        <v>255</v>
      </c>
      <c r="S38" s="78">
        <f t="shared" ca="1" si="10"/>
        <v>255</v>
      </c>
      <c r="T38" s="79">
        <f t="shared" ca="1" si="11"/>
        <v>255</v>
      </c>
      <c r="U38" s="76" t="str">
        <f t="shared" ca="1" si="12"/>
        <v>255.255.255.255/</v>
      </c>
      <c r="V38" s="77">
        <f t="shared" ca="1" si="13"/>
        <v>0</v>
      </c>
      <c r="W38" s="78">
        <f t="shared" ca="1" si="14"/>
        <v>0</v>
      </c>
      <c r="X38" s="78">
        <f t="shared" ca="1" si="15"/>
        <v>0</v>
      </c>
      <c r="Y38" s="79">
        <f t="shared" ca="1" si="16"/>
        <v>1</v>
      </c>
      <c r="Z38" s="76" t="str">
        <f t="shared" ca="1" si="17"/>
        <v>0.0.0.1/</v>
      </c>
      <c r="AA38" s="77">
        <f t="shared" ca="1" si="18"/>
        <v>255</v>
      </c>
      <c r="AB38" s="78">
        <f t="shared" ca="1" si="19"/>
        <v>255</v>
      </c>
      <c r="AC38" s="78">
        <f t="shared" ca="1" si="20"/>
        <v>255</v>
      </c>
      <c r="AD38" s="79">
        <f t="shared" ca="1" si="21"/>
        <v>254</v>
      </c>
      <c r="AE38" s="76" t="str">
        <f t="shared" ca="1" si="22"/>
        <v>255.255.255.254/</v>
      </c>
      <c r="AF38" s="106">
        <f t="shared" ca="1" si="23"/>
        <v>0</v>
      </c>
      <c r="AG38" s="107">
        <f t="shared" ca="1" si="24"/>
        <v>0</v>
      </c>
      <c r="AH38" s="107">
        <f t="shared" ca="1" si="31"/>
        <v>4294967295</v>
      </c>
      <c r="AI38" s="107">
        <f t="shared" ca="1" si="28"/>
        <v>1</v>
      </c>
      <c r="AJ38" s="107">
        <f t="shared" ca="1" si="29"/>
        <v>4294967294</v>
      </c>
      <c r="AK38" s="107">
        <f t="shared" ca="1" si="30"/>
        <v>4294967294</v>
      </c>
      <c r="AL38" s="108">
        <f t="shared" ca="1" si="26"/>
        <v>0</v>
      </c>
    </row>
    <row r="39" spans="2:38" x14ac:dyDescent="0.15">
      <c r="B39" s="49"/>
      <c r="C39" s="50"/>
      <c r="D39" s="50"/>
      <c r="E39" s="50"/>
      <c r="F39" s="51"/>
      <c r="G39" s="93" t="str">
        <f t="shared" ca="1" si="0"/>
        <v>.../</v>
      </c>
      <c r="H39" s="25">
        <f t="shared" ca="1" si="1"/>
        <v>1</v>
      </c>
      <c r="I39" s="26">
        <f t="shared" ca="1" si="33"/>
        <v>2</v>
      </c>
      <c r="J39" s="26">
        <f t="shared" ca="1" si="33"/>
        <v>3</v>
      </c>
      <c r="K39" s="89">
        <f t="shared" ca="1" si="2"/>
        <v>4</v>
      </c>
      <c r="L39" s="77">
        <f t="shared" ca="1" si="3"/>
        <v>0</v>
      </c>
      <c r="M39" s="78">
        <f t="shared" ca="1" si="4"/>
        <v>0</v>
      </c>
      <c r="N39" s="78">
        <f t="shared" ca="1" si="5"/>
        <v>0</v>
      </c>
      <c r="O39" s="79">
        <f t="shared" ca="1" si="6"/>
        <v>0</v>
      </c>
      <c r="P39" s="76" t="str">
        <f t="shared" ca="1" si="7"/>
        <v>0.0.0.0/</v>
      </c>
      <c r="Q39" s="77">
        <f t="shared" ca="1" si="8"/>
        <v>255</v>
      </c>
      <c r="R39" s="78">
        <f t="shared" ca="1" si="9"/>
        <v>255</v>
      </c>
      <c r="S39" s="78">
        <f t="shared" ca="1" si="10"/>
        <v>255</v>
      </c>
      <c r="T39" s="79">
        <f t="shared" ca="1" si="11"/>
        <v>255</v>
      </c>
      <c r="U39" s="76" t="str">
        <f t="shared" ca="1" si="12"/>
        <v>255.255.255.255/</v>
      </c>
      <c r="V39" s="77">
        <f t="shared" ca="1" si="13"/>
        <v>0</v>
      </c>
      <c r="W39" s="78">
        <f t="shared" ca="1" si="14"/>
        <v>0</v>
      </c>
      <c r="X39" s="78">
        <f t="shared" ca="1" si="15"/>
        <v>0</v>
      </c>
      <c r="Y39" s="79">
        <f t="shared" ca="1" si="16"/>
        <v>1</v>
      </c>
      <c r="Z39" s="76" t="str">
        <f t="shared" ca="1" si="17"/>
        <v>0.0.0.1/</v>
      </c>
      <c r="AA39" s="77">
        <f t="shared" ca="1" si="18"/>
        <v>255</v>
      </c>
      <c r="AB39" s="78">
        <f t="shared" ca="1" si="19"/>
        <v>255</v>
      </c>
      <c r="AC39" s="78">
        <f t="shared" ca="1" si="20"/>
        <v>255</v>
      </c>
      <c r="AD39" s="79">
        <f t="shared" ca="1" si="21"/>
        <v>254</v>
      </c>
      <c r="AE39" s="76" t="str">
        <f t="shared" ca="1" si="22"/>
        <v>255.255.255.254/</v>
      </c>
      <c r="AF39" s="106">
        <f t="shared" ca="1" si="23"/>
        <v>0</v>
      </c>
      <c r="AG39" s="107">
        <f t="shared" ca="1" si="24"/>
        <v>0</v>
      </c>
      <c r="AH39" s="107">
        <f t="shared" ca="1" si="31"/>
        <v>4294967295</v>
      </c>
      <c r="AI39" s="107">
        <f t="shared" ca="1" si="28"/>
        <v>1</v>
      </c>
      <c r="AJ39" s="107">
        <f t="shared" ca="1" si="29"/>
        <v>4294967294</v>
      </c>
      <c r="AK39" s="107">
        <f t="shared" ca="1" si="30"/>
        <v>4294967294</v>
      </c>
      <c r="AL39" s="108">
        <f t="shared" ca="1" si="26"/>
        <v>0</v>
      </c>
    </row>
    <row r="40" spans="2:38" ht="14.25" thickBot="1" x14ac:dyDescent="0.2">
      <c r="B40" s="52"/>
      <c r="C40" s="53"/>
      <c r="D40" s="53"/>
      <c r="E40" s="53"/>
      <c r="F40" s="54"/>
      <c r="G40" s="94" t="str">
        <f t="shared" ca="1" si="0"/>
        <v>.../</v>
      </c>
      <c r="H40" s="34">
        <f t="shared" ca="1" si="1"/>
        <v>1</v>
      </c>
      <c r="I40" s="35">
        <f t="shared" ca="1" si="33"/>
        <v>2</v>
      </c>
      <c r="J40" s="35">
        <f t="shared" ca="1" si="33"/>
        <v>3</v>
      </c>
      <c r="K40" s="90">
        <f t="shared" ca="1" si="2"/>
        <v>4</v>
      </c>
      <c r="L40" s="81">
        <f t="shared" ca="1" si="3"/>
        <v>0</v>
      </c>
      <c r="M40" s="82">
        <f t="shared" ca="1" si="4"/>
        <v>0</v>
      </c>
      <c r="N40" s="82">
        <f t="shared" ca="1" si="5"/>
        <v>0</v>
      </c>
      <c r="O40" s="83">
        <f t="shared" ca="1" si="6"/>
        <v>0</v>
      </c>
      <c r="P40" s="80" t="str">
        <f t="shared" ca="1" si="7"/>
        <v>0.0.0.0/</v>
      </c>
      <c r="Q40" s="81">
        <f t="shared" ca="1" si="8"/>
        <v>255</v>
      </c>
      <c r="R40" s="82">
        <f t="shared" ca="1" si="9"/>
        <v>255</v>
      </c>
      <c r="S40" s="82">
        <f t="shared" ca="1" si="10"/>
        <v>255</v>
      </c>
      <c r="T40" s="83">
        <f t="shared" ca="1" si="11"/>
        <v>255</v>
      </c>
      <c r="U40" s="80" t="str">
        <f t="shared" ca="1" si="12"/>
        <v>255.255.255.255/</v>
      </c>
      <c r="V40" s="81">
        <f t="shared" ca="1" si="13"/>
        <v>0</v>
      </c>
      <c r="W40" s="82">
        <f t="shared" ca="1" si="14"/>
        <v>0</v>
      </c>
      <c r="X40" s="82">
        <f t="shared" ca="1" si="15"/>
        <v>0</v>
      </c>
      <c r="Y40" s="83">
        <f t="shared" ca="1" si="16"/>
        <v>1</v>
      </c>
      <c r="Z40" s="80" t="str">
        <f t="shared" ca="1" si="17"/>
        <v>0.0.0.1/</v>
      </c>
      <c r="AA40" s="81">
        <f t="shared" ca="1" si="18"/>
        <v>255</v>
      </c>
      <c r="AB40" s="82">
        <f t="shared" ca="1" si="19"/>
        <v>255</v>
      </c>
      <c r="AC40" s="82">
        <f t="shared" ca="1" si="20"/>
        <v>255</v>
      </c>
      <c r="AD40" s="83">
        <f t="shared" ca="1" si="21"/>
        <v>254</v>
      </c>
      <c r="AE40" s="80" t="str">
        <f t="shared" ca="1" si="22"/>
        <v>255.255.255.254/</v>
      </c>
      <c r="AF40" s="109">
        <f t="shared" ca="1" si="23"/>
        <v>0</v>
      </c>
      <c r="AG40" s="110">
        <f t="shared" ca="1" si="24"/>
        <v>0</v>
      </c>
      <c r="AH40" s="110">
        <f t="shared" ca="1" si="31"/>
        <v>4294967295</v>
      </c>
      <c r="AI40" s="110">
        <f t="shared" ca="1" si="28"/>
        <v>1</v>
      </c>
      <c r="AJ40" s="110">
        <f t="shared" ca="1" si="29"/>
        <v>4294967294</v>
      </c>
      <c r="AK40" s="110">
        <f t="shared" ca="1" si="30"/>
        <v>4294967294</v>
      </c>
      <c r="AL40" s="111">
        <f t="shared" ca="1" si="26"/>
        <v>0</v>
      </c>
    </row>
  </sheetData>
  <autoFilter ref="B4:AE40"/>
  <mergeCells count="12">
    <mergeCell ref="B2:K2"/>
    <mergeCell ref="H3:K3"/>
    <mergeCell ref="B3:E3"/>
    <mergeCell ref="AF3:AL3"/>
    <mergeCell ref="L3:O3"/>
    <mergeCell ref="Q3:T3"/>
    <mergeCell ref="V3:Y3"/>
    <mergeCell ref="AA3:AD3"/>
    <mergeCell ref="L2:P2"/>
    <mergeCell ref="Q2:U2"/>
    <mergeCell ref="V2:Z2"/>
    <mergeCell ref="AA2:AE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"/>
  <sheetViews>
    <sheetView zoomScale="85" zoomScaleNormal="85" workbookViewId="0"/>
  </sheetViews>
  <sheetFormatPr defaultRowHeight="13.5" x14ac:dyDescent="0.15"/>
  <cols>
    <col min="1" max="1" width="2.125" style="69" customWidth="1"/>
    <col min="2" max="2" width="15.125" style="69" customWidth="1"/>
    <col min="3" max="3" width="6.625" style="69" customWidth="1"/>
    <col min="4" max="4" width="2.125" style="69" customWidth="1"/>
    <col min="5" max="16384" width="9" style="69"/>
  </cols>
  <sheetData>
    <row r="1" spans="2:3" ht="14.25" thickBot="1" x14ac:dyDescent="0.2"/>
    <row r="2" spans="2:3" x14ac:dyDescent="0.15">
      <c r="B2" s="129" t="s">
        <v>70</v>
      </c>
      <c r="C2" s="131"/>
    </row>
    <row r="3" spans="2:3" x14ac:dyDescent="0.15">
      <c r="B3" s="67" t="s">
        <v>30</v>
      </c>
      <c r="C3" s="68" t="s">
        <v>69</v>
      </c>
    </row>
    <row r="4" spans="2:3" x14ac:dyDescent="0.15">
      <c r="B4" s="84" t="s">
        <v>63</v>
      </c>
      <c r="C4" s="21">
        <v>0</v>
      </c>
    </row>
    <row r="5" spans="2:3" x14ac:dyDescent="0.15">
      <c r="B5" s="84" t="s">
        <v>73</v>
      </c>
      <c r="C5" s="30">
        <v>1</v>
      </c>
    </row>
    <row r="6" spans="2:3" x14ac:dyDescent="0.15">
      <c r="B6" s="84" t="s">
        <v>74</v>
      </c>
      <c r="C6" s="30">
        <v>2</v>
      </c>
    </row>
    <row r="7" spans="2:3" x14ac:dyDescent="0.15">
      <c r="B7" s="84" t="s">
        <v>75</v>
      </c>
      <c r="C7" s="30">
        <v>3</v>
      </c>
    </row>
    <row r="8" spans="2:3" x14ac:dyDescent="0.15">
      <c r="B8" s="84" t="s">
        <v>76</v>
      </c>
      <c r="C8" s="30">
        <v>4</v>
      </c>
    </row>
    <row r="9" spans="2:3" x14ac:dyDescent="0.15">
      <c r="B9" s="84" t="s">
        <v>77</v>
      </c>
      <c r="C9" s="30">
        <v>5</v>
      </c>
    </row>
    <row r="10" spans="2:3" x14ac:dyDescent="0.15">
      <c r="B10" s="84" t="s">
        <v>78</v>
      </c>
      <c r="C10" s="30">
        <v>6</v>
      </c>
    </row>
    <row r="11" spans="2:3" x14ac:dyDescent="0.15">
      <c r="B11" s="84" t="s">
        <v>79</v>
      </c>
      <c r="C11" s="30">
        <v>7</v>
      </c>
    </row>
    <row r="12" spans="2:3" x14ac:dyDescent="0.15">
      <c r="B12" s="84" t="s">
        <v>65</v>
      </c>
      <c r="C12" s="30">
        <v>8</v>
      </c>
    </row>
    <row r="13" spans="2:3" x14ac:dyDescent="0.15">
      <c r="B13" s="85" t="s">
        <v>80</v>
      </c>
      <c r="C13" s="30">
        <v>9</v>
      </c>
    </row>
    <row r="14" spans="2:3" x14ac:dyDescent="0.15">
      <c r="B14" s="85" t="s">
        <v>81</v>
      </c>
      <c r="C14" s="30">
        <v>10</v>
      </c>
    </row>
    <row r="15" spans="2:3" x14ac:dyDescent="0.15">
      <c r="B15" s="85" t="s">
        <v>82</v>
      </c>
      <c r="C15" s="30">
        <v>11</v>
      </c>
    </row>
    <row r="16" spans="2:3" x14ac:dyDescent="0.15">
      <c r="B16" s="85" t="s">
        <v>83</v>
      </c>
      <c r="C16" s="30">
        <v>12</v>
      </c>
    </row>
    <row r="17" spans="2:3" x14ac:dyDescent="0.15">
      <c r="B17" s="85" t="s">
        <v>84</v>
      </c>
      <c r="C17" s="30">
        <v>13</v>
      </c>
    </row>
    <row r="18" spans="2:3" x14ac:dyDescent="0.15">
      <c r="B18" s="85" t="s">
        <v>85</v>
      </c>
      <c r="C18" s="30">
        <v>14</v>
      </c>
    </row>
    <row r="19" spans="2:3" x14ac:dyDescent="0.15">
      <c r="B19" s="85" t="s">
        <v>86</v>
      </c>
      <c r="C19" s="30">
        <v>15</v>
      </c>
    </row>
    <row r="20" spans="2:3" x14ac:dyDescent="0.15">
      <c r="B20" s="85" t="s">
        <v>87</v>
      </c>
      <c r="C20" s="30">
        <v>16</v>
      </c>
    </row>
    <row r="21" spans="2:3" x14ac:dyDescent="0.15">
      <c r="B21" s="85" t="s">
        <v>88</v>
      </c>
      <c r="C21" s="30">
        <v>17</v>
      </c>
    </row>
    <row r="22" spans="2:3" x14ac:dyDescent="0.15">
      <c r="B22" s="85" t="s">
        <v>89</v>
      </c>
      <c r="C22" s="30">
        <v>18</v>
      </c>
    </row>
    <row r="23" spans="2:3" x14ac:dyDescent="0.15">
      <c r="B23" s="85" t="s">
        <v>90</v>
      </c>
      <c r="C23" s="30">
        <v>19</v>
      </c>
    </row>
    <row r="24" spans="2:3" x14ac:dyDescent="0.15">
      <c r="B24" s="85" t="s">
        <v>91</v>
      </c>
      <c r="C24" s="30">
        <v>20</v>
      </c>
    </row>
    <row r="25" spans="2:3" x14ac:dyDescent="0.15">
      <c r="B25" s="85" t="s">
        <v>92</v>
      </c>
      <c r="C25" s="30">
        <v>21</v>
      </c>
    </row>
    <row r="26" spans="2:3" x14ac:dyDescent="0.15">
      <c r="B26" s="85" t="s">
        <v>93</v>
      </c>
      <c r="C26" s="30">
        <v>22</v>
      </c>
    </row>
    <row r="27" spans="2:3" x14ac:dyDescent="0.15">
      <c r="B27" s="85" t="s">
        <v>94</v>
      </c>
      <c r="C27" s="30">
        <v>23</v>
      </c>
    </row>
    <row r="28" spans="2:3" x14ac:dyDescent="0.15">
      <c r="B28" s="85" t="s">
        <v>95</v>
      </c>
      <c r="C28" s="30">
        <v>24</v>
      </c>
    </row>
    <row r="29" spans="2:3" x14ac:dyDescent="0.15">
      <c r="B29" s="85" t="s">
        <v>96</v>
      </c>
      <c r="C29" s="30">
        <v>25</v>
      </c>
    </row>
    <row r="30" spans="2:3" x14ac:dyDescent="0.15">
      <c r="B30" s="85" t="s">
        <v>97</v>
      </c>
      <c r="C30" s="30">
        <v>26</v>
      </c>
    </row>
    <row r="31" spans="2:3" x14ac:dyDescent="0.15">
      <c r="B31" s="85" t="s">
        <v>98</v>
      </c>
      <c r="C31" s="30">
        <v>27</v>
      </c>
    </row>
    <row r="32" spans="2:3" x14ac:dyDescent="0.15">
      <c r="B32" s="85" t="s">
        <v>99</v>
      </c>
      <c r="C32" s="30">
        <v>28</v>
      </c>
    </row>
    <row r="33" spans="2:3" x14ac:dyDescent="0.15">
      <c r="B33" s="85" t="s">
        <v>100</v>
      </c>
      <c r="C33" s="30">
        <v>29</v>
      </c>
    </row>
    <row r="34" spans="2:3" x14ac:dyDescent="0.15">
      <c r="B34" s="85" t="s">
        <v>101</v>
      </c>
      <c r="C34" s="30">
        <v>30</v>
      </c>
    </row>
    <row r="35" spans="2:3" x14ac:dyDescent="0.15">
      <c r="B35" s="85" t="s">
        <v>102</v>
      </c>
      <c r="C35" s="30">
        <v>31</v>
      </c>
    </row>
    <row r="36" spans="2:3" ht="14.25" thickBot="1" x14ac:dyDescent="0.2">
      <c r="B36" s="86" t="s">
        <v>72</v>
      </c>
      <c r="C36" s="39">
        <v>32</v>
      </c>
    </row>
  </sheetData>
  <sheetProtection sheet="1" objects="1" scenarios="1" formatCells="0" formatColumns="0" formatRows="0" sort="0" autoFilter="0"/>
  <mergeCells count="1">
    <mergeCell ref="B2:C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IPv4_netmask</vt:lpstr>
      <vt:lpstr>IPv4_CIDR</vt:lpstr>
      <vt:lpstr>IPv4_octet</vt:lpstr>
      <vt:lpstr>netmask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2019-07-17T13:57:50Z</dcterms:modified>
</cp:coreProperties>
</file>