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kaGooglemapPlot\"/>
    </mc:Choice>
  </mc:AlternateContent>
  <bookViews>
    <workbookView xWindow="0" yWindow="0" windowWidth="25200" windowHeight="12300" activeTab="1"/>
  </bookViews>
  <sheets>
    <sheet name="data" sheetId="1" r:id="rId1"/>
    <sheet name="data2" sheetId="2" r:id="rId2"/>
  </sheets>
  <definedNames>
    <definedName name="_xlnm._FilterDatabase" localSheetId="1" hidden="1">data2!$A$1:$C$64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H14" i="1"/>
  <c r="H13" i="1"/>
  <c r="I16" i="1"/>
  <c r="I17" i="1"/>
  <c r="G13" i="1"/>
  <c r="G14" i="1"/>
  <c r="G15" i="1"/>
  <c r="G16" i="1"/>
  <c r="G17" i="1"/>
  <c r="G2" i="1"/>
  <c r="C13" i="1" l="1"/>
  <c r="C14" i="1"/>
  <c r="C15" i="1"/>
  <c r="C16" i="1"/>
  <c r="C17" i="1"/>
  <c r="B13" i="1"/>
  <c r="B14" i="1"/>
  <c r="B15" i="1"/>
  <c r="B16" i="1"/>
  <c r="B17" i="1"/>
</calcChain>
</file>

<file path=xl/comments1.xml><?xml version="1.0" encoding="utf-8"?>
<comments xmlns="http://schemas.openxmlformats.org/spreadsheetml/2006/main">
  <authors>
    <author>Pinksock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Pinksock:</t>
        </r>
        <r>
          <rPr>
            <sz val="9"/>
            <color indexed="81"/>
            <rFont val="Tahoma"/>
            <charset val="1"/>
          </rPr>
          <t xml:space="preserve">
1024 data
120 documentation
104 web service
103 interactive map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Pinksock:</t>
        </r>
        <r>
          <rPr>
            <sz val="9"/>
            <color indexed="81"/>
            <rFont val="Tahoma"/>
            <charset val="1"/>
          </rPr>
          <t xml:space="preserve">
these are all published counts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Pinksock:</t>
        </r>
        <r>
          <rPr>
            <sz val="9"/>
            <color indexed="81"/>
            <rFont val="Tahoma"/>
            <charset val="1"/>
          </rPr>
          <t xml:space="preserve">
there's 1 without a date showing between 2017 and 2017. omitted
https://open.alberta.ca/opendata/rvimaps</t>
        </r>
      </text>
    </comment>
  </commentList>
</comments>
</file>

<file path=xl/sharedStrings.xml><?xml version="1.0" encoding="utf-8"?>
<sst xmlns="http://schemas.openxmlformats.org/spreadsheetml/2006/main" count="192" uniqueCount="88">
  <si>
    <t>BC</t>
  </si>
  <si>
    <t>Fire Perimeters - Current</t>
  </si>
  <si>
    <t>COALFILE Database</t>
  </si>
  <si>
    <t>MSP Blue Book</t>
  </si>
  <si>
    <t>VRI - Forest Vegetation Composite Polygons and Rank 1 Layer</t>
  </si>
  <si>
    <t>Fire Perimeters - Historical</t>
  </si>
  <si>
    <t># open datasets</t>
  </si>
  <si>
    <t>1 most popular dataset</t>
  </si>
  <si>
    <t>2 most popular dataset</t>
  </si>
  <si>
    <t>3 most popular dataset</t>
  </si>
  <si>
    <t>4 most popular dataset</t>
  </si>
  <si>
    <t>5 most popular dataset</t>
  </si>
  <si>
    <t>1 views count</t>
  </si>
  <si>
    <t>2 views count</t>
  </si>
  <si>
    <t>3 views count</t>
  </si>
  <si>
    <t>4 views count</t>
  </si>
  <si>
    <t>5 views count</t>
  </si>
  <si>
    <t>2014 published count</t>
  </si>
  <si>
    <t>2015 published count</t>
  </si>
  <si>
    <t>2016 published count</t>
  </si>
  <si>
    <t>2017 published count</t>
  </si>
  <si>
    <t>2018 published count</t>
  </si>
  <si>
    <t>Alberta Non-Profit Listing</t>
  </si>
  <si>
    <t>AB</t>
  </si>
  <si>
    <t>Income Support Caseload, Alberta</t>
  </si>
  <si>
    <t>Frequency and Ranking of Baby Names by Year and Gender</t>
  </si>
  <si>
    <t>Class size by school year, jurisdiction, and grade, Alberta</t>
  </si>
  <si>
    <t>Provincial Access/Topographic Map Series - 1:250 000 Scale Maps</t>
  </si>
  <si>
    <t>comment</t>
  </si>
  <si>
    <t>most data has 0 views and is GIS data. The top viewed are all from 2018. A ton of geo data. Odd data like cows killed by farmers might be in there.</t>
  </si>
  <si>
    <t>NWT</t>
  </si>
  <si>
    <t>SK</t>
  </si>
  <si>
    <t>QC</t>
  </si>
  <si>
    <t>na</t>
  </si>
  <si>
    <t xml:space="preserve">sometimes hard to decide what really is "open data". </t>
  </si>
  <si>
    <t>NL</t>
  </si>
  <si>
    <t>Access to Information Requests</t>
  </si>
  <si>
    <t>Provincial and Regional Population Projections</t>
  </si>
  <si>
    <t>Sources of Income and Taxation</t>
  </si>
  <si>
    <t>Volunteer and Non-Profit Sector Census</t>
  </si>
  <si>
    <t>Health Regions</t>
  </si>
  <si>
    <t>multiple broken links means some data not open anymore. 20*55 pages of data links. Can be multiple open data within links (chart data and excel for example or 2 datasets, one for 2014 then another with a 2016 update)</t>
  </si>
  <si>
    <t>PEI</t>
  </si>
  <si>
    <t>meaningful data only</t>
  </si>
  <si>
    <t>OD0013 Motor Vehicle Collisions from 1980</t>
  </si>
  <si>
    <t>OD0009 Official School Enrolment from 1999</t>
  </si>
  <si>
    <t>OD0033 Motor Vehicle Registrations from 1918</t>
  </si>
  <si>
    <t>OD0001 Pesticide Analysis for Stream Water</t>
  </si>
  <si>
    <t>OD0038 Groundwater Level Monitoring</t>
  </si>
  <si>
    <t>nothing useful</t>
  </si>
  <si>
    <t>meaningful data only. +5 and +1 in 2014 and 2015 for spacial data</t>
  </si>
  <si>
    <t>NS</t>
  </si>
  <si>
    <t>Crown Land</t>
  </si>
  <si>
    <t>Nova Scotia Government Employee Absenteeism</t>
  </si>
  <si>
    <t>Birth Registrations 1864-1877, 1908-1917 (delayed registrations 1830-1917)</t>
  </si>
  <si>
    <t>Marriage Bonds 1763-1864; Marriage Registrations 1864-1942</t>
  </si>
  <si>
    <t>Death Registrations 1864-1877, 1908-1967; City of Halifax 1890-1908</t>
  </si>
  <si>
    <t>750 results in catalog but 535 "datasets" on main portal page (https://data.novascotia.ca)?</t>
  </si>
  <si>
    <t>NB</t>
  </si>
  <si>
    <t>Genealogy Information - NB Provincial Archives / Information généalogique - Archives provinciales du NB.</t>
  </si>
  <si>
    <t>NB Business Employee Counts (NAICS 2016) / Nombre d'employés d'entreprises du Nouveau-Brunswick (SCIAN 2016)</t>
  </si>
  <si>
    <t>NB Births By County 1980-2016 / Naissances au N.-B. selon le comté 1980-2016</t>
  </si>
  <si>
    <t>Economic and Social Indicators (NB) / Indicateurs économiques et sociaux (N-B)</t>
  </si>
  <si>
    <t>NB Corporate Affairs – Active Provincial Corporations, October 2017 / Registre des Affaires corporatives NB – Corporations provinciales actives, octobre 2017</t>
  </si>
  <si>
    <t>ON</t>
  </si>
  <si>
    <t>YK</t>
  </si>
  <si>
    <t>NB, NS, PEI using same style portal</t>
  </si>
  <si>
    <t>open datasets</t>
  </si>
  <si>
    <t>Value</t>
  </si>
  <si>
    <t>Type</t>
  </si>
  <si>
    <t>Province</t>
  </si>
  <si>
    <t xml:space="preserve">Fire Perimeters </t>
  </si>
  <si>
    <t>COALFILE DB</t>
  </si>
  <si>
    <t xml:space="preserve">VRI </t>
  </si>
  <si>
    <t xml:space="preserve"> Maps</t>
  </si>
  <si>
    <t>Baby Names</t>
  </si>
  <si>
    <t>Class size</t>
  </si>
  <si>
    <t xml:space="preserve">Income </t>
  </si>
  <si>
    <t>Motor Vehicle Collisions</t>
  </si>
  <si>
    <t xml:space="preserve"> Employee Absenteeism</t>
  </si>
  <si>
    <t xml:space="preserve">Birth Registrations </t>
  </si>
  <si>
    <t xml:space="preserve">NB Business Employee Counts </t>
  </si>
  <si>
    <t>Genealogy Information</t>
  </si>
  <si>
    <t xml:space="preserve">NB Births </t>
  </si>
  <si>
    <t>Economic and Social Indicators</t>
  </si>
  <si>
    <t xml:space="preserve">NB Corporate Affairs </t>
  </si>
  <si>
    <t xml:space="preserve">School Enrolment </t>
  </si>
  <si>
    <t>Pesticide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</si>
</sst>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alberta.ca/opendata/income-support-caseload-alberta" TargetMode="External"/><Relationship Id="rId13" Type="http://schemas.openxmlformats.org/officeDocument/2006/relationships/hyperlink" Target="https://data.princeedwardisland.ca/Education-and-Community/OD0009-Official-School-Enrolment-from-1999/9td3-4dta" TargetMode="External"/><Relationship Id="rId18" Type="http://schemas.openxmlformats.org/officeDocument/2006/relationships/hyperlink" Target="https://data.novascotia.ca/Public-Service/Nova-Scotia-Government-Employee-Absenteeism/3kpf-veux" TargetMode="External"/><Relationship Id="rId26" Type="http://schemas.openxmlformats.org/officeDocument/2006/relationships/hyperlink" Target="https://gnb.socrata.com/Business-and-Industry/NB-Corporate-Affairs-Active-Provincial-Corporation/ne8y-uzzj" TargetMode="External"/><Relationship Id="rId3" Type="http://schemas.openxmlformats.org/officeDocument/2006/relationships/hyperlink" Target="https://catalogue.data.gov.bc.ca/dataset/coalfile-database" TargetMode="External"/><Relationship Id="rId21" Type="http://schemas.openxmlformats.org/officeDocument/2006/relationships/hyperlink" Target="https://data.novascotia.ca/Arts-Culture-and-History/Death-Registrations-1864-1877-1908-1967-City-of-Ha/77h9-je62" TargetMode="External"/><Relationship Id="rId7" Type="http://schemas.openxmlformats.org/officeDocument/2006/relationships/hyperlink" Target="https://open.alberta.ca/opendata/alberta-non-profit-listing" TargetMode="External"/><Relationship Id="rId12" Type="http://schemas.openxmlformats.org/officeDocument/2006/relationships/hyperlink" Target="https://data.princeedwardisland.ca/Transportation/OD0013-Motor-Vehicle-Collisions-from-1980/4ghi-sakw" TargetMode="External"/><Relationship Id="rId17" Type="http://schemas.openxmlformats.org/officeDocument/2006/relationships/hyperlink" Target="https://data.novascotia.ca/Lands-Forests-and-Wildlife/Crown-Land/3nka-59nz" TargetMode="External"/><Relationship Id="rId25" Type="http://schemas.openxmlformats.org/officeDocument/2006/relationships/hyperlink" Target="https://gnb.socrata.com/Business-and-Economy/Economic-and-Social-Indicators-NB-Indicateurs-%C3%A9con/f8hs-idhs" TargetMode="External"/><Relationship Id="rId2" Type="http://schemas.openxmlformats.org/officeDocument/2006/relationships/hyperlink" Target="https://catalogue.data.gov.bc.ca/dataset/fire-perimeters-current" TargetMode="External"/><Relationship Id="rId16" Type="http://schemas.openxmlformats.org/officeDocument/2006/relationships/hyperlink" Target="https://data.princeedwardisland.ca/Environment-and-Food/OD0038-Groundwater-Level-Monitoring/cgzy-bim6" TargetMode="External"/><Relationship Id="rId20" Type="http://schemas.openxmlformats.org/officeDocument/2006/relationships/hyperlink" Target="https://data.novascotia.ca/Arts-Culture-and-History/Marriage-Bonds-1763-1864-Marriage-Registrations-18/nvp4-84se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catalogue.data.gov.bc.ca/dataset?license_id=2" TargetMode="External"/><Relationship Id="rId6" Type="http://schemas.openxmlformats.org/officeDocument/2006/relationships/hyperlink" Target="https://catalogue.data.gov.bc.ca/dataset/fire-perimeters-historical" TargetMode="External"/><Relationship Id="rId11" Type="http://schemas.openxmlformats.org/officeDocument/2006/relationships/hyperlink" Target="https://open.alberta.ca/opendata/scale-maps-250k-aspx" TargetMode="External"/><Relationship Id="rId24" Type="http://schemas.openxmlformats.org/officeDocument/2006/relationships/hyperlink" Target="https://gnb.socrata.com/Population-and-Demographics/NB-Births-By-County-1980-2016-Naissances-au-N-B-se/6bd7-quhu" TargetMode="External"/><Relationship Id="rId5" Type="http://schemas.openxmlformats.org/officeDocument/2006/relationships/hyperlink" Target="https://catalogue.data.gov.bc.ca/dataset/vri-forest-vegetation-composite-polygons-and-rank-1-layer" TargetMode="External"/><Relationship Id="rId15" Type="http://schemas.openxmlformats.org/officeDocument/2006/relationships/hyperlink" Target="https://data.princeedwardisland.ca/Environment-and-Food/OD0001-Pesticide-Analysis-for-Stream-Water/jj4n-qqq2" TargetMode="External"/><Relationship Id="rId23" Type="http://schemas.openxmlformats.org/officeDocument/2006/relationships/hyperlink" Target="https://gnb.socrata.com/Population-and-Demographics/Genealogy-Information-NB-Provincial-Archives-Infor/5p4c-azj3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open.alberta.ca/opendata/class-size-by-school-year-jurisdiction-and-grade-alberta" TargetMode="External"/><Relationship Id="rId19" Type="http://schemas.openxmlformats.org/officeDocument/2006/relationships/hyperlink" Target="https://data.novascotia.ca/Arts-Culture-and-History/Birth-Registrations-1864-1877-1908-1917-delayed-re/hr8e-zhmr" TargetMode="External"/><Relationship Id="rId4" Type="http://schemas.openxmlformats.org/officeDocument/2006/relationships/hyperlink" Target="https://catalogue.data.gov.bc.ca/dataset/msp-blue-book" TargetMode="External"/><Relationship Id="rId9" Type="http://schemas.openxmlformats.org/officeDocument/2006/relationships/hyperlink" Target="https://open.alberta.ca/opendata/frequency-and-ranking-of-baby-names-by-year-and-gender" TargetMode="External"/><Relationship Id="rId14" Type="http://schemas.openxmlformats.org/officeDocument/2006/relationships/hyperlink" Target="https://data.princeedwardisland.ca/Transportation/OD0033-Motor-Vehicle-Registrations-from-1918/tiuw-r5m3" TargetMode="External"/><Relationship Id="rId22" Type="http://schemas.openxmlformats.org/officeDocument/2006/relationships/hyperlink" Target="https://gnb.socrata.com/Employment-and-Labour/NB-Business-Employee-Counts-NAICS-2016-Nombre-d-em/sy9r-xsm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20.28515625" customWidth="1"/>
    <col min="2" max="3" width="22.42578125" customWidth="1"/>
    <col min="7" max="7" width="25.7109375" customWidth="1"/>
    <col min="8" max="8" width="19.5703125" customWidth="1"/>
    <col min="9" max="11" width="40.140625" customWidth="1"/>
    <col min="12" max="12" width="31.5703125" customWidth="1"/>
  </cols>
  <sheetData>
    <row r="1" spans="1:12" x14ac:dyDescent="0.25">
      <c r="B1" t="s">
        <v>0</v>
      </c>
      <c r="C1" t="s">
        <v>23</v>
      </c>
      <c r="D1" s="3" t="s">
        <v>30</v>
      </c>
      <c r="E1" s="3" t="s">
        <v>31</v>
      </c>
      <c r="F1" s="3" t="s">
        <v>65</v>
      </c>
      <c r="G1" t="s">
        <v>32</v>
      </c>
      <c r="H1" t="s">
        <v>35</v>
      </c>
      <c r="I1" t="s">
        <v>42</v>
      </c>
      <c r="J1" t="s">
        <v>51</v>
      </c>
      <c r="K1" t="s">
        <v>58</v>
      </c>
      <c r="L1" t="s">
        <v>64</v>
      </c>
    </row>
    <row r="2" spans="1:12" x14ac:dyDescent="0.25">
      <c r="A2" t="s">
        <v>6</v>
      </c>
      <c r="B2" s="1">
        <v>1507</v>
      </c>
      <c r="C2">
        <v>2448</v>
      </c>
      <c r="G2">
        <f>1024+120+104+103</f>
        <v>1351</v>
      </c>
      <c r="I2">
        <v>186</v>
      </c>
      <c r="J2">
        <v>750</v>
      </c>
      <c r="K2">
        <v>70</v>
      </c>
      <c r="L2">
        <v>715</v>
      </c>
    </row>
    <row r="3" spans="1:12" ht="45" x14ac:dyDescent="0.25">
      <c r="A3" t="s">
        <v>7</v>
      </c>
      <c r="B3" s="7" t="s">
        <v>1</v>
      </c>
      <c r="C3" s="6" t="s">
        <v>22</v>
      </c>
      <c r="D3" s="5"/>
      <c r="E3" s="5"/>
      <c r="F3" s="5"/>
      <c r="G3" s="5" t="s">
        <v>33</v>
      </c>
      <c r="H3" s="5" t="s">
        <v>36</v>
      </c>
      <c r="I3" s="6" t="s">
        <v>44</v>
      </c>
      <c r="J3" s="6" t="s">
        <v>52</v>
      </c>
      <c r="K3" s="6" t="s">
        <v>60</v>
      </c>
      <c r="L3" t="s">
        <v>33</v>
      </c>
    </row>
    <row r="4" spans="1:12" ht="60" x14ac:dyDescent="0.25">
      <c r="A4" t="s">
        <v>8</v>
      </c>
      <c r="B4" s="7" t="s">
        <v>2</v>
      </c>
      <c r="C4" s="6" t="s">
        <v>27</v>
      </c>
      <c r="D4" s="5"/>
      <c r="E4" s="5"/>
      <c r="F4" s="5"/>
      <c r="G4" s="5" t="s">
        <v>33</v>
      </c>
      <c r="H4" s="5" t="s">
        <v>37</v>
      </c>
      <c r="I4" s="6" t="s">
        <v>45</v>
      </c>
      <c r="J4" s="6" t="s">
        <v>53</v>
      </c>
      <c r="K4" s="6" t="s">
        <v>59</v>
      </c>
      <c r="L4" t="s">
        <v>33</v>
      </c>
    </row>
    <row r="5" spans="1:12" ht="45" x14ac:dyDescent="0.25">
      <c r="A5" t="s">
        <v>9</v>
      </c>
      <c r="B5" s="7" t="s">
        <v>3</v>
      </c>
      <c r="C5" s="6" t="s">
        <v>25</v>
      </c>
      <c r="D5" s="5"/>
      <c r="E5" s="5"/>
      <c r="F5" s="5"/>
      <c r="G5" s="5" t="s">
        <v>33</v>
      </c>
      <c r="H5" s="5" t="s">
        <v>38</v>
      </c>
      <c r="I5" s="6" t="s">
        <v>46</v>
      </c>
      <c r="J5" s="6" t="s">
        <v>54</v>
      </c>
      <c r="K5" s="6" t="s">
        <v>61</v>
      </c>
      <c r="L5" t="s">
        <v>33</v>
      </c>
    </row>
    <row r="6" spans="1:12" ht="45" x14ac:dyDescent="0.25">
      <c r="A6" t="s">
        <v>10</v>
      </c>
      <c r="B6" s="7" t="s">
        <v>4</v>
      </c>
      <c r="C6" s="6" t="s">
        <v>26</v>
      </c>
      <c r="D6" s="5"/>
      <c r="E6" s="5"/>
      <c r="F6" s="5"/>
      <c r="G6" s="5" t="s">
        <v>33</v>
      </c>
      <c r="H6" s="5" t="s">
        <v>39</v>
      </c>
      <c r="I6" s="6" t="s">
        <v>47</v>
      </c>
      <c r="J6" s="6" t="s">
        <v>55</v>
      </c>
      <c r="K6" s="6" t="s">
        <v>62</v>
      </c>
      <c r="L6" t="s">
        <v>33</v>
      </c>
    </row>
    <row r="7" spans="1:12" ht="60" x14ac:dyDescent="0.25">
      <c r="A7" t="s">
        <v>11</v>
      </c>
      <c r="B7" s="7" t="s">
        <v>5</v>
      </c>
      <c r="C7" s="6" t="s">
        <v>24</v>
      </c>
      <c r="D7" s="5"/>
      <c r="E7" s="5"/>
      <c r="F7" s="5"/>
      <c r="G7" s="5" t="s">
        <v>33</v>
      </c>
      <c r="H7" s="5" t="s">
        <v>40</v>
      </c>
      <c r="I7" s="6" t="s">
        <v>48</v>
      </c>
      <c r="J7" s="6" t="s">
        <v>56</v>
      </c>
      <c r="K7" s="6" t="s">
        <v>63</v>
      </c>
      <c r="L7" t="s">
        <v>33</v>
      </c>
    </row>
    <row r="8" spans="1:12" x14ac:dyDescent="0.25">
      <c r="A8" t="s">
        <v>12</v>
      </c>
      <c r="B8">
        <v>55863</v>
      </c>
      <c r="C8">
        <v>1361</v>
      </c>
      <c r="G8" t="s">
        <v>33</v>
      </c>
      <c r="H8" t="s">
        <v>33</v>
      </c>
      <c r="I8">
        <v>641</v>
      </c>
      <c r="J8">
        <v>24151</v>
      </c>
      <c r="K8">
        <v>452</v>
      </c>
      <c r="L8" t="s">
        <v>33</v>
      </c>
    </row>
    <row r="9" spans="1:12" x14ac:dyDescent="0.25">
      <c r="A9" t="s">
        <v>13</v>
      </c>
      <c r="B9">
        <v>32126</v>
      </c>
      <c r="C9">
        <v>489</v>
      </c>
      <c r="G9" t="s">
        <v>33</v>
      </c>
      <c r="H9" t="s">
        <v>33</v>
      </c>
      <c r="I9">
        <v>533</v>
      </c>
      <c r="J9">
        <v>8333</v>
      </c>
      <c r="K9">
        <v>336</v>
      </c>
      <c r="L9" t="s">
        <v>33</v>
      </c>
    </row>
    <row r="10" spans="1:12" x14ac:dyDescent="0.25">
      <c r="A10" t="s">
        <v>14</v>
      </c>
      <c r="B10">
        <v>13040</v>
      </c>
      <c r="C10">
        <v>411</v>
      </c>
      <c r="G10" t="s">
        <v>33</v>
      </c>
      <c r="H10" t="s">
        <v>33</v>
      </c>
      <c r="I10">
        <v>484</v>
      </c>
      <c r="J10">
        <v>7290</v>
      </c>
      <c r="K10">
        <v>114</v>
      </c>
      <c r="L10" t="s">
        <v>33</v>
      </c>
    </row>
    <row r="11" spans="1:12" x14ac:dyDescent="0.25">
      <c r="A11" t="s">
        <v>15</v>
      </c>
      <c r="B11">
        <v>10331</v>
      </c>
      <c r="C11">
        <v>301</v>
      </c>
      <c r="G11" t="s">
        <v>33</v>
      </c>
      <c r="H11" t="s">
        <v>33</v>
      </c>
      <c r="I11">
        <v>419</v>
      </c>
      <c r="J11">
        <v>5970</v>
      </c>
      <c r="K11">
        <v>108</v>
      </c>
      <c r="L11" t="s">
        <v>33</v>
      </c>
    </row>
    <row r="12" spans="1:12" x14ac:dyDescent="0.25">
      <c r="A12" t="s">
        <v>16</v>
      </c>
      <c r="B12">
        <v>9454</v>
      </c>
      <c r="C12">
        <v>235</v>
      </c>
      <c r="G12" t="s">
        <v>33</v>
      </c>
      <c r="H12" t="s">
        <v>33</v>
      </c>
      <c r="I12">
        <v>414</v>
      </c>
      <c r="J12">
        <v>5933</v>
      </c>
      <c r="K12">
        <v>85</v>
      </c>
      <c r="L12" t="s">
        <v>33</v>
      </c>
    </row>
    <row r="13" spans="1:12" x14ac:dyDescent="0.25">
      <c r="A13" t="s">
        <v>17</v>
      </c>
      <c r="B13">
        <f>1+6*20+17</f>
        <v>138</v>
      </c>
      <c r="C13">
        <f>4+(231-226)*10+3</f>
        <v>57</v>
      </c>
      <c r="G13">
        <f>17+(40-37)*20+5</f>
        <v>82</v>
      </c>
      <c r="H13">
        <f>16+5</f>
        <v>21</v>
      </c>
      <c r="I13">
        <v>0</v>
      </c>
      <c r="J13">
        <v>0</v>
      </c>
      <c r="K13">
        <v>0</v>
      </c>
      <c r="L13" t="s">
        <v>33</v>
      </c>
    </row>
    <row r="14" spans="1:12" x14ac:dyDescent="0.25">
      <c r="A14" t="s">
        <v>18</v>
      </c>
      <c r="B14">
        <f>4+20+19</f>
        <v>43</v>
      </c>
      <c r="C14">
        <f>1+(225-185)*10+6</f>
        <v>407</v>
      </c>
      <c r="G14">
        <f>4+(35-31)*20+3</f>
        <v>87</v>
      </c>
      <c r="H14">
        <f>43+1</f>
        <v>44</v>
      </c>
      <c r="I14">
        <v>0</v>
      </c>
      <c r="J14">
        <f>8+(75-64)*20</f>
        <v>228</v>
      </c>
      <c r="K14">
        <v>0</v>
      </c>
      <c r="L14" t="s">
        <v>33</v>
      </c>
    </row>
    <row r="15" spans="1:12" x14ac:dyDescent="0.25">
      <c r="A15" t="s">
        <v>19</v>
      </c>
      <c r="B15">
        <f>3+30+16</f>
        <v>49</v>
      </c>
      <c r="C15">
        <f>138*10+9</f>
        <v>1389</v>
      </c>
      <c r="G15">
        <f>17+(29-21)*20+16</f>
        <v>193</v>
      </c>
      <c r="H15">
        <v>14</v>
      </c>
      <c r="I15">
        <v>0</v>
      </c>
      <c r="J15">
        <f>9+(62-41)*10+2</f>
        <v>221</v>
      </c>
      <c r="K15">
        <v>0</v>
      </c>
      <c r="L15" t="s">
        <v>33</v>
      </c>
    </row>
    <row r="16" spans="1:12" x14ac:dyDescent="0.25">
      <c r="A16" t="s">
        <v>20</v>
      </c>
      <c r="B16">
        <f>17+14</f>
        <v>31</v>
      </c>
      <c r="C16">
        <f>3+26*10</f>
        <v>263</v>
      </c>
      <c r="G16">
        <f>10+(19-8)*20+3</f>
        <v>233</v>
      </c>
      <c r="H16">
        <v>1</v>
      </c>
      <c r="I16">
        <f>7+2*10+6</f>
        <v>33</v>
      </c>
      <c r="J16">
        <f>(39-16)*10+1</f>
        <v>231</v>
      </c>
      <c r="K16">
        <v>5</v>
      </c>
      <c r="L16" t="s">
        <v>33</v>
      </c>
    </row>
    <row r="17" spans="1:12" x14ac:dyDescent="0.25">
      <c r="A17" t="s">
        <v>21</v>
      </c>
      <c r="B17">
        <f>20*2+6</f>
        <v>46</v>
      </c>
      <c r="C17">
        <f>17*10+6</f>
        <v>176</v>
      </c>
      <c r="D17" s="1"/>
      <c r="G17">
        <f>6*20+10</f>
        <v>130</v>
      </c>
      <c r="H17">
        <v>0</v>
      </c>
      <c r="I17">
        <f>15*10+3</f>
        <v>153</v>
      </c>
      <c r="J17">
        <f>16*10</f>
        <v>160</v>
      </c>
      <c r="K17">
        <v>75</v>
      </c>
      <c r="L17" t="s">
        <v>33</v>
      </c>
    </row>
    <row r="18" spans="1:12" s="5" customFormat="1" ht="135" x14ac:dyDescent="0.25">
      <c r="A18" s="5" t="s">
        <v>28</v>
      </c>
      <c r="C18" s="5" t="s">
        <v>29</v>
      </c>
      <c r="D18" s="5" t="s">
        <v>49</v>
      </c>
      <c r="E18" s="5" t="s">
        <v>49</v>
      </c>
      <c r="F18" s="5" t="s">
        <v>49</v>
      </c>
      <c r="G18" s="5" t="s">
        <v>41</v>
      </c>
      <c r="H18" s="5" t="s">
        <v>50</v>
      </c>
      <c r="I18" s="5" t="s">
        <v>43</v>
      </c>
      <c r="J18" s="5" t="s">
        <v>57</v>
      </c>
    </row>
    <row r="21" spans="1:12" x14ac:dyDescent="0.25">
      <c r="A21" s="4" t="s">
        <v>34</v>
      </c>
      <c r="B21" s="1"/>
    </row>
    <row r="23" spans="1:12" x14ac:dyDescent="0.25">
      <c r="A23" t="s">
        <v>66</v>
      </c>
      <c r="B23" s="2"/>
      <c r="C23" s="2"/>
      <c r="D23" s="2"/>
      <c r="J23" s="2"/>
    </row>
    <row r="27" spans="1:12" x14ac:dyDescent="0.25">
      <c r="B27" s="2"/>
    </row>
  </sheetData>
  <hyperlinks>
    <hyperlink ref="B2" r:id="rId1" display="https://catalogue.data.gov.bc.ca/dataset?license_id=2"/>
    <hyperlink ref="B3" r:id="rId2" display="https://catalogue.data.gov.bc.ca/dataset/fire-perimeters-current"/>
    <hyperlink ref="B4" r:id="rId3" display="https://catalogue.data.gov.bc.ca/dataset/coalfile-database"/>
    <hyperlink ref="B5" r:id="rId4" display="https://catalogue.data.gov.bc.ca/dataset/msp-blue-book"/>
    <hyperlink ref="B6" r:id="rId5" display="https://catalogue.data.gov.bc.ca/dataset/vri-forest-vegetation-composite-polygons-and-rank-1-layer"/>
    <hyperlink ref="B7" r:id="rId6" display="https://catalogue.data.gov.bc.ca/dataset/fire-perimeters-historical"/>
    <hyperlink ref="C3" r:id="rId7" display="https://open.alberta.ca/opendata/alberta-non-profit-listing"/>
    <hyperlink ref="C7" r:id="rId8" display="https://open.alberta.ca/opendata/income-support-caseload-alberta"/>
    <hyperlink ref="C5" r:id="rId9" display="https://open.alberta.ca/opendata/frequency-and-ranking-of-baby-names-by-year-and-gender"/>
    <hyperlink ref="C6" r:id="rId10" display="https://open.alberta.ca/opendata/class-size-by-school-year-jurisdiction-and-grade-alberta"/>
    <hyperlink ref="C4" r:id="rId11" display="https://open.alberta.ca/opendata/scale-maps-250k-aspx"/>
    <hyperlink ref="I3" r:id="rId12" display="https://data.princeedwardisland.ca/Transportation/OD0013-Motor-Vehicle-Collisions-from-1980/4ghi-sakw"/>
    <hyperlink ref="I4" r:id="rId13" display="https://data.princeedwardisland.ca/Education-and-Community/OD0009-Official-School-Enrolment-from-1999/9td3-4dta"/>
    <hyperlink ref="I5" r:id="rId14" display="https://data.princeedwardisland.ca/Transportation/OD0033-Motor-Vehicle-Registrations-from-1918/tiuw-r5m3"/>
    <hyperlink ref="I6" r:id="rId15" display="https://data.princeedwardisland.ca/Environment-and-Food/OD0001-Pesticide-Analysis-for-Stream-Water/jj4n-qqq2"/>
    <hyperlink ref="I7" r:id="rId16" display="https://data.princeedwardisland.ca/Environment-and-Food/OD0038-Groundwater-Level-Monitoring/cgzy-bim6"/>
    <hyperlink ref="J3" r:id="rId17" display="https://data.novascotia.ca/Lands-Forests-and-Wildlife/Crown-Land/3nka-59nz"/>
    <hyperlink ref="J4" r:id="rId18" display="https://data.novascotia.ca/Public-Service/Nova-Scotia-Government-Employee-Absenteeism/3kpf-veux"/>
    <hyperlink ref="J5" r:id="rId19" display="https://data.novascotia.ca/Arts-Culture-and-History/Birth-Registrations-1864-1877-1908-1917-delayed-re/hr8e-zhmr"/>
    <hyperlink ref="J6" r:id="rId20" display="https://data.novascotia.ca/Arts-Culture-and-History/Marriage-Bonds-1763-1864-Marriage-Registrations-18/nvp4-84se"/>
    <hyperlink ref="J7" r:id="rId21" display="https://data.novascotia.ca/Arts-Culture-and-History/Death-Registrations-1864-1877-1908-1967-City-of-Ha/77h9-je62"/>
    <hyperlink ref="K3" r:id="rId22" display="https://gnb.socrata.com/Employment-and-Labour/NB-Business-Employee-Counts-NAICS-2016-Nombre-d-em/sy9r-xsmc"/>
    <hyperlink ref="K4" r:id="rId23" display="https://gnb.socrata.com/Population-and-Demographics/Genealogy-Information-NB-Provincial-Archives-Infor/5p4c-azj3"/>
    <hyperlink ref="K5" r:id="rId24" display="https://gnb.socrata.com/Population-and-Demographics/NB-Births-By-County-1980-2016-Naissances-au-N-B-se/6bd7-quhu"/>
    <hyperlink ref="K6" r:id="rId25" display="https://gnb.socrata.com/Business-and-Economy/Economic-and-Social-Indicators-NB-Indicateurs-%C3%A9con/f8hs-idhs"/>
    <hyperlink ref="K7" r:id="rId26" display="https://gnb.socrata.com/Business-and-Industry/NB-Corporate-Affairs-Active-Provincial-Corporation/ne8y-uzzj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4" zoomScaleNormal="100" workbookViewId="0">
      <selection activeCell="B38" sqref="B38"/>
    </sheetView>
  </sheetViews>
  <sheetFormatPr defaultColWidth="56.5703125" defaultRowHeight="15" x14ac:dyDescent="0.25"/>
  <cols>
    <col min="1" max="1" width="8.7109375" bestFit="1" customWidth="1"/>
    <col min="2" max="2" width="65" customWidth="1"/>
    <col min="3" max="3" width="6.140625" bestFit="1" customWidth="1"/>
  </cols>
  <sheetData>
    <row r="1" spans="1:3" x14ac:dyDescent="0.25">
      <c r="A1" t="s">
        <v>70</v>
      </c>
      <c r="B1" t="s">
        <v>69</v>
      </c>
      <c r="C1" t="s">
        <v>68</v>
      </c>
    </row>
    <row r="2" spans="1:3" x14ac:dyDescent="0.25">
      <c r="A2" t="s">
        <v>0</v>
      </c>
      <c r="B2" t="s">
        <v>67</v>
      </c>
      <c r="C2">
        <v>1507</v>
      </c>
    </row>
    <row r="3" spans="1:3" x14ac:dyDescent="0.25">
      <c r="A3" t="s">
        <v>0</v>
      </c>
      <c r="B3" t="s">
        <v>71</v>
      </c>
      <c r="C3">
        <v>55863</v>
      </c>
    </row>
    <row r="4" spans="1:3" x14ac:dyDescent="0.25">
      <c r="A4" t="s">
        <v>0</v>
      </c>
      <c r="B4" t="s">
        <v>72</v>
      </c>
      <c r="C4">
        <v>32126</v>
      </c>
    </row>
    <row r="5" spans="1:3" x14ac:dyDescent="0.25">
      <c r="A5" t="s">
        <v>0</v>
      </c>
      <c r="B5" t="s">
        <v>3</v>
      </c>
      <c r="C5">
        <v>13040</v>
      </c>
    </row>
    <row r="6" spans="1:3" x14ac:dyDescent="0.25">
      <c r="A6" t="s">
        <v>0</v>
      </c>
      <c r="B6" t="s">
        <v>73</v>
      </c>
      <c r="C6">
        <v>10331</v>
      </c>
    </row>
    <row r="7" spans="1:3" x14ac:dyDescent="0.25">
      <c r="A7" t="s">
        <v>0</v>
      </c>
      <c r="B7" t="s">
        <v>5</v>
      </c>
      <c r="C7">
        <v>9454</v>
      </c>
    </row>
    <row r="8" spans="1:3" x14ac:dyDescent="0.25">
      <c r="A8" t="s">
        <v>0</v>
      </c>
      <c r="B8">
        <v>2014</v>
      </c>
      <c r="C8">
        <v>138</v>
      </c>
    </row>
    <row r="9" spans="1:3" x14ac:dyDescent="0.25">
      <c r="A9" t="s">
        <v>0</v>
      </c>
      <c r="B9">
        <v>2015</v>
      </c>
      <c r="C9">
        <v>43</v>
      </c>
    </row>
    <row r="10" spans="1:3" x14ac:dyDescent="0.25">
      <c r="A10" t="s">
        <v>0</v>
      </c>
      <c r="B10">
        <v>2016</v>
      </c>
      <c r="C10">
        <v>49</v>
      </c>
    </row>
    <row r="11" spans="1:3" x14ac:dyDescent="0.25">
      <c r="A11" t="s">
        <v>0</v>
      </c>
      <c r="B11">
        <v>2017</v>
      </c>
      <c r="C11">
        <v>31</v>
      </c>
    </row>
    <row r="12" spans="1:3" x14ac:dyDescent="0.25">
      <c r="A12" t="s">
        <v>0</v>
      </c>
      <c r="B12">
        <v>2018</v>
      </c>
      <c r="C12">
        <v>46</v>
      </c>
    </row>
    <row r="13" spans="1:3" x14ac:dyDescent="0.25">
      <c r="A13" t="s">
        <v>23</v>
      </c>
      <c r="B13" t="s">
        <v>67</v>
      </c>
      <c r="C13">
        <v>2448</v>
      </c>
    </row>
    <row r="14" spans="1:3" x14ac:dyDescent="0.25">
      <c r="A14" t="s">
        <v>23</v>
      </c>
      <c r="B14" t="s">
        <v>22</v>
      </c>
      <c r="C14">
        <v>1361</v>
      </c>
    </row>
    <row r="15" spans="1:3" x14ac:dyDescent="0.25">
      <c r="A15" t="s">
        <v>23</v>
      </c>
      <c r="B15" t="s">
        <v>74</v>
      </c>
      <c r="C15">
        <v>489</v>
      </c>
    </row>
    <row r="16" spans="1:3" x14ac:dyDescent="0.25">
      <c r="A16" t="s">
        <v>23</v>
      </c>
      <c r="B16" t="s">
        <v>75</v>
      </c>
      <c r="C16">
        <v>411</v>
      </c>
    </row>
    <row r="17" spans="1:3" x14ac:dyDescent="0.25">
      <c r="A17" t="s">
        <v>23</v>
      </c>
      <c r="B17" t="s">
        <v>76</v>
      </c>
      <c r="C17">
        <v>301</v>
      </c>
    </row>
    <row r="18" spans="1:3" x14ac:dyDescent="0.25">
      <c r="A18" t="s">
        <v>23</v>
      </c>
      <c r="B18" t="s">
        <v>77</v>
      </c>
      <c r="C18">
        <v>235</v>
      </c>
    </row>
    <row r="19" spans="1:3" x14ac:dyDescent="0.25">
      <c r="A19" t="s">
        <v>23</v>
      </c>
      <c r="B19">
        <v>2014</v>
      </c>
      <c r="C19">
        <v>57</v>
      </c>
    </row>
    <row r="20" spans="1:3" x14ac:dyDescent="0.25">
      <c r="A20" t="s">
        <v>23</v>
      </c>
      <c r="B20">
        <v>2015</v>
      </c>
      <c r="C20">
        <v>407</v>
      </c>
    </row>
    <row r="21" spans="1:3" x14ac:dyDescent="0.25">
      <c r="A21" t="s">
        <v>23</v>
      </c>
      <c r="B21">
        <v>2016</v>
      </c>
      <c r="C21">
        <v>1389</v>
      </c>
    </row>
    <row r="22" spans="1:3" x14ac:dyDescent="0.25">
      <c r="A22" t="s">
        <v>23</v>
      </c>
      <c r="B22">
        <v>2017</v>
      </c>
      <c r="C22">
        <v>263</v>
      </c>
    </row>
    <row r="23" spans="1:3" x14ac:dyDescent="0.25">
      <c r="A23" t="s">
        <v>23</v>
      </c>
      <c r="B23">
        <v>2018</v>
      </c>
      <c r="C23">
        <v>176</v>
      </c>
    </row>
    <row r="24" spans="1:3" x14ac:dyDescent="0.25">
      <c r="A24" t="s">
        <v>32</v>
      </c>
      <c r="B24" t="s">
        <v>67</v>
      </c>
      <c r="C24">
        <v>1351</v>
      </c>
    </row>
    <row r="25" spans="1:3" x14ac:dyDescent="0.25">
      <c r="A25" t="s">
        <v>32</v>
      </c>
      <c r="B25">
        <v>2014</v>
      </c>
      <c r="C25">
        <v>82</v>
      </c>
    </row>
    <row r="26" spans="1:3" x14ac:dyDescent="0.25">
      <c r="A26" t="s">
        <v>32</v>
      </c>
      <c r="B26">
        <v>2015</v>
      </c>
      <c r="C26">
        <v>87</v>
      </c>
    </row>
    <row r="27" spans="1:3" x14ac:dyDescent="0.25">
      <c r="A27" t="s">
        <v>32</v>
      </c>
      <c r="B27">
        <v>2016</v>
      </c>
      <c r="C27">
        <v>193</v>
      </c>
    </row>
    <row r="28" spans="1:3" x14ac:dyDescent="0.25">
      <c r="A28" t="s">
        <v>32</v>
      </c>
      <c r="B28">
        <v>2017</v>
      </c>
      <c r="C28">
        <v>233</v>
      </c>
    </row>
    <row r="29" spans="1:3" x14ac:dyDescent="0.25">
      <c r="A29" t="s">
        <v>32</v>
      </c>
      <c r="B29">
        <v>2018</v>
      </c>
      <c r="C29">
        <v>130</v>
      </c>
    </row>
    <row r="30" spans="1:3" x14ac:dyDescent="0.25">
      <c r="A30" t="s">
        <v>35</v>
      </c>
      <c r="B30">
        <v>2014</v>
      </c>
      <c r="C30">
        <v>21</v>
      </c>
    </row>
    <row r="31" spans="1:3" x14ac:dyDescent="0.25">
      <c r="A31" t="s">
        <v>35</v>
      </c>
      <c r="B31">
        <v>2015</v>
      </c>
      <c r="C31">
        <v>44</v>
      </c>
    </row>
    <row r="32" spans="1:3" x14ac:dyDescent="0.25">
      <c r="A32" t="s">
        <v>35</v>
      </c>
      <c r="B32">
        <v>2016</v>
      </c>
      <c r="C32">
        <v>14</v>
      </c>
    </row>
    <row r="33" spans="1:3" x14ac:dyDescent="0.25">
      <c r="A33" t="s">
        <v>35</v>
      </c>
      <c r="B33">
        <v>2017</v>
      </c>
      <c r="C33">
        <v>1</v>
      </c>
    </row>
    <row r="34" spans="1:3" x14ac:dyDescent="0.25">
      <c r="A34" t="s">
        <v>35</v>
      </c>
      <c r="B34">
        <v>2018</v>
      </c>
      <c r="C34">
        <v>0</v>
      </c>
    </row>
    <row r="35" spans="1:3" x14ac:dyDescent="0.25">
      <c r="A35" t="s">
        <v>42</v>
      </c>
      <c r="B35" t="s">
        <v>67</v>
      </c>
      <c r="C35">
        <v>186</v>
      </c>
    </row>
    <row r="36" spans="1:3" x14ac:dyDescent="0.25">
      <c r="A36" t="s">
        <v>42</v>
      </c>
      <c r="B36" t="s">
        <v>78</v>
      </c>
      <c r="C36">
        <v>641</v>
      </c>
    </row>
    <row r="37" spans="1:3" x14ac:dyDescent="0.25">
      <c r="A37" t="s">
        <v>42</v>
      </c>
      <c r="B37" t="s">
        <v>86</v>
      </c>
      <c r="C37">
        <v>533</v>
      </c>
    </row>
    <row r="38" spans="1:3" x14ac:dyDescent="0.25">
      <c r="A38" t="s">
        <v>42</v>
      </c>
      <c r="B38" t="s">
        <v>87</v>
      </c>
      <c r="C38">
        <v>414</v>
      </c>
    </row>
    <row r="39" spans="1:3" x14ac:dyDescent="0.25">
      <c r="A39" t="s">
        <v>42</v>
      </c>
      <c r="B39">
        <v>2014</v>
      </c>
      <c r="C39">
        <v>0</v>
      </c>
    </row>
    <row r="40" spans="1:3" x14ac:dyDescent="0.25">
      <c r="A40" t="s">
        <v>42</v>
      </c>
      <c r="B40">
        <v>2015</v>
      </c>
      <c r="C40">
        <v>0</v>
      </c>
    </row>
    <row r="41" spans="1:3" x14ac:dyDescent="0.25">
      <c r="A41" t="s">
        <v>42</v>
      </c>
      <c r="B41">
        <v>2016</v>
      </c>
      <c r="C41">
        <v>0</v>
      </c>
    </row>
    <row r="42" spans="1:3" x14ac:dyDescent="0.25">
      <c r="A42" t="s">
        <v>42</v>
      </c>
      <c r="B42">
        <v>2017</v>
      </c>
      <c r="C42">
        <v>33</v>
      </c>
    </row>
    <row r="43" spans="1:3" x14ac:dyDescent="0.25">
      <c r="A43" t="s">
        <v>42</v>
      </c>
      <c r="B43">
        <v>2018</v>
      </c>
      <c r="C43">
        <v>153</v>
      </c>
    </row>
    <row r="44" spans="1:3" x14ac:dyDescent="0.25">
      <c r="A44" t="s">
        <v>51</v>
      </c>
      <c r="B44" t="s">
        <v>67</v>
      </c>
      <c r="C44">
        <v>750</v>
      </c>
    </row>
    <row r="45" spans="1:3" x14ac:dyDescent="0.25">
      <c r="A45" t="s">
        <v>51</v>
      </c>
      <c r="B45" t="s">
        <v>52</v>
      </c>
      <c r="C45">
        <v>24151</v>
      </c>
    </row>
    <row r="46" spans="1:3" x14ac:dyDescent="0.25">
      <c r="A46" t="s">
        <v>51</v>
      </c>
      <c r="B46" t="s">
        <v>79</v>
      </c>
      <c r="C46">
        <v>8333</v>
      </c>
    </row>
    <row r="47" spans="1:3" x14ac:dyDescent="0.25">
      <c r="A47" t="s">
        <v>51</v>
      </c>
      <c r="B47" t="s">
        <v>80</v>
      </c>
      <c r="C47">
        <v>7290</v>
      </c>
    </row>
    <row r="48" spans="1:3" x14ac:dyDescent="0.25">
      <c r="A48" t="s">
        <v>51</v>
      </c>
      <c r="B48">
        <v>2014</v>
      </c>
      <c r="C48">
        <v>0</v>
      </c>
    </row>
    <row r="49" spans="1:3" x14ac:dyDescent="0.25">
      <c r="A49" t="s">
        <v>51</v>
      </c>
      <c r="B49">
        <v>2015</v>
      </c>
      <c r="C49">
        <v>228</v>
      </c>
    </row>
    <row r="50" spans="1:3" x14ac:dyDescent="0.25">
      <c r="A50" t="s">
        <v>51</v>
      </c>
      <c r="B50">
        <v>2016</v>
      </c>
      <c r="C50">
        <v>221</v>
      </c>
    </row>
    <row r="51" spans="1:3" x14ac:dyDescent="0.25">
      <c r="A51" t="s">
        <v>51</v>
      </c>
      <c r="B51">
        <v>2017</v>
      </c>
      <c r="C51">
        <v>231</v>
      </c>
    </row>
    <row r="52" spans="1:3" x14ac:dyDescent="0.25">
      <c r="A52" t="s">
        <v>51</v>
      </c>
      <c r="B52">
        <v>2018</v>
      </c>
      <c r="C52">
        <v>160</v>
      </c>
    </row>
    <row r="53" spans="1:3" x14ac:dyDescent="0.25">
      <c r="A53" t="s">
        <v>58</v>
      </c>
      <c r="B53" t="s">
        <v>67</v>
      </c>
      <c r="C53">
        <v>70</v>
      </c>
    </row>
    <row r="54" spans="1:3" x14ac:dyDescent="0.25">
      <c r="A54" t="s">
        <v>58</v>
      </c>
      <c r="B54" t="s">
        <v>81</v>
      </c>
      <c r="C54">
        <v>452</v>
      </c>
    </row>
    <row r="55" spans="1:3" x14ac:dyDescent="0.25">
      <c r="A55" t="s">
        <v>58</v>
      </c>
      <c r="B55" t="s">
        <v>82</v>
      </c>
      <c r="C55">
        <v>336</v>
      </c>
    </row>
    <row r="56" spans="1:3" x14ac:dyDescent="0.25">
      <c r="A56" t="s">
        <v>58</v>
      </c>
      <c r="B56" t="s">
        <v>83</v>
      </c>
      <c r="C56">
        <v>114</v>
      </c>
    </row>
    <row r="57" spans="1:3" x14ac:dyDescent="0.25">
      <c r="A57" t="s">
        <v>58</v>
      </c>
      <c r="B57" t="s">
        <v>84</v>
      </c>
      <c r="C57">
        <v>108</v>
      </c>
    </row>
    <row r="58" spans="1:3" x14ac:dyDescent="0.25">
      <c r="A58" t="s">
        <v>58</v>
      </c>
      <c r="B58" t="s">
        <v>85</v>
      </c>
      <c r="C58">
        <v>85</v>
      </c>
    </row>
    <row r="59" spans="1:3" x14ac:dyDescent="0.25">
      <c r="A59" t="s">
        <v>58</v>
      </c>
      <c r="B59">
        <v>2014</v>
      </c>
      <c r="C59">
        <v>0</v>
      </c>
    </row>
    <row r="60" spans="1:3" x14ac:dyDescent="0.25">
      <c r="A60" t="s">
        <v>58</v>
      </c>
      <c r="B60">
        <v>2015</v>
      </c>
      <c r="C60">
        <v>0</v>
      </c>
    </row>
    <row r="61" spans="1:3" x14ac:dyDescent="0.25">
      <c r="A61" t="s">
        <v>58</v>
      </c>
      <c r="B61">
        <v>2016</v>
      </c>
      <c r="C61">
        <v>0</v>
      </c>
    </row>
    <row r="62" spans="1:3" x14ac:dyDescent="0.25">
      <c r="A62" t="s">
        <v>58</v>
      </c>
      <c r="B62">
        <v>2017</v>
      </c>
      <c r="C62">
        <v>5</v>
      </c>
    </row>
    <row r="63" spans="1:3" x14ac:dyDescent="0.25">
      <c r="A63" t="s">
        <v>58</v>
      </c>
      <c r="B63">
        <v>2018</v>
      </c>
      <c r="C63">
        <v>75</v>
      </c>
    </row>
    <row r="64" spans="1:3" x14ac:dyDescent="0.25">
      <c r="A64" t="s">
        <v>64</v>
      </c>
      <c r="B64" t="s">
        <v>67</v>
      </c>
      <c r="C64">
        <v>715</v>
      </c>
    </row>
  </sheetData>
  <autoFilter ref="A1:C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Pinksock</dc:creator>
  <cp:lastModifiedBy>Ke Min</cp:lastModifiedBy>
  <dcterms:created xsi:type="dcterms:W3CDTF">2018-11-14T01:24:43Z</dcterms:created>
  <dcterms:modified xsi:type="dcterms:W3CDTF">2018-11-16T15:34:43Z</dcterms:modified>
</cp:coreProperties>
</file>