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nnesawedu-my.sharepoint.com/personal/tgeisler_students_kennesaw_edu/Documents/KSU Courses/Dissertation/Dissertation/python/Novel Algorithm/Experiments CH5/analysis_JOC/"/>
    </mc:Choice>
  </mc:AlternateContent>
  <xr:revisionPtr revIDLastSave="122" documentId="8_{32442174-8CC1-4EAA-B6E9-709254839333}" xr6:coauthVersionLast="47" xr6:coauthVersionMax="47" xr10:uidLastSave="{D2B31C3B-EC20-4EF8-AC90-8FC11DCF797A}"/>
  <bookViews>
    <workbookView minimized="1" xWindow="-19932" yWindow="6384" windowWidth="9252" windowHeight="6420" xr2:uid="{00000000-000D-0000-FFFF-FFFF00000000}"/>
  </bookViews>
  <sheets>
    <sheet name="Sheet1" sheetId="1" r:id="rId1"/>
  </sheets>
  <definedNames>
    <definedName name="_xlnm._FilterDatabase" localSheetId="0" hidden="1">Sheet1!$A$2:$AI$50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4" i="1" l="1"/>
  <c r="AA55" i="1"/>
  <c r="AB55" i="1"/>
  <c r="AC55" i="1"/>
  <c r="AD55" i="1"/>
  <c r="AE55" i="1"/>
  <c r="Z51" i="1"/>
  <c r="AA51" i="1"/>
  <c r="AB51" i="1"/>
  <c r="AC51" i="1"/>
  <c r="AD51" i="1"/>
  <c r="AE51" i="1"/>
  <c r="AF51" i="1"/>
  <c r="AG51" i="1"/>
  <c r="AH51" i="1"/>
  <c r="Z52" i="1"/>
  <c r="AA52" i="1"/>
  <c r="AB52" i="1"/>
  <c r="AC52" i="1"/>
  <c r="AD52" i="1"/>
  <c r="AE52" i="1"/>
  <c r="AF52" i="1"/>
  <c r="AG52" i="1"/>
  <c r="AH52" i="1"/>
  <c r="Z53" i="1"/>
  <c r="AA53" i="1"/>
  <c r="AB53" i="1"/>
  <c r="AC53" i="1"/>
  <c r="AD53" i="1"/>
  <c r="AE53" i="1"/>
  <c r="AF53" i="1"/>
  <c r="AG53" i="1"/>
  <c r="AH53" i="1"/>
  <c r="Z54" i="1"/>
  <c r="AB54" i="1"/>
  <c r="AC54" i="1"/>
  <c r="AD54" i="1"/>
  <c r="AE54" i="1"/>
  <c r="AF54" i="1"/>
  <c r="AG54" i="1"/>
  <c r="AH54" i="1"/>
  <c r="Z55" i="1"/>
  <c r="AF55" i="1"/>
  <c r="AG55" i="1"/>
  <c r="AH55" i="1"/>
  <c r="Z56" i="1"/>
  <c r="AA56" i="1"/>
  <c r="AB56" i="1"/>
  <c r="AC56" i="1"/>
  <c r="AD56" i="1"/>
  <c r="AE56" i="1"/>
  <c r="AF56" i="1"/>
  <c r="AG56" i="1"/>
  <c r="AH56" i="1"/>
  <c r="Z57" i="1"/>
  <c r="AA57" i="1"/>
  <c r="AB57" i="1"/>
  <c r="AC57" i="1"/>
  <c r="AD57" i="1"/>
  <c r="AE57" i="1"/>
  <c r="AF57" i="1"/>
  <c r="AG57" i="1"/>
  <c r="AH57" i="1"/>
  <c r="Z58" i="1"/>
  <c r="AA58" i="1"/>
  <c r="AB58" i="1"/>
  <c r="AC58" i="1"/>
  <c r="AD58" i="1"/>
  <c r="AE58" i="1"/>
  <c r="AF58" i="1"/>
  <c r="AG58" i="1"/>
  <c r="AH58" i="1"/>
  <c r="Z59" i="1"/>
  <c r="AA59" i="1"/>
  <c r="AB59" i="1"/>
  <c r="AC59" i="1"/>
  <c r="AD59" i="1"/>
  <c r="AE59" i="1"/>
  <c r="AF59" i="1"/>
  <c r="AG59" i="1"/>
  <c r="AH59" i="1"/>
  <c r="Z60" i="1"/>
  <c r="AA60" i="1"/>
  <c r="AB60" i="1"/>
  <c r="AC60" i="1"/>
  <c r="AD60" i="1"/>
  <c r="AE60" i="1"/>
  <c r="AF60" i="1"/>
  <c r="AG60" i="1"/>
  <c r="AH60" i="1"/>
  <c r="Z61" i="1"/>
  <c r="AA61" i="1"/>
  <c r="AB61" i="1"/>
  <c r="AC61" i="1"/>
  <c r="AD61" i="1"/>
  <c r="AE61" i="1"/>
  <c r="AF61" i="1"/>
  <c r="AG61" i="1"/>
  <c r="AH61" i="1"/>
  <c r="Z62" i="1"/>
  <c r="AA62" i="1"/>
  <c r="AB62" i="1"/>
  <c r="AC62" i="1"/>
  <c r="AD62" i="1"/>
  <c r="AE62" i="1"/>
  <c r="AF62" i="1"/>
  <c r="AG62" i="1"/>
  <c r="AH62" i="1"/>
  <c r="T51" i="1"/>
  <c r="T52" i="1"/>
  <c r="T53" i="1"/>
  <c r="T54" i="1"/>
  <c r="T55" i="1"/>
  <c r="T56" i="1"/>
  <c r="T57" i="1"/>
  <c r="T58" i="1"/>
  <c r="T59" i="1"/>
  <c r="T60" i="1"/>
  <c r="T61" i="1"/>
  <c r="T62" i="1"/>
  <c r="Q51" i="1"/>
  <c r="Q52" i="1"/>
  <c r="Q53" i="1"/>
  <c r="Q54" i="1"/>
  <c r="Q55" i="1"/>
  <c r="Q56" i="1"/>
  <c r="Q57" i="1"/>
  <c r="Q58" i="1"/>
  <c r="Q59" i="1"/>
  <c r="Q60" i="1"/>
  <c r="Q61" i="1"/>
  <c r="Q62" i="1"/>
  <c r="J51" i="1"/>
  <c r="J52" i="1"/>
  <c r="J53" i="1"/>
  <c r="J55" i="1"/>
  <c r="J56" i="1"/>
  <c r="J57" i="1"/>
  <c r="J58" i="1"/>
  <c r="J59" i="1"/>
  <c r="J60" i="1"/>
  <c r="J61" i="1"/>
  <c r="J6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J4" i="1"/>
  <c r="AI4" i="1" s="1"/>
  <c r="J5" i="1"/>
  <c r="AI5" i="1" s="1"/>
  <c r="J6" i="1"/>
  <c r="AI6" i="1" s="1"/>
  <c r="J7" i="1"/>
  <c r="AI7" i="1" s="1"/>
  <c r="J8" i="1"/>
  <c r="AI8" i="1" s="1"/>
  <c r="J9" i="1"/>
  <c r="AI9" i="1" s="1"/>
  <c r="J10" i="1"/>
  <c r="AI10" i="1" s="1"/>
  <c r="J11" i="1"/>
  <c r="AI11" i="1" s="1"/>
  <c r="J12" i="1"/>
  <c r="AI12" i="1" s="1"/>
  <c r="J13" i="1"/>
  <c r="AI13" i="1" s="1"/>
  <c r="J14" i="1"/>
  <c r="AI14" i="1" s="1"/>
  <c r="J15" i="1"/>
  <c r="AI15" i="1" s="1"/>
  <c r="J16" i="1"/>
  <c r="AI16" i="1" s="1"/>
  <c r="J17" i="1"/>
  <c r="AI17" i="1" s="1"/>
  <c r="J18" i="1"/>
  <c r="AI18" i="1" s="1"/>
  <c r="J19" i="1"/>
  <c r="AI19" i="1" s="1"/>
  <c r="J20" i="1"/>
  <c r="AI20" i="1" s="1"/>
  <c r="J21" i="1"/>
  <c r="AI21" i="1" s="1"/>
  <c r="J22" i="1"/>
  <c r="AI22" i="1" s="1"/>
  <c r="J23" i="1"/>
  <c r="AI23" i="1" s="1"/>
  <c r="J24" i="1"/>
  <c r="AI24" i="1" s="1"/>
  <c r="J25" i="1"/>
  <c r="AI25" i="1" s="1"/>
  <c r="J26" i="1"/>
  <c r="AI26" i="1" s="1"/>
  <c r="J27" i="1"/>
  <c r="AI27" i="1" s="1"/>
  <c r="J28" i="1"/>
  <c r="AI28" i="1" s="1"/>
  <c r="J29" i="1"/>
  <c r="AI29" i="1" s="1"/>
  <c r="J30" i="1"/>
  <c r="AI30" i="1" s="1"/>
  <c r="J31" i="1"/>
  <c r="AI31" i="1" s="1"/>
  <c r="J32" i="1"/>
  <c r="AI32" i="1" s="1"/>
  <c r="J33" i="1"/>
  <c r="AI33" i="1" s="1"/>
  <c r="J34" i="1"/>
  <c r="AI34" i="1" s="1"/>
  <c r="J35" i="1"/>
  <c r="AI35" i="1" s="1"/>
  <c r="J36" i="1"/>
  <c r="AI36" i="1" s="1"/>
  <c r="J37" i="1"/>
  <c r="AI37" i="1" s="1"/>
  <c r="J38" i="1"/>
  <c r="AI38" i="1" s="1"/>
  <c r="J39" i="1"/>
  <c r="AI39" i="1" s="1"/>
  <c r="J40" i="1"/>
  <c r="AI40" i="1" s="1"/>
  <c r="J41" i="1"/>
  <c r="AI41" i="1" s="1"/>
  <c r="J42" i="1"/>
  <c r="AI42" i="1" s="1"/>
  <c r="J43" i="1"/>
  <c r="AI43" i="1" s="1"/>
  <c r="J44" i="1"/>
  <c r="AI44" i="1" s="1"/>
  <c r="J45" i="1"/>
  <c r="AI45" i="1" s="1"/>
  <c r="J46" i="1"/>
  <c r="AI46" i="1" s="1"/>
  <c r="J47" i="1"/>
  <c r="AI47" i="1" s="1"/>
  <c r="J48" i="1"/>
  <c r="AI48" i="1" s="1"/>
  <c r="J49" i="1"/>
  <c r="AI49" i="1" s="1"/>
  <c r="J50" i="1"/>
  <c r="AI50" i="1" s="1"/>
  <c r="J3" i="1"/>
  <c r="AI3" i="1" s="1"/>
  <c r="AI61" i="1" l="1"/>
  <c r="AI51" i="1"/>
  <c r="AI59" i="1"/>
  <c r="AI53" i="1"/>
  <c r="AI52" i="1"/>
  <c r="AI56" i="1"/>
  <c r="AI62" i="1"/>
  <c r="AI60" i="1"/>
  <c r="AI55" i="1"/>
  <c r="AI57" i="1"/>
  <c r="AI58" i="1"/>
  <c r="J54" i="1"/>
  <c r="AI54" i="1" s="1"/>
  <c r="Z4" i="1"/>
  <c r="AA4" i="1"/>
  <c r="AB4" i="1"/>
  <c r="AC4" i="1"/>
  <c r="AD4" i="1"/>
  <c r="AE4" i="1"/>
  <c r="AF4" i="1"/>
  <c r="AG4" i="1"/>
  <c r="AH4" i="1"/>
  <c r="Z5" i="1"/>
  <c r="AA5" i="1"/>
  <c r="AB5" i="1"/>
  <c r="AC5" i="1"/>
  <c r="AD5" i="1"/>
  <c r="AE5" i="1"/>
  <c r="AF5" i="1"/>
  <c r="AG5" i="1"/>
  <c r="AH5" i="1"/>
  <c r="Z6" i="1"/>
  <c r="AA6" i="1"/>
  <c r="AB6" i="1"/>
  <c r="AC6" i="1"/>
  <c r="AD6" i="1"/>
  <c r="AE6" i="1"/>
  <c r="AF6" i="1"/>
  <c r="AG6" i="1"/>
  <c r="AH6" i="1"/>
  <c r="Z7" i="1"/>
  <c r="AA7" i="1"/>
  <c r="AB7" i="1"/>
  <c r="AC7" i="1"/>
  <c r="AD7" i="1"/>
  <c r="AE7" i="1"/>
  <c r="AF7" i="1"/>
  <c r="AG7" i="1"/>
  <c r="AH7" i="1"/>
  <c r="Z8" i="1"/>
  <c r="AA8" i="1"/>
  <c r="AB8" i="1"/>
  <c r="AC8" i="1"/>
  <c r="AD8" i="1"/>
  <c r="AE8" i="1"/>
  <c r="AF8" i="1"/>
  <c r="AG8" i="1"/>
  <c r="AH8" i="1"/>
  <c r="Z9" i="1"/>
  <c r="AA9" i="1"/>
  <c r="AB9" i="1"/>
  <c r="AC9" i="1"/>
  <c r="AD9" i="1"/>
  <c r="AE9" i="1"/>
  <c r="AF9" i="1"/>
  <c r="AG9" i="1"/>
  <c r="AH9" i="1"/>
  <c r="Z10" i="1"/>
  <c r="AA10" i="1"/>
  <c r="AB10" i="1"/>
  <c r="AC10" i="1"/>
  <c r="AD10" i="1"/>
  <c r="AE10" i="1"/>
  <c r="AF10" i="1"/>
  <c r="AG10" i="1"/>
  <c r="AH10" i="1"/>
  <c r="Z11" i="1"/>
  <c r="AA11" i="1"/>
  <c r="AB11" i="1"/>
  <c r="AC11" i="1"/>
  <c r="AD11" i="1"/>
  <c r="AE11" i="1"/>
  <c r="AF11" i="1"/>
  <c r="AG11" i="1"/>
  <c r="AH11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Z24" i="1"/>
  <c r="AA24" i="1"/>
  <c r="AB24" i="1"/>
  <c r="AC24" i="1"/>
  <c r="AD24" i="1"/>
  <c r="AE24" i="1"/>
  <c r="AF24" i="1"/>
  <c r="AG24" i="1"/>
  <c r="AH24" i="1"/>
  <c r="Z25" i="1"/>
  <c r="AA25" i="1"/>
  <c r="AB25" i="1"/>
  <c r="AC25" i="1"/>
  <c r="AD25" i="1"/>
  <c r="AE25" i="1"/>
  <c r="AF25" i="1"/>
  <c r="AG25" i="1"/>
  <c r="AH25" i="1"/>
  <c r="Z26" i="1"/>
  <c r="AA26" i="1"/>
  <c r="AB26" i="1"/>
  <c r="AC26" i="1"/>
  <c r="AD26" i="1"/>
  <c r="AE26" i="1"/>
  <c r="AF26" i="1"/>
  <c r="AG26" i="1"/>
  <c r="AH26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Z32" i="1"/>
  <c r="AA32" i="1"/>
  <c r="AB32" i="1"/>
  <c r="AC32" i="1"/>
  <c r="AD32" i="1"/>
  <c r="AE32" i="1"/>
  <c r="AF32" i="1"/>
  <c r="AG32" i="1"/>
  <c r="AH32" i="1"/>
  <c r="Z33" i="1"/>
  <c r="AA33" i="1"/>
  <c r="AB33" i="1"/>
  <c r="AC33" i="1"/>
  <c r="AD33" i="1"/>
  <c r="AE33" i="1"/>
  <c r="AF33" i="1"/>
  <c r="AG33" i="1"/>
  <c r="AH33" i="1"/>
  <c r="Z34" i="1"/>
  <c r="AA34" i="1"/>
  <c r="AB34" i="1"/>
  <c r="AC34" i="1"/>
  <c r="AD34" i="1"/>
  <c r="AE34" i="1"/>
  <c r="AF34" i="1"/>
  <c r="AG34" i="1"/>
  <c r="AH34" i="1"/>
  <c r="Z35" i="1"/>
  <c r="AA35" i="1"/>
  <c r="AB35" i="1"/>
  <c r="AC35" i="1"/>
  <c r="AD35" i="1"/>
  <c r="AE35" i="1"/>
  <c r="AF35" i="1"/>
  <c r="AG35" i="1"/>
  <c r="AH35" i="1"/>
  <c r="Z36" i="1"/>
  <c r="AA36" i="1"/>
  <c r="AB36" i="1"/>
  <c r="AC36" i="1"/>
  <c r="AD36" i="1"/>
  <c r="AE36" i="1"/>
  <c r="AF36" i="1"/>
  <c r="AG36" i="1"/>
  <c r="AH36" i="1"/>
  <c r="Z37" i="1"/>
  <c r="AA37" i="1"/>
  <c r="AB37" i="1"/>
  <c r="AC37" i="1"/>
  <c r="AD37" i="1"/>
  <c r="AE37" i="1"/>
  <c r="AF37" i="1"/>
  <c r="AG37" i="1"/>
  <c r="AH37" i="1"/>
  <c r="Z38" i="1"/>
  <c r="AA38" i="1"/>
  <c r="AB38" i="1"/>
  <c r="AC38" i="1"/>
  <c r="AD38" i="1"/>
  <c r="AE38" i="1"/>
  <c r="AF38" i="1"/>
  <c r="AG38" i="1"/>
  <c r="AH38" i="1"/>
  <c r="Z39" i="1"/>
  <c r="AA39" i="1"/>
  <c r="AB39" i="1"/>
  <c r="AC39" i="1"/>
  <c r="AD39" i="1"/>
  <c r="AE39" i="1"/>
  <c r="AF39" i="1"/>
  <c r="AG39" i="1"/>
  <c r="AH39" i="1"/>
  <c r="Z40" i="1"/>
  <c r="AA40" i="1"/>
  <c r="AB40" i="1"/>
  <c r="AC40" i="1"/>
  <c r="AD40" i="1"/>
  <c r="AE40" i="1"/>
  <c r="AF40" i="1"/>
  <c r="AG40" i="1"/>
  <c r="AH40" i="1"/>
  <c r="Z41" i="1"/>
  <c r="AA41" i="1"/>
  <c r="AB41" i="1"/>
  <c r="AC41" i="1"/>
  <c r="AD41" i="1"/>
  <c r="AE41" i="1"/>
  <c r="AF41" i="1"/>
  <c r="AG41" i="1"/>
  <c r="AH41" i="1"/>
  <c r="Z42" i="1"/>
  <c r="AA42" i="1"/>
  <c r="AB42" i="1"/>
  <c r="AC42" i="1"/>
  <c r="AD42" i="1"/>
  <c r="AE42" i="1"/>
  <c r="AF42" i="1"/>
  <c r="AG42" i="1"/>
  <c r="AH42" i="1"/>
  <c r="Z43" i="1"/>
  <c r="AA43" i="1"/>
  <c r="AB43" i="1"/>
  <c r="AC43" i="1"/>
  <c r="AD43" i="1"/>
  <c r="AE43" i="1"/>
  <c r="AF43" i="1"/>
  <c r="AG43" i="1"/>
  <c r="AH43" i="1"/>
  <c r="Z44" i="1"/>
  <c r="AA44" i="1"/>
  <c r="AB44" i="1"/>
  <c r="AC44" i="1"/>
  <c r="AD44" i="1"/>
  <c r="AE44" i="1"/>
  <c r="AF44" i="1"/>
  <c r="AG44" i="1"/>
  <c r="AH44" i="1"/>
  <c r="Z45" i="1"/>
  <c r="AA45" i="1"/>
  <c r="AB45" i="1"/>
  <c r="AC45" i="1"/>
  <c r="AD45" i="1"/>
  <c r="AE45" i="1"/>
  <c r="AF45" i="1"/>
  <c r="AG45" i="1"/>
  <c r="AH45" i="1"/>
  <c r="Z46" i="1"/>
  <c r="AA46" i="1"/>
  <c r="AB46" i="1"/>
  <c r="AC46" i="1"/>
  <c r="AD46" i="1"/>
  <c r="AE46" i="1"/>
  <c r="AF46" i="1"/>
  <c r="AG46" i="1"/>
  <c r="AH46" i="1"/>
  <c r="Z47" i="1"/>
  <c r="AA47" i="1"/>
  <c r="AB47" i="1"/>
  <c r="AC47" i="1"/>
  <c r="AD47" i="1"/>
  <c r="AE47" i="1"/>
  <c r="AF47" i="1"/>
  <c r="AG47" i="1"/>
  <c r="AH47" i="1"/>
  <c r="Z48" i="1"/>
  <c r="AA48" i="1"/>
  <c r="AB48" i="1"/>
  <c r="AC48" i="1"/>
  <c r="AD48" i="1"/>
  <c r="AE48" i="1"/>
  <c r="AF48" i="1"/>
  <c r="AG48" i="1"/>
  <c r="AH48" i="1"/>
  <c r="Z49" i="1"/>
  <c r="AA49" i="1"/>
  <c r="AB49" i="1"/>
  <c r="AC49" i="1"/>
  <c r="AD49" i="1"/>
  <c r="AE49" i="1"/>
  <c r="AF49" i="1"/>
  <c r="AG49" i="1"/>
  <c r="AH49" i="1"/>
  <c r="Z50" i="1"/>
  <c r="AA50" i="1"/>
  <c r="AB50" i="1"/>
  <c r="AC50" i="1"/>
  <c r="AD50" i="1"/>
  <c r="AE50" i="1"/>
  <c r="AF50" i="1"/>
  <c r="AG50" i="1"/>
  <c r="AH50" i="1"/>
  <c r="AA3" i="1"/>
  <c r="Z3" i="1"/>
  <c r="AF3" i="1"/>
  <c r="AE3" i="1"/>
  <c r="AD3" i="1"/>
  <c r="AC3" i="1"/>
  <c r="AH3" i="1"/>
  <c r="AG3" i="1"/>
  <c r="AB3" i="1"/>
</calcChain>
</file>

<file path=xl/sharedStrings.xml><?xml version="1.0" encoding="utf-8"?>
<sst xmlns="http://schemas.openxmlformats.org/spreadsheetml/2006/main" count="106" uniqueCount="23">
  <si>
    <t>n</t>
  </si>
  <si>
    <t>er</t>
  </si>
  <si>
    <t>p</t>
  </si>
  <si>
    <t>classifier</t>
  </si>
  <si>
    <t>fit_time</t>
  </si>
  <si>
    <t>AUC</t>
  </si>
  <si>
    <t>Avg_Prec</t>
  </si>
  <si>
    <t>recall</t>
  </si>
  <si>
    <t>precision</t>
  </si>
  <si>
    <t>f1</t>
  </si>
  <si>
    <t>fbeta_2</t>
  </si>
  <si>
    <t>fbeta_point5</t>
  </si>
  <si>
    <t>mean</t>
  </si>
  <si>
    <t>std</t>
  </si>
  <si>
    <t>count</t>
  </si>
  <si>
    <t>balanced</t>
  </si>
  <si>
    <t>regular</t>
  </si>
  <si>
    <t>LB</t>
  </si>
  <si>
    <t>UB</t>
  </si>
  <si>
    <t>LATEX</t>
  </si>
  <si>
    <t>se</t>
  </si>
  <si>
    <t>novel</t>
  </si>
  <si>
    <t>Event Rate &amp; Covariates &amp; Model &amp; AUPR &amp; f1 &amp;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</si>
</sst>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4" fillId="0" borderId="2" xfId="1" applyNumberFormat="1" applyFont="1" applyFill="1" applyBorder="1" applyAlignment="1">
      <alignment horizontal="left" vertical="top"/>
    </xf>
    <xf numFmtId="0" fontId="0" fillId="2" borderId="10" xfId="0" applyFill="1" applyBorder="1"/>
    <xf numFmtId="0" fontId="1" fillId="2" borderId="0" xfId="0" applyFont="1" applyFill="1" applyBorder="1"/>
    <xf numFmtId="0" fontId="5" fillId="2" borderId="0" xfId="0" applyFont="1" applyFill="1" applyBorder="1"/>
    <xf numFmtId="0" fontId="1" fillId="2" borderId="10" xfId="0" applyFont="1" applyFill="1" applyBorder="1"/>
    <xf numFmtId="0" fontId="5" fillId="2" borderId="10" xfId="0" applyFont="1" applyFill="1" applyBorder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1" fillId="2" borderId="1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zoomScaleNormal="100" workbookViewId="0">
      <pane ySplit="1" topLeftCell="A42" activePane="bottomLeft" state="frozen"/>
      <selection pane="bottomLeft" activeCell="AA50" sqref="AA50"/>
    </sheetView>
  </sheetViews>
  <sheetFormatPr defaultRowHeight="14.6" x14ac:dyDescent="0.4"/>
  <cols>
    <col min="5" max="8" width="9.23046875" hidden="1" customWidth="1"/>
    <col min="12" max="15" width="9.23046875" hidden="1" customWidth="1"/>
    <col min="22" max="24" width="9.23046875" hidden="1" customWidth="1"/>
    <col min="25" max="25" width="3.4609375" customWidth="1"/>
    <col min="32" max="34" width="0" hidden="1" customWidth="1"/>
  </cols>
  <sheetData>
    <row r="1" spans="1:35" x14ac:dyDescent="0.4">
      <c r="E1" s="19" t="s">
        <v>4</v>
      </c>
      <c r="F1" s="19"/>
      <c r="G1" s="19" t="s">
        <v>5</v>
      </c>
      <c r="H1" s="19"/>
      <c r="I1" s="19" t="s">
        <v>6</v>
      </c>
      <c r="J1" s="19"/>
      <c r="K1" s="19"/>
      <c r="L1" s="19" t="s">
        <v>7</v>
      </c>
      <c r="M1" s="19"/>
      <c r="N1" s="19" t="s">
        <v>8</v>
      </c>
      <c r="O1" s="19"/>
      <c r="P1" s="19" t="s">
        <v>9</v>
      </c>
      <c r="Q1" s="19"/>
      <c r="R1" s="19"/>
      <c r="S1" s="19" t="s">
        <v>10</v>
      </c>
      <c r="T1" s="19"/>
      <c r="U1" s="19"/>
      <c r="V1" s="19" t="s">
        <v>11</v>
      </c>
      <c r="W1" s="19"/>
      <c r="X1" s="19"/>
      <c r="Y1" s="20"/>
      <c r="Z1" s="19" t="s">
        <v>6</v>
      </c>
      <c r="AA1" s="19"/>
      <c r="AB1" s="19" t="s">
        <v>9</v>
      </c>
      <c r="AC1" s="19"/>
      <c r="AD1" s="19" t="s">
        <v>10</v>
      </c>
      <c r="AE1" s="19"/>
      <c r="AF1" s="19" t="s">
        <v>11</v>
      </c>
      <c r="AG1" s="19"/>
      <c r="AH1" s="19"/>
      <c r="AI1" s="1" t="s">
        <v>19</v>
      </c>
    </row>
    <row r="2" spans="1:35" ht="15" thickBo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20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20</v>
      </c>
      <c r="R2" s="2" t="s">
        <v>13</v>
      </c>
      <c r="S2" s="2" t="s">
        <v>12</v>
      </c>
      <c r="T2" s="2" t="s">
        <v>20</v>
      </c>
      <c r="U2" s="2" t="s">
        <v>13</v>
      </c>
      <c r="V2" s="2" t="s">
        <v>12</v>
      </c>
      <c r="W2" s="2" t="s">
        <v>13</v>
      </c>
      <c r="X2" s="2" t="s">
        <v>14</v>
      </c>
      <c r="Y2" s="21"/>
      <c r="Z2" s="2" t="s">
        <v>17</v>
      </c>
      <c r="AA2" s="2" t="s">
        <v>18</v>
      </c>
      <c r="AB2" s="1" t="s">
        <v>17</v>
      </c>
      <c r="AC2" s="1" t="s">
        <v>18</v>
      </c>
      <c r="AD2" s="1" t="s">
        <v>17</v>
      </c>
      <c r="AE2" s="1" t="s">
        <v>18</v>
      </c>
      <c r="AF2" s="1" t="s">
        <v>17</v>
      </c>
      <c r="AG2" s="1" t="s">
        <v>18</v>
      </c>
      <c r="AH2" s="1"/>
      <c r="AI2" s="13" t="s">
        <v>22</v>
      </c>
    </row>
    <row r="3" spans="1:35" x14ac:dyDescent="0.4">
      <c r="A3" s="3">
        <v>100000</v>
      </c>
      <c r="B3" s="4">
        <v>5.0000000000000001E-4</v>
      </c>
      <c r="C3" s="4">
        <v>16</v>
      </c>
      <c r="D3" s="4" t="s">
        <v>15</v>
      </c>
      <c r="E3" s="4">
        <v>0.69902799999999998</v>
      </c>
      <c r="F3" s="4">
        <v>0.15658852826175751</v>
      </c>
      <c r="G3" s="4">
        <v>0.99204189370817752</v>
      </c>
      <c r="H3" s="4">
        <v>3.1528440128785709E-2</v>
      </c>
      <c r="I3" s="4">
        <v>0.88452864467123293</v>
      </c>
      <c r="J3" s="4">
        <f>K3/SQRT(X3)</f>
        <v>4.1550957718824019E-3</v>
      </c>
      <c r="K3" s="4">
        <v>0.13139566535283809</v>
      </c>
      <c r="L3" s="4">
        <v>0.98420000000000007</v>
      </c>
      <c r="M3" s="4">
        <v>6.3059961790372376E-2</v>
      </c>
      <c r="N3" s="4">
        <v>0.8396233766233766</v>
      </c>
      <c r="O3" s="4">
        <v>0.14232340667043919</v>
      </c>
      <c r="P3" s="4">
        <v>0.88155859168351436</v>
      </c>
      <c r="Q3" s="4">
        <f>R3/SQRT(1000)</f>
        <v>3.2812293232215759E-3</v>
      </c>
      <c r="R3" s="4">
        <v>0.10376158186713</v>
      </c>
      <c r="S3" s="4">
        <v>0.9317171704065087</v>
      </c>
      <c r="T3" s="4">
        <f>U3/SQRT(1000)</f>
        <v>2.351767618996305E-3</v>
      </c>
      <c r="U3" s="4">
        <v>7.4369422034593957E-2</v>
      </c>
      <c r="V3" s="4">
        <v>0.85225918946514845</v>
      </c>
      <c r="W3" s="4">
        <v>0.12528276174683889</v>
      </c>
      <c r="X3" s="5">
        <v>1000</v>
      </c>
      <c r="Y3" s="22"/>
      <c r="Z3" s="4">
        <f>$I3-1.96*$K3/SQRT($X3)</f>
        <v>0.87638465695834344</v>
      </c>
      <c r="AA3" s="4">
        <f>$I3+1.96*$K3/SQRT($X3)</f>
        <v>0.89267263238412242</v>
      </c>
      <c r="AB3" s="4">
        <f>$P3-1.96*$R3/SQRT($X3)</f>
        <v>0.87512738221000008</v>
      </c>
      <c r="AC3" s="4">
        <f>$P3+1.96*$R3/SQRT($X3)</f>
        <v>0.88798980115702864</v>
      </c>
      <c r="AD3" s="4">
        <f>$S3-1.96*$U3/SQRT($X3)</f>
        <v>0.92710770587327596</v>
      </c>
      <c r="AE3" s="4">
        <f>$S3+1.96*$U3/SQRT($X3)</f>
        <v>0.93632663493974144</v>
      </c>
      <c r="AF3" s="4">
        <f>$V3-1.96*$W3/SQRT($X3)</f>
        <v>0.8444940834430944</v>
      </c>
      <c r="AG3" s="4">
        <f>$P3-1.96*$R3/SQRT($X3)</f>
        <v>0.87512738221000008</v>
      </c>
      <c r="AH3" s="4">
        <f>$P3+1.96*$R3/SQRT($X3)</f>
        <v>0.88798980115702864</v>
      </c>
      <c r="AI3" t="str">
        <f>_xlfn.CONCAT(ROUND(B3*100,3), "\% &amp; ", C3, " &amp; ", D3, " &amp; ", ROUND(I3*100,1), " (", ROUND(J3*100,2), ") &amp; ", ROUND(P3*100,1), " (", ROUND(Q3*100,2), ") &amp; ", ROUND(S3*100,1), " (", ROUND(T3*100,2), ") \\")</f>
        <v>0.05\% &amp; 16 &amp; balanced &amp; 88.5 (0.42) &amp; 88.2 (0.33) &amp; 93.2 (0.24) \\</v>
      </c>
    </row>
    <row r="4" spans="1:35" x14ac:dyDescent="0.4">
      <c r="A4" s="6">
        <v>100000</v>
      </c>
      <c r="B4" s="7">
        <v>5.0000000000000001E-4</v>
      </c>
      <c r="C4" s="7">
        <v>16</v>
      </c>
      <c r="D4" s="7" t="s">
        <v>21</v>
      </c>
      <c r="E4" s="7">
        <v>41.601731000000001</v>
      </c>
      <c r="F4" s="7">
        <v>127.7158582966622</v>
      </c>
      <c r="G4" s="7">
        <v>0.99995210893085795</v>
      </c>
      <c r="H4" s="7">
        <v>5.5191602191889853E-5</v>
      </c>
      <c r="I4" s="8">
        <v>0.92990689430939422</v>
      </c>
      <c r="J4" s="8">
        <f t="shared" ref="J4:K62" si="0">K4/SQRT(X4)</f>
        <v>2.445228576477151E-3</v>
      </c>
      <c r="K4" s="7">
        <v>7.7324917013990219E-2</v>
      </c>
      <c r="L4" s="7">
        <v>1</v>
      </c>
      <c r="M4" s="7">
        <v>0</v>
      </c>
      <c r="N4" s="7">
        <v>0.94958174603174605</v>
      </c>
      <c r="O4" s="7">
        <v>9.5011037836878184E-2</v>
      </c>
      <c r="P4" s="8">
        <v>0.90680640601228835</v>
      </c>
      <c r="Q4" s="8">
        <f t="shared" ref="Q4:Q62" si="1">R4/SQRT(1000)</f>
        <v>2.5977152072343126E-3</v>
      </c>
      <c r="R4" s="7">
        <v>8.2146967673167384E-2</v>
      </c>
      <c r="S4" s="8">
        <v>0.94583180531467315</v>
      </c>
      <c r="T4" s="8">
        <f t="shared" ref="T4:T62" si="2">U4/SQRT(1000)</f>
        <v>1.7298913385624098E-3</v>
      </c>
      <c r="U4" s="7">
        <v>5.4703967344546828E-2</v>
      </c>
      <c r="V4" s="8">
        <v>0.91405137068985065</v>
      </c>
      <c r="W4" s="7">
        <v>9.0018939561404374E-2</v>
      </c>
      <c r="X4" s="9">
        <v>1000</v>
      </c>
      <c r="Y4" s="23"/>
      <c r="Z4" s="16">
        <f t="shared" ref="Z4:AE62" si="3">$I4-1.96*$K4/SQRT($X4)</f>
        <v>0.92511424629949901</v>
      </c>
      <c r="AA4" s="16">
        <f t="shared" ref="AA4:AA62" si="4">$I4+1.96*$K4/SQRT($X4)</f>
        <v>0.93469954231928942</v>
      </c>
      <c r="AB4" s="7">
        <f t="shared" ref="AB4:AB62" si="5">$P4-1.96*$R4/SQRT($X4)</f>
        <v>0.90171488420610912</v>
      </c>
      <c r="AC4" s="7">
        <f t="shared" ref="AC4:AC62" si="6">$P4+1.96*$R4/SQRT($X4)</f>
        <v>0.91189792781846757</v>
      </c>
      <c r="AD4" s="15">
        <f t="shared" ref="AD4:AD62" si="7">$S4-1.96*$U4/SQRT($X4)</f>
        <v>0.94244121829109084</v>
      </c>
      <c r="AE4" s="15">
        <f t="shared" ref="AE4:AE62" si="8">$S4+1.96*$U4/SQRT($X4)</f>
        <v>0.94922239233825545</v>
      </c>
      <c r="AF4" s="8">
        <f t="shared" ref="AF4:AF62" si="9">$V4-1.96*$W4/SQRT($X4)</f>
        <v>0.90847193901113599</v>
      </c>
      <c r="AG4" s="8">
        <f t="shared" ref="AG4:AG62" si="10">$P4-1.96*$R4/SQRT($X4)</f>
        <v>0.90171488420610912</v>
      </c>
      <c r="AH4" s="9">
        <f t="shared" ref="AH4:AH62" si="11">$P4+1.96*$R4/SQRT($X4)</f>
        <v>0.91189792781846757</v>
      </c>
      <c r="AI4" t="str">
        <f t="shared" ref="AI4:AI50" si="12">_xlfn.CONCAT(ROUND(B4*100,3), "\% &amp; ", C4, " &amp; ", D4, " &amp; ", ROUND(I4*100,1), " (", ROUND(J4*100,2), ") &amp; ", ROUND(P4*100,1), " (", ROUND(Q4*100,2), ") &amp; ", ROUND(S4*100,1), " (", ROUND(T4*100,2), ") \\")</f>
        <v>0.05\% &amp; 16 &amp; novel &amp; 93 (0.24) &amp; 90.7 (0.26) &amp; 94.6 (0.17) \\</v>
      </c>
    </row>
    <row r="5" spans="1:35" ht="15" thickBot="1" x14ac:dyDescent="0.45">
      <c r="A5" s="10">
        <v>100000</v>
      </c>
      <c r="B5" s="11">
        <v>5.0000000000000001E-4</v>
      </c>
      <c r="C5" s="11">
        <v>16</v>
      </c>
      <c r="D5" s="11" t="s">
        <v>16</v>
      </c>
      <c r="E5" s="11">
        <v>0.36350500000000002</v>
      </c>
      <c r="F5" s="11">
        <v>4.5190952603338608E-2</v>
      </c>
      <c r="G5" s="11">
        <v>0.99345577413514985</v>
      </c>
      <c r="H5" s="11">
        <v>3.0792046217794789E-2</v>
      </c>
      <c r="I5" s="11">
        <v>0.91759380139337776</v>
      </c>
      <c r="J5" s="11">
        <f t="shared" si="0"/>
        <v>3.5708506328435479E-3</v>
      </c>
      <c r="K5" s="11">
        <v>0.11292021184039271</v>
      </c>
      <c r="L5" s="11">
        <v>0.98699999999999999</v>
      </c>
      <c r="M5" s="11">
        <v>6.1583848110733627E-2</v>
      </c>
      <c r="N5" s="11">
        <v>0.91851129148629151</v>
      </c>
      <c r="O5" s="11">
        <v>0.1221965657744748</v>
      </c>
      <c r="P5" s="11">
        <v>0.90070866829249185</v>
      </c>
      <c r="Q5" s="11">
        <f t="shared" si="1"/>
        <v>3.0789169238077045E-3</v>
      </c>
      <c r="R5" s="11">
        <v>9.7363902056714524E-2</v>
      </c>
      <c r="S5" s="11">
        <v>0.9400605928680944</v>
      </c>
      <c r="T5" s="11">
        <f t="shared" si="2"/>
        <v>2.297647849636787E-3</v>
      </c>
      <c r="U5" s="11">
        <v>7.2658004658403275E-2</v>
      </c>
      <c r="V5" s="11">
        <v>0.90017104344698218</v>
      </c>
      <c r="W5" s="11">
        <v>0.10954147987302471</v>
      </c>
      <c r="X5" s="12">
        <v>1000</v>
      </c>
      <c r="Y5" s="24"/>
      <c r="Z5" s="11">
        <f t="shared" si="3"/>
        <v>0.91059493415300441</v>
      </c>
      <c r="AA5" s="11">
        <f t="shared" si="4"/>
        <v>0.92459266863375111</v>
      </c>
      <c r="AB5" s="11">
        <f t="shared" si="5"/>
        <v>0.89467399112182877</v>
      </c>
      <c r="AC5" s="11">
        <f t="shared" si="6"/>
        <v>0.90674334546315494</v>
      </c>
      <c r="AD5" s="11">
        <f t="shared" si="7"/>
        <v>0.93555720308280632</v>
      </c>
      <c r="AE5" s="11">
        <f t="shared" si="8"/>
        <v>0.94456398265338248</v>
      </c>
      <c r="AF5" s="11">
        <f t="shared" si="9"/>
        <v>0.89338159218356283</v>
      </c>
      <c r="AG5" s="11">
        <f t="shared" si="10"/>
        <v>0.89467399112182877</v>
      </c>
      <c r="AH5" s="12">
        <f t="shared" si="11"/>
        <v>0.90674334546315494</v>
      </c>
      <c r="AI5" t="str">
        <f t="shared" si="12"/>
        <v>0.05\% &amp; 16 &amp; regular &amp; 91.8 (0.36) &amp; 90.1 (0.31) &amp; 94 (0.23) \\</v>
      </c>
    </row>
    <row r="6" spans="1:35" x14ac:dyDescent="0.4">
      <c r="A6" s="3">
        <v>100000</v>
      </c>
      <c r="B6" s="4">
        <v>1E-3</v>
      </c>
      <c r="C6" s="4">
        <v>16</v>
      </c>
      <c r="D6" s="4" t="s">
        <v>15</v>
      </c>
      <c r="E6" s="4">
        <v>0.43011899999999997</v>
      </c>
      <c r="F6" s="4">
        <v>4.88123292056677E-2</v>
      </c>
      <c r="G6" s="4">
        <v>0.99992043587289914</v>
      </c>
      <c r="H6" s="4">
        <v>7.4723304224224232E-5</v>
      </c>
      <c r="I6" s="4">
        <v>0.9461290385183575</v>
      </c>
      <c r="J6" s="4">
        <f t="shared" si="0"/>
        <v>1.4492500034971414E-3</v>
      </c>
      <c r="K6" s="4">
        <v>4.5829309100579557E-2</v>
      </c>
      <c r="L6" s="4">
        <v>1</v>
      </c>
      <c r="M6" s="4">
        <v>0</v>
      </c>
      <c r="N6" s="4">
        <v>0.81545494611597558</v>
      </c>
      <c r="O6" s="4">
        <v>0.11780448066701291</v>
      </c>
      <c r="P6" s="4">
        <v>0.87440940350790286</v>
      </c>
      <c r="Q6" s="4">
        <f t="shared" si="1"/>
        <v>2.5836589766541377E-3</v>
      </c>
      <c r="R6" s="4">
        <v>8.1702470633668756E-2</v>
      </c>
      <c r="S6" s="4">
        <v>0.92775347688658028</v>
      </c>
      <c r="T6" s="4">
        <f t="shared" si="2"/>
        <v>1.7401864318789782E-3</v>
      </c>
      <c r="U6" s="4">
        <v>5.5029526780590157E-2</v>
      </c>
      <c r="V6" s="4">
        <v>0.83640096627262717</v>
      </c>
      <c r="W6" s="4">
        <v>0.1036652654957894</v>
      </c>
      <c r="X6" s="4">
        <v>1000</v>
      </c>
      <c r="Y6" s="22"/>
      <c r="Z6" s="4">
        <f t="shared" si="3"/>
        <v>0.94328850851150314</v>
      </c>
      <c r="AA6" s="4">
        <f t="shared" si="4"/>
        <v>0.94896956852521186</v>
      </c>
      <c r="AB6" s="4">
        <f t="shared" si="5"/>
        <v>0.86934543191366076</v>
      </c>
      <c r="AC6" s="4">
        <f t="shared" si="6"/>
        <v>0.87947337510214496</v>
      </c>
      <c r="AD6" s="4">
        <f t="shared" si="7"/>
        <v>0.9243427114800975</v>
      </c>
      <c r="AE6" s="4">
        <f t="shared" si="8"/>
        <v>0.93116424229306305</v>
      </c>
      <c r="AF6" s="4">
        <f t="shared" si="9"/>
        <v>0.82997572654965712</v>
      </c>
      <c r="AG6" s="4">
        <f t="shared" si="10"/>
        <v>0.86934543191366076</v>
      </c>
      <c r="AH6" s="5">
        <f t="shared" si="11"/>
        <v>0.87947337510214496</v>
      </c>
      <c r="AI6" t="str">
        <f t="shared" si="12"/>
        <v>0.1\% &amp; 16 &amp; balanced &amp; 94.6 (0.14) &amp; 87.4 (0.26) &amp; 92.8 (0.17) \\</v>
      </c>
    </row>
    <row r="7" spans="1:35" x14ac:dyDescent="0.4">
      <c r="A7" s="6">
        <v>100000</v>
      </c>
      <c r="B7" s="7">
        <v>1E-3</v>
      </c>
      <c r="C7" s="7">
        <v>16</v>
      </c>
      <c r="D7" s="7" t="s">
        <v>21</v>
      </c>
      <c r="E7" s="7">
        <v>43.648294999999997</v>
      </c>
      <c r="F7" s="7">
        <v>107.34337472994039</v>
      </c>
      <c r="G7" s="7">
        <v>0.99993221210635375</v>
      </c>
      <c r="H7" s="7">
        <v>6.6127025837595639E-5</v>
      </c>
      <c r="I7" s="7">
        <v>0.95205971550836899</v>
      </c>
      <c r="J7" s="7">
        <f t="shared" si="0"/>
        <v>1.3357991817588173E-3</v>
      </c>
      <c r="K7" s="7">
        <v>4.2241679109471082E-2</v>
      </c>
      <c r="L7" s="7">
        <v>1</v>
      </c>
      <c r="M7" s="7">
        <v>0</v>
      </c>
      <c r="N7" s="7">
        <v>0.96926996891996897</v>
      </c>
      <c r="O7" s="7">
        <v>5.7859044259315602E-2</v>
      </c>
      <c r="P7" s="7">
        <v>0.91358402910685188</v>
      </c>
      <c r="Q7" s="7">
        <f t="shared" si="1"/>
        <v>1.892338122833943E-3</v>
      </c>
      <c r="R7" s="7">
        <v>5.9840985713227442E-2</v>
      </c>
      <c r="S7" s="7">
        <v>0.94012227362522283</v>
      </c>
      <c r="T7" s="7">
        <f t="shared" si="2"/>
        <v>1.4909706585383611E-3</v>
      </c>
      <c r="U7" s="7">
        <v>4.7148632054623961E-2</v>
      </c>
      <c r="V7" s="7">
        <v>0.93037540673644314</v>
      </c>
      <c r="W7" s="7">
        <v>5.8080853903223949E-2</v>
      </c>
      <c r="X7" s="7">
        <v>1000</v>
      </c>
      <c r="Y7" s="23"/>
      <c r="Z7" s="7">
        <f t="shared" si="3"/>
        <v>0.94944154911212175</v>
      </c>
      <c r="AA7" s="7">
        <f t="shared" si="4"/>
        <v>0.95467788190461622</v>
      </c>
      <c r="AB7" s="7">
        <f t="shared" si="5"/>
        <v>0.9098750463860974</v>
      </c>
      <c r="AC7" s="7">
        <f t="shared" si="6"/>
        <v>0.91729301182760636</v>
      </c>
      <c r="AD7" s="7">
        <f t="shared" si="7"/>
        <v>0.93719997113448761</v>
      </c>
      <c r="AE7" s="7">
        <f t="shared" si="8"/>
        <v>0.94304457611595804</v>
      </c>
      <c r="AF7" s="7">
        <f t="shared" si="9"/>
        <v>0.92677551811552239</v>
      </c>
      <c r="AG7" s="7">
        <f t="shared" si="10"/>
        <v>0.9098750463860974</v>
      </c>
      <c r="AH7" s="9">
        <f t="shared" si="11"/>
        <v>0.91729301182760636</v>
      </c>
      <c r="AI7" t="str">
        <f t="shared" si="12"/>
        <v>0.1\% &amp; 16 &amp; novel &amp; 95.2 (0.13) &amp; 91.4 (0.19) &amp; 94 (0.15) \\</v>
      </c>
    </row>
    <row r="8" spans="1:35" ht="15" thickBot="1" x14ac:dyDescent="0.45">
      <c r="A8" s="10">
        <v>100000</v>
      </c>
      <c r="B8" s="11">
        <v>1E-3</v>
      </c>
      <c r="C8" s="11">
        <v>16</v>
      </c>
      <c r="D8" s="11" t="s">
        <v>16</v>
      </c>
      <c r="E8" s="11">
        <v>0.24870200000000001</v>
      </c>
      <c r="F8" s="11">
        <v>1.7737130596627008E-2</v>
      </c>
      <c r="G8" s="11">
        <v>0.99994326075080808</v>
      </c>
      <c r="H8" s="11">
        <v>5.7732128352441213E-5</v>
      </c>
      <c r="I8" s="11">
        <v>0.95650737127335883</v>
      </c>
      <c r="J8" s="11">
        <f t="shared" si="0"/>
        <v>1.286521412466054E-3</v>
      </c>
      <c r="K8" s="11">
        <v>4.0683379219696718E-2</v>
      </c>
      <c r="L8" s="11">
        <v>1</v>
      </c>
      <c r="M8" s="11">
        <v>0</v>
      </c>
      <c r="N8" s="11">
        <v>0.96942840492840487</v>
      </c>
      <c r="O8" s="11">
        <v>5.4147923584112703E-2</v>
      </c>
      <c r="P8" s="11">
        <v>0.92125193165005925</v>
      </c>
      <c r="Q8" s="11">
        <f t="shared" si="1"/>
        <v>1.8442190196054356E-3</v>
      </c>
      <c r="R8" s="11">
        <v>5.8319326061558992E-2</v>
      </c>
      <c r="S8" s="11">
        <v>0.94835024956524216</v>
      </c>
      <c r="T8" s="11">
        <f t="shared" si="2"/>
        <v>1.3862525473292405E-3</v>
      </c>
      <c r="U8" s="11">
        <v>4.3837154617707659E-2</v>
      </c>
      <c r="V8" s="11">
        <v>0.93742589281632693</v>
      </c>
      <c r="W8" s="11">
        <v>5.5033323401568822E-2</v>
      </c>
      <c r="X8" s="11">
        <v>1000</v>
      </c>
      <c r="Y8" s="24"/>
      <c r="Z8" s="11">
        <f t="shared" si="3"/>
        <v>0.95398578930492539</v>
      </c>
      <c r="AA8" s="11">
        <f t="shared" si="4"/>
        <v>0.95902895324179227</v>
      </c>
      <c r="AB8" s="18">
        <f t="shared" si="5"/>
        <v>0.91763726237163257</v>
      </c>
      <c r="AC8" s="18">
        <f t="shared" si="6"/>
        <v>0.92486660092848594</v>
      </c>
      <c r="AD8" s="18">
        <f t="shared" si="7"/>
        <v>0.94563319457247685</v>
      </c>
      <c r="AE8" s="18">
        <f t="shared" si="8"/>
        <v>0.95106730455800748</v>
      </c>
      <c r="AF8" s="11">
        <f t="shared" si="9"/>
        <v>0.93401489209283795</v>
      </c>
      <c r="AG8" s="11">
        <f t="shared" si="10"/>
        <v>0.91763726237163257</v>
      </c>
      <c r="AH8" s="12">
        <f t="shared" si="11"/>
        <v>0.92486660092848594</v>
      </c>
      <c r="AI8" t="str">
        <f t="shared" si="12"/>
        <v>0.1\% &amp; 16 &amp; regular &amp; 95.7 (0.13) &amp; 92.1 (0.18) &amp; 94.8 (0.14) \\</v>
      </c>
    </row>
    <row r="9" spans="1:35" x14ac:dyDescent="0.4">
      <c r="A9" s="3">
        <v>100000</v>
      </c>
      <c r="B9" s="4">
        <v>5.0000000000000001E-3</v>
      </c>
      <c r="C9" s="4">
        <v>16</v>
      </c>
      <c r="D9" s="4" t="s">
        <v>15</v>
      </c>
      <c r="E9" s="4">
        <v>0.27591300000000002</v>
      </c>
      <c r="F9" s="4">
        <v>1.1412347377847951E-2</v>
      </c>
      <c r="G9" s="4">
        <v>0.99981346438887986</v>
      </c>
      <c r="H9" s="4">
        <v>8.1231532096408379E-5</v>
      </c>
      <c r="I9" s="4">
        <v>0.96597923338952307</v>
      </c>
      <c r="J9" s="4">
        <f t="shared" si="0"/>
        <v>4.7263383068206391E-4</v>
      </c>
      <c r="K9" s="4">
        <v>1.4945994042056951E-2</v>
      </c>
      <c r="L9" s="4">
        <v>1</v>
      </c>
      <c r="M9" s="4">
        <v>0</v>
      </c>
      <c r="N9" s="4">
        <v>0.77291256413070153</v>
      </c>
      <c r="O9" s="4">
        <v>4.9970567066706079E-2</v>
      </c>
      <c r="P9" s="4">
        <v>0.86011584480491154</v>
      </c>
      <c r="Q9" s="4">
        <f t="shared" si="1"/>
        <v>1.0691412400981332E-3</v>
      </c>
      <c r="R9" s="4">
        <v>3.3809214591270439E-2</v>
      </c>
      <c r="S9" s="4">
        <v>0.93100010071269634</v>
      </c>
      <c r="T9" s="4">
        <f t="shared" si="2"/>
        <v>6.2751848585794966E-4</v>
      </c>
      <c r="U9" s="4">
        <v>1.9843876891712811E-2</v>
      </c>
      <c r="V9" s="4">
        <v>0.80507642368278798</v>
      </c>
      <c r="W9" s="4">
        <v>4.4169038391145388E-2</v>
      </c>
      <c r="X9" s="4">
        <v>1000</v>
      </c>
      <c r="Y9" s="22"/>
      <c r="Z9" s="4">
        <f t="shared" si="3"/>
        <v>0.96505287108138627</v>
      </c>
      <c r="AA9" s="4">
        <f t="shared" si="4"/>
        <v>0.96690559569765988</v>
      </c>
      <c r="AB9" s="4">
        <f t="shared" si="5"/>
        <v>0.85802032797431915</v>
      </c>
      <c r="AC9" s="4">
        <f t="shared" si="6"/>
        <v>0.86221136163550394</v>
      </c>
      <c r="AD9" s="4">
        <f t="shared" si="7"/>
        <v>0.92977016448041472</v>
      </c>
      <c r="AE9" s="4">
        <f t="shared" si="8"/>
        <v>0.93223003694497797</v>
      </c>
      <c r="AF9" s="4">
        <f t="shared" si="9"/>
        <v>0.80233879832062938</v>
      </c>
      <c r="AG9" s="4">
        <f t="shared" si="10"/>
        <v>0.85802032797431915</v>
      </c>
      <c r="AH9" s="5">
        <f t="shared" si="11"/>
        <v>0.86221136163550394</v>
      </c>
      <c r="AI9" t="str">
        <f t="shared" si="12"/>
        <v>0.5\% &amp; 16 &amp; balanced &amp; 96.6 (0.05) &amp; 86 (0.11) &amp; 93.1 (0.06) \\</v>
      </c>
    </row>
    <row r="10" spans="1:35" x14ac:dyDescent="0.4">
      <c r="A10" s="6">
        <v>100000</v>
      </c>
      <c r="B10" s="7">
        <v>5.0000000000000001E-3</v>
      </c>
      <c r="C10" s="7">
        <v>16</v>
      </c>
      <c r="D10" s="7" t="s">
        <v>21</v>
      </c>
      <c r="E10" s="7">
        <v>10.983098</v>
      </c>
      <c r="F10" s="7">
        <v>0.78196091671596268</v>
      </c>
      <c r="G10" s="7">
        <v>0.9998228711792958</v>
      </c>
      <c r="H10" s="7">
        <v>7.7654349011493302E-5</v>
      </c>
      <c r="I10" s="7">
        <v>0.96796567238806897</v>
      </c>
      <c r="J10" s="7">
        <f t="shared" si="0"/>
        <v>4.4562242948970943E-4</v>
      </c>
      <c r="K10" s="7">
        <v>1.4091818536452669E-2</v>
      </c>
      <c r="L10" s="7">
        <v>1</v>
      </c>
      <c r="M10" s="7">
        <v>0</v>
      </c>
      <c r="N10" s="7">
        <v>0.98545317416984801</v>
      </c>
      <c r="O10" s="7">
        <v>1.8667095036286989E-2</v>
      </c>
      <c r="P10" s="7">
        <v>0.91316143087877677</v>
      </c>
      <c r="Q10" s="7">
        <f t="shared" si="1"/>
        <v>8.1806036888902687E-4</v>
      </c>
      <c r="R10" s="7">
        <v>2.5869340292068731E-2</v>
      </c>
      <c r="S10" s="7">
        <v>0.93766858499529659</v>
      </c>
      <c r="T10" s="7">
        <f t="shared" si="2"/>
        <v>5.9771682441202138E-4</v>
      </c>
      <c r="U10" s="7">
        <v>1.8901465609449209E-2</v>
      </c>
      <c r="V10" s="7">
        <v>0.93259760439123263</v>
      </c>
      <c r="W10" s="7">
        <v>2.383606397576464E-2</v>
      </c>
      <c r="X10" s="7">
        <v>1000</v>
      </c>
      <c r="Y10" s="23"/>
      <c r="Z10" s="7">
        <f t="shared" si="3"/>
        <v>0.96709225242626917</v>
      </c>
      <c r="AA10" s="7">
        <f t="shared" si="4"/>
        <v>0.96883909234986876</v>
      </c>
      <c r="AB10" s="7">
        <f t="shared" si="5"/>
        <v>0.91155803255575429</v>
      </c>
      <c r="AC10" s="7">
        <f t="shared" si="6"/>
        <v>0.91476482920179925</v>
      </c>
      <c r="AD10" s="7">
        <f t="shared" si="7"/>
        <v>0.93649706001944899</v>
      </c>
      <c r="AE10" s="7">
        <f t="shared" si="8"/>
        <v>0.9388401099711442</v>
      </c>
      <c r="AF10" s="7">
        <f t="shared" si="9"/>
        <v>0.93112022983994125</v>
      </c>
      <c r="AG10" s="7">
        <f t="shared" si="10"/>
        <v>0.91155803255575429</v>
      </c>
      <c r="AH10" s="9">
        <f t="shared" si="11"/>
        <v>0.91476482920179925</v>
      </c>
      <c r="AI10" t="str">
        <f t="shared" si="12"/>
        <v>0.5\% &amp; 16 &amp; novel &amp; 96.8 (0.04) &amp; 91.3 (0.08) &amp; 93.8 (0.06) \\</v>
      </c>
    </row>
    <row r="11" spans="1:35" ht="15" thickBot="1" x14ac:dyDescent="0.45">
      <c r="A11" s="10">
        <v>100000</v>
      </c>
      <c r="B11" s="11">
        <v>5.0000000000000001E-3</v>
      </c>
      <c r="C11" s="11">
        <v>16</v>
      </c>
      <c r="D11" s="11" t="s">
        <v>16</v>
      </c>
      <c r="E11" s="11">
        <v>0.22217999999999999</v>
      </c>
      <c r="F11" s="11">
        <v>1.334464985226963E-2</v>
      </c>
      <c r="G11" s="11">
        <v>0.9998261530055208</v>
      </c>
      <c r="H11" s="11">
        <v>7.5503555783301528E-5</v>
      </c>
      <c r="I11" s="11">
        <v>0.96898836333491623</v>
      </c>
      <c r="J11" s="11">
        <f t="shared" si="0"/>
        <v>4.2150081214535032E-4</v>
      </c>
      <c r="K11" s="11">
        <v>1.33290260199007E-2</v>
      </c>
      <c r="L11" s="11">
        <v>1</v>
      </c>
      <c r="M11" s="11">
        <v>0</v>
      </c>
      <c r="N11" s="11">
        <v>0.9933466015648249</v>
      </c>
      <c r="O11" s="11">
        <v>1.297889889715048E-2</v>
      </c>
      <c r="P11" s="11">
        <v>0.91391661081104369</v>
      </c>
      <c r="Q11" s="11">
        <f t="shared" si="1"/>
        <v>7.9617392922181316E-4</v>
      </c>
      <c r="R11" s="11">
        <v>2.51772302998662E-2</v>
      </c>
      <c r="S11" s="11">
        <v>0.93769884724098551</v>
      </c>
      <c r="T11" s="11">
        <f t="shared" si="2"/>
        <v>6.1982279409982194E-4</v>
      </c>
      <c r="U11" s="11">
        <v>1.960051775045012E-2</v>
      </c>
      <c r="V11" s="11">
        <v>0.93623552211285144</v>
      </c>
      <c r="W11" s="11">
        <v>2.1809601029013821E-2</v>
      </c>
      <c r="X11" s="11">
        <v>1000</v>
      </c>
      <c r="Y11" s="24"/>
      <c r="Z11" s="11">
        <f t="shared" si="3"/>
        <v>0.96816222174311128</v>
      </c>
      <c r="AA11" s="11">
        <f t="shared" si="4"/>
        <v>0.96981450492672117</v>
      </c>
      <c r="AB11" s="11">
        <f t="shared" si="5"/>
        <v>0.9123561099097689</v>
      </c>
      <c r="AC11" s="11">
        <f t="shared" si="6"/>
        <v>0.91547711171231849</v>
      </c>
      <c r="AD11" s="11">
        <f t="shared" si="7"/>
        <v>0.93648399456454989</v>
      </c>
      <c r="AE11" s="11">
        <f t="shared" si="8"/>
        <v>0.93891369991742113</v>
      </c>
      <c r="AF11" s="11">
        <f t="shared" si="9"/>
        <v>0.93488374903627125</v>
      </c>
      <c r="AG11" s="11">
        <f t="shared" si="10"/>
        <v>0.9123561099097689</v>
      </c>
      <c r="AH11" s="12">
        <f t="shared" si="11"/>
        <v>0.91547711171231849</v>
      </c>
      <c r="AI11" t="str">
        <f t="shared" si="12"/>
        <v>0.5\% &amp; 16 &amp; regular &amp; 96.9 (0.04) &amp; 91.4 (0.08) &amp; 93.8 (0.06) \\</v>
      </c>
    </row>
    <row r="12" spans="1:35" x14ac:dyDescent="0.4">
      <c r="A12" s="3">
        <v>100000</v>
      </c>
      <c r="B12" s="4">
        <v>0.01</v>
      </c>
      <c r="C12" s="4">
        <v>16</v>
      </c>
      <c r="D12" s="4" t="s">
        <v>15</v>
      </c>
      <c r="E12" s="4">
        <v>0.22653200000000001</v>
      </c>
      <c r="F12" s="4">
        <v>1.420093809023343E-2</v>
      </c>
      <c r="G12" s="4">
        <v>0.99957817820639638</v>
      </c>
      <c r="H12" s="4">
        <v>1.316235930873955E-4</v>
      </c>
      <c r="I12" s="4">
        <v>0.96543551483528867</v>
      </c>
      <c r="J12" s="4">
        <f t="shared" si="0"/>
        <v>3.1095531380707317E-4</v>
      </c>
      <c r="K12" s="4">
        <v>9.8332704216275539E-3</v>
      </c>
      <c r="L12" s="4">
        <v>0.99822720350276029</v>
      </c>
      <c r="M12" s="4">
        <v>3.7983651330442221E-3</v>
      </c>
      <c r="N12" s="4">
        <v>0.78361876572978562</v>
      </c>
      <c r="O12" s="4">
        <v>3.2423932374186448E-2</v>
      </c>
      <c r="P12" s="4">
        <v>0.86297799570226819</v>
      </c>
      <c r="Q12" s="4">
        <f t="shared" si="1"/>
        <v>6.7456757750940048E-4</v>
      </c>
      <c r="R12" s="4">
        <v>2.1331699806318789E-2</v>
      </c>
      <c r="S12" s="4">
        <v>0.92198287718758831</v>
      </c>
      <c r="T12" s="4">
        <f t="shared" si="2"/>
        <v>4.8113883131090779E-4</v>
      </c>
      <c r="U12" s="4">
        <v>1.521494577694006E-2</v>
      </c>
      <c r="V12" s="4">
        <v>0.81344809636387649</v>
      </c>
      <c r="W12" s="4">
        <v>2.817899366602027E-2</v>
      </c>
      <c r="X12" s="4">
        <v>1000</v>
      </c>
      <c r="Y12" s="22"/>
      <c r="Z12" s="4">
        <f t="shared" si="3"/>
        <v>0.96482604242022685</v>
      </c>
      <c r="AA12" s="4">
        <f t="shared" si="4"/>
        <v>0.96604498725035048</v>
      </c>
      <c r="AB12" s="4">
        <f t="shared" si="5"/>
        <v>0.86165584325034972</v>
      </c>
      <c r="AC12" s="4">
        <f t="shared" si="6"/>
        <v>0.86430014815418665</v>
      </c>
      <c r="AD12" s="4">
        <f t="shared" si="7"/>
        <v>0.9210398450782189</v>
      </c>
      <c r="AE12" s="4">
        <f t="shared" si="8"/>
        <v>0.92292590929695772</v>
      </c>
      <c r="AF12" s="4">
        <f t="shared" si="9"/>
        <v>0.81170154424161733</v>
      </c>
      <c r="AG12" s="4">
        <f t="shared" si="10"/>
        <v>0.86165584325034972</v>
      </c>
      <c r="AH12" s="5">
        <f t="shared" si="11"/>
        <v>0.86430014815418665</v>
      </c>
      <c r="AI12" t="str">
        <f t="shared" si="12"/>
        <v>1\% &amp; 16 &amp; balanced &amp; 96.5 (0.03) &amp; 86.3 (0.07) &amp; 92.2 (0.05) \\</v>
      </c>
    </row>
    <row r="13" spans="1:35" x14ac:dyDescent="0.4">
      <c r="A13" s="6">
        <v>100000</v>
      </c>
      <c r="B13" s="7">
        <v>0.01</v>
      </c>
      <c r="C13" s="7">
        <v>16</v>
      </c>
      <c r="D13" s="7" t="s">
        <v>21</v>
      </c>
      <c r="E13" s="7">
        <v>9.7939550000000004</v>
      </c>
      <c r="F13" s="7">
        <v>0.45252550016911219</v>
      </c>
      <c r="G13" s="7">
        <v>0.99957948405163888</v>
      </c>
      <c r="H13" s="7">
        <v>1.298651375278644E-4</v>
      </c>
      <c r="I13" s="7">
        <v>0.96548910336098492</v>
      </c>
      <c r="J13" s="7">
        <f t="shared" si="0"/>
        <v>3.09558193332229E-4</v>
      </c>
      <c r="K13" s="7">
        <v>9.7890895929659185E-3</v>
      </c>
      <c r="L13" s="7">
        <v>0.99813896820864267</v>
      </c>
      <c r="M13" s="7">
        <v>3.8444917039516498E-3</v>
      </c>
      <c r="N13" s="7">
        <v>0.99460515065165322</v>
      </c>
      <c r="O13" s="7">
        <v>8.8807677217428507E-3</v>
      </c>
      <c r="P13" s="7">
        <v>0.8988413306495131</v>
      </c>
      <c r="Q13" s="7">
        <f t="shared" si="1"/>
        <v>6.0530071506137634E-4</v>
      </c>
      <c r="R13" s="7">
        <v>1.9141289289225361E-2</v>
      </c>
      <c r="S13" s="7">
        <v>0.92579130317958847</v>
      </c>
      <c r="T13" s="7">
        <f t="shared" si="2"/>
        <v>4.8528005763051715E-4</v>
      </c>
      <c r="U13" s="7">
        <v>1.534590285170208E-2</v>
      </c>
      <c r="V13" s="7">
        <v>0.92369642760158688</v>
      </c>
      <c r="W13" s="7">
        <v>1.7087726410644589E-2</v>
      </c>
      <c r="X13" s="7">
        <v>1000</v>
      </c>
      <c r="Y13" s="23"/>
      <c r="Z13" s="7">
        <f t="shared" si="3"/>
        <v>0.96488236930205373</v>
      </c>
      <c r="AA13" s="7">
        <f t="shared" si="4"/>
        <v>0.96609583741991611</v>
      </c>
      <c r="AB13" s="7">
        <f t="shared" si="5"/>
        <v>0.89765494124799283</v>
      </c>
      <c r="AC13" s="7">
        <f t="shared" si="6"/>
        <v>0.90002772005103338</v>
      </c>
      <c r="AD13" s="7">
        <f t="shared" si="7"/>
        <v>0.92484015426663269</v>
      </c>
      <c r="AE13" s="7">
        <f t="shared" si="8"/>
        <v>0.92674245209254424</v>
      </c>
      <c r="AF13" s="7">
        <f t="shared" si="9"/>
        <v>0.9226373193459545</v>
      </c>
      <c r="AG13" s="7">
        <f t="shared" si="10"/>
        <v>0.89765494124799283</v>
      </c>
      <c r="AH13" s="9">
        <f t="shared" si="11"/>
        <v>0.90002772005103338</v>
      </c>
      <c r="AI13" t="str">
        <f t="shared" si="12"/>
        <v>1\% &amp; 16 &amp; novel &amp; 96.5 (0.03) &amp; 89.9 (0.06) &amp; 92.6 (0.05) \\</v>
      </c>
    </row>
    <row r="14" spans="1:35" ht="15" thickBot="1" x14ac:dyDescent="0.45">
      <c r="A14" s="10">
        <v>100000</v>
      </c>
      <c r="B14" s="11">
        <v>0.01</v>
      </c>
      <c r="C14" s="11">
        <v>16</v>
      </c>
      <c r="D14" s="11" t="s">
        <v>16</v>
      </c>
      <c r="E14" s="11">
        <v>0.208341</v>
      </c>
      <c r="F14" s="11">
        <v>7.0109823044187374E-3</v>
      </c>
      <c r="G14" s="11">
        <v>0.99960451524379679</v>
      </c>
      <c r="H14" s="11">
        <v>1.217548378264375E-4</v>
      </c>
      <c r="I14" s="11">
        <v>0.96668934062981493</v>
      </c>
      <c r="J14" s="11">
        <f t="shared" si="0"/>
        <v>3.0010145647574072E-4</v>
      </c>
      <c r="K14" s="11">
        <v>9.4900413159722807E-3</v>
      </c>
      <c r="L14" s="11">
        <v>0.99448562726061296</v>
      </c>
      <c r="M14" s="11">
        <v>4.8607583616222362E-3</v>
      </c>
      <c r="N14" s="11">
        <v>0.99373279158858518</v>
      </c>
      <c r="O14" s="11">
        <v>9.3473342940852498E-3</v>
      </c>
      <c r="P14" s="11">
        <v>0.90105126760097654</v>
      </c>
      <c r="Q14" s="11">
        <f t="shared" si="1"/>
        <v>6.0104331867470479E-4</v>
      </c>
      <c r="R14" s="11">
        <v>1.9006658594384829E-2</v>
      </c>
      <c r="S14" s="11">
        <v>0.92866515386911663</v>
      </c>
      <c r="T14" s="11">
        <f t="shared" si="2"/>
        <v>4.7999383060154843E-4</v>
      </c>
      <c r="U14" s="11">
        <v>1.517873767529922E-2</v>
      </c>
      <c r="V14" s="11">
        <v>0.92607872819626968</v>
      </c>
      <c r="W14" s="11">
        <v>1.6963911802172368E-2</v>
      </c>
      <c r="X14" s="11">
        <v>1000</v>
      </c>
      <c r="Y14" s="24"/>
      <c r="Z14" s="17">
        <f t="shared" si="3"/>
        <v>0.96610114177512252</v>
      </c>
      <c r="AA14" s="17">
        <f t="shared" si="4"/>
        <v>0.96727753948450734</v>
      </c>
      <c r="AB14" s="11">
        <f t="shared" si="5"/>
        <v>0.89987322269637415</v>
      </c>
      <c r="AC14" s="11">
        <f t="shared" si="6"/>
        <v>0.90222931250557892</v>
      </c>
      <c r="AD14" s="17">
        <f t="shared" si="7"/>
        <v>0.92772436596113761</v>
      </c>
      <c r="AE14" s="17">
        <f t="shared" si="8"/>
        <v>0.92960594177709566</v>
      </c>
      <c r="AF14" s="11">
        <f t="shared" si="9"/>
        <v>0.92502729404957662</v>
      </c>
      <c r="AG14" s="11">
        <f t="shared" si="10"/>
        <v>0.89987322269637415</v>
      </c>
      <c r="AH14" s="12">
        <f t="shared" si="11"/>
        <v>0.90222931250557892</v>
      </c>
      <c r="AI14" t="str">
        <f t="shared" si="12"/>
        <v>1\% &amp; 16 &amp; regular &amp; 96.7 (0.03) &amp; 90.1 (0.06) &amp; 92.9 (0.05) \\</v>
      </c>
    </row>
    <row r="15" spans="1:35" x14ac:dyDescent="0.4">
      <c r="A15" s="3">
        <v>50000</v>
      </c>
      <c r="B15" s="4">
        <v>5.0000000000000001E-4</v>
      </c>
      <c r="C15" s="4">
        <v>16</v>
      </c>
      <c r="D15" s="4" t="s">
        <v>15</v>
      </c>
      <c r="E15" s="4">
        <v>0.195824</v>
      </c>
      <c r="F15" s="4">
        <v>1.6794614704811861E-2</v>
      </c>
      <c r="G15" s="4">
        <v>0.99987381681710108</v>
      </c>
      <c r="H15" s="4">
        <v>2.3210891126599671E-4</v>
      </c>
      <c r="I15" s="4">
        <v>0.89642357652237681</v>
      </c>
      <c r="J15" s="4">
        <f t="shared" si="0"/>
        <v>4.7801572336474219E-3</v>
      </c>
      <c r="K15" s="4">
        <v>0.15116184432055521</v>
      </c>
      <c r="L15" s="4">
        <v>1</v>
      </c>
      <c r="M15" s="4">
        <v>0</v>
      </c>
      <c r="N15" s="4">
        <v>0.9017716089466089</v>
      </c>
      <c r="O15" s="4">
        <v>0.18591872170972959</v>
      </c>
      <c r="P15" s="4">
        <v>0.88186800976800972</v>
      </c>
      <c r="Q15" s="4">
        <f t="shared" si="1"/>
        <v>5.0386482699915809E-3</v>
      </c>
      <c r="R15" s="4">
        <v>0.1593360486164043</v>
      </c>
      <c r="S15" s="4">
        <v>0.92409546012323474</v>
      </c>
      <c r="T15" s="4">
        <f t="shared" si="2"/>
        <v>3.5720931068417006E-3</v>
      </c>
      <c r="U15" s="4">
        <v>0.1129595023180697</v>
      </c>
      <c r="V15" s="4">
        <v>0.8830873908169754</v>
      </c>
      <c r="W15" s="4">
        <v>0.1715825088055318</v>
      </c>
      <c r="X15" s="4">
        <v>1000</v>
      </c>
      <c r="Y15" s="22"/>
      <c r="Z15" s="4">
        <f t="shared" si="3"/>
        <v>0.88705446834442792</v>
      </c>
      <c r="AA15" s="4">
        <f t="shared" si="4"/>
        <v>0.9057926847003257</v>
      </c>
      <c r="AB15" s="4">
        <f t="shared" si="5"/>
        <v>0.87199225915882617</v>
      </c>
      <c r="AC15" s="4">
        <f t="shared" si="6"/>
        <v>0.89174376037719327</v>
      </c>
      <c r="AD15" s="4">
        <f t="shared" si="7"/>
        <v>0.91709415763382496</v>
      </c>
      <c r="AE15" s="4">
        <f t="shared" si="8"/>
        <v>0.93109676261264451</v>
      </c>
      <c r="AF15" s="4">
        <f t="shared" si="9"/>
        <v>0.87245259674133635</v>
      </c>
      <c r="AG15" s="4">
        <f t="shared" si="10"/>
        <v>0.87199225915882617</v>
      </c>
      <c r="AH15" s="5">
        <f t="shared" si="11"/>
        <v>0.89174376037719327</v>
      </c>
      <c r="AI15" t="str">
        <f t="shared" si="12"/>
        <v>0.05\% &amp; 16 &amp; balanced &amp; 89.6 (0.48) &amp; 88.2 (0.5) &amp; 92.4 (0.36) \\</v>
      </c>
    </row>
    <row r="16" spans="1:35" x14ac:dyDescent="0.4">
      <c r="A16" s="6">
        <v>50000</v>
      </c>
      <c r="B16" s="7">
        <v>5.0000000000000001E-4</v>
      </c>
      <c r="C16" s="7">
        <v>16</v>
      </c>
      <c r="D16" s="7" t="s">
        <v>21</v>
      </c>
      <c r="E16" s="7">
        <v>5.6396179999999996</v>
      </c>
      <c r="F16" s="7">
        <v>1.112645808319418</v>
      </c>
      <c r="G16" s="7">
        <v>0.9998927769426762</v>
      </c>
      <c r="H16" s="7">
        <v>1.991225690195237E-4</v>
      </c>
      <c r="I16" s="7">
        <v>0.9110734380815263</v>
      </c>
      <c r="J16" s="7">
        <f t="shared" si="0"/>
        <v>4.4614998421018178E-3</v>
      </c>
      <c r="K16" s="7">
        <v>0.14108501281523331</v>
      </c>
      <c r="L16" s="7">
        <v>1</v>
      </c>
      <c r="M16" s="7">
        <v>0</v>
      </c>
      <c r="N16" s="7">
        <v>0.97620483405483405</v>
      </c>
      <c r="O16" s="7">
        <v>0.1050599865120421</v>
      </c>
      <c r="P16" s="7">
        <v>0.90173604728604728</v>
      </c>
      <c r="Q16" s="7">
        <f t="shared" si="1"/>
        <v>4.4785117727644931E-3</v>
      </c>
      <c r="R16" s="7">
        <v>0.14162297729814241</v>
      </c>
      <c r="S16" s="7">
        <v>0.93144493863054656</v>
      </c>
      <c r="T16" s="7">
        <f t="shared" si="2"/>
        <v>3.3824630608254662E-3</v>
      </c>
      <c r="U16" s="7">
        <v>0.1069628737359313</v>
      </c>
      <c r="V16" s="7">
        <v>0.93055657567245331</v>
      </c>
      <c r="W16" s="7">
        <v>0.1177051130037424</v>
      </c>
      <c r="X16" s="7">
        <v>1000</v>
      </c>
      <c r="Y16" s="23"/>
      <c r="Z16" s="7">
        <f t="shared" si="3"/>
        <v>0.90232889839100672</v>
      </c>
      <c r="AA16" s="7">
        <f t="shared" si="4"/>
        <v>0.91981797777204588</v>
      </c>
      <c r="AB16" s="7">
        <f t="shared" si="5"/>
        <v>0.89295816421142893</v>
      </c>
      <c r="AC16" s="7">
        <f t="shared" si="6"/>
        <v>0.91051393036066564</v>
      </c>
      <c r="AD16" s="7">
        <f t="shared" si="7"/>
        <v>0.92481531103132864</v>
      </c>
      <c r="AE16" s="7">
        <f t="shared" si="8"/>
        <v>0.93807456622976448</v>
      </c>
      <c r="AF16" s="7">
        <f t="shared" si="9"/>
        <v>0.92326113718540248</v>
      </c>
      <c r="AG16" s="7">
        <f t="shared" si="10"/>
        <v>0.89295816421142893</v>
      </c>
      <c r="AH16" s="9">
        <f t="shared" si="11"/>
        <v>0.91051393036066564</v>
      </c>
      <c r="AI16" t="str">
        <f t="shared" si="12"/>
        <v>0.05\% &amp; 16 &amp; novel &amp; 91.1 (0.45) &amp; 90.2 (0.45) &amp; 93.1 (0.34) \\</v>
      </c>
    </row>
    <row r="17" spans="1:35" ht="15" thickBot="1" x14ac:dyDescent="0.45">
      <c r="A17" s="10">
        <v>50000</v>
      </c>
      <c r="B17" s="11">
        <v>5.0000000000000001E-4</v>
      </c>
      <c r="C17" s="11">
        <v>16</v>
      </c>
      <c r="D17" s="11" t="s">
        <v>16</v>
      </c>
      <c r="E17" s="11">
        <v>0.164467</v>
      </c>
      <c r="F17" s="11">
        <v>1.015263448504806E-2</v>
      </c>
      <c r="G17" s="11">
        <v>0.99991048670819138</v>
      </c>
      <c r="H17" s="11">
        <v>1.7128099475643551E-4</v>
      </c>
      <c r="I17" s="11">
        <v>0.9220379093129093</v>
      </c>
      <c r="J17" s="11">
        <f t="shared" si="0"/>
        <v>4.0782053370272886E-3</v>
      </c>
      <c r="K17" s="11">
        <v>0.12896417630860851</v>
      </c>
      <c r="L17" s="11">
        <v>1</v>
      </c>
      <c r="M17" s="11">
        <v>0</v>
      </c>
      <c r="N17" s="11">
        <v>0.93788571428571421</v>
      </c>
      <c r="O17" s="11">
        <v>0.15683795942031911</v>
      </c>
      <c r="P17" s="11">
        <v>0.90285468420468418</v>
      </c>
      <c r="Q17" s="11">
        <f t="shared" si="1"/>
        <v>4.7088301038328553E-3</v>
      </c>
      <c r="R17" s="11">
        <v>0.14890628242878989</v>
      </c>
      <c r="S17" s="11">
        <v>0.93960745782238575</v>
      </c>
      <c r="T17" s="11">
        <f t="shared" si="2"/>
        <v>3.1607142697347244E-3</v>
      </c>
      <c r="U17" s="11">
        <v>9.9950561253575321E-2</v>
      </c>
      <c r="V17" s="11">
        <v>0.91262684557152629</v>
      </c>
      <c r="W17" s="11">
        <v>0.15051308364182389</v>
      </c>
      <c r="X17" s="11">
        <v>1000</v>
      </c>
      <c r="Y17" s="24"/>
      <c r="Z17" s="11">
        <f t="shared" si="3"/>
        <v>0.91404462685233578</v>
      </c>
      <c r="AA17" s="11">
        <f t="shared" si="4"/>
        <v>0.93003119177348281</v>
      </c>
      <c r="AB17" s="11">
        <f t="shared" si="5"/>
        <v>0.89362537720117174</v>
      </c>
      <c r="AC17" s="11">
        <f t="shared" si="6"/>
        <v>0.91208399120819661</v>
      </c>
      <c r="AD17" s="11">
        <f t="shared" si="7"/>
        <v>0.93341245785370575</v>
      </c>
      <c r="AE17" s="11">
        <f t="shared" si="8"/>
        <v>0.94580245779106575</v>
      </c>
      <c r="AF17" s="11">
        <f t="shared" si="9"/>
        <v>0.90329794799703989</v>
      </c>
      <c r="AG17" s="11">
        <f t="shared" si="10"/>
        <v>0.89362537720117174</v>
      </c>
      <c r="AH17" s="12">
        <f t="shared" si="11"/>
        <v>0.91208399120819661</v>
      </c>
      <c r="AI17" t="str">
        <f t="shared" si="12"/>
        <v>0.05\% &amp; 16 &amp; regular &amp; 92.2 (0.41) &amp; 90.3 (0.47) &amp; 94 (0.32) \\</v>
      </c>
    </row>
    <row r="18" spans="1:35" x14ac:dyDescent="0.4">
      <c r="A18" s="3">
        <v>50000</v>
      </c>
      <c r="B18" s="4">
        <v>1E-3</v>
      </c>
      <c r="C18" s="4">
        <v>16</v>
      </c>
      <c r="D18" s="4" t="s">
        <v>15</v>
      </c>
      <c r="E18" s="4">
        <v>0.38670599999999999</v>
      </c>
      <c r="F18" s="4">
        <v>0.1154659861515847</v>
      </c>
      <c r="G18" s="4">
        <v>0.99532414839549199</v>
      </c>
      <c r="H18" s="4">
        <v>3.0546925382878669E-2</v>
      </c>
      <c r="I18" s="4">
        <v>0.89829171661040486</v>
      </c>
      <c r="J18" s="4">
        <f t="shared" si="0"/>
        <v>4.2870228945862659E-3</v>
      </c>
      <c r="K18" s="4">
        <v>0.1355675672818053</v>
      </c>
      <c r="L18" s="4">
        <v>0.9909</v>
      </c>
      <c r="M18" s="4">
        <v>6.1063053266701542E-2</v>
      </c>
      <c r="N18" s="4">
        <v>0.85094762182262185</v>
      </c>
      <c r="O18" s="4">
        <v>0.1532890964597797</v>
      </c>
      <c r="P18" s="4">
        <v>0.87207759772906834</v>
      </c>
      <c r="Q18" s="4">
        <f t="shared" si="1"/>
        <v>3.7768628291136633E-3</v>
      </c>
      <c r="R18" s="4">
        <v>0.1194348895002648</v>
      </c>
      <c r="S18" s="4">
        <v>0.92338015764419534</v>
      </c>
      <c r="T18" s="4">
        <f t="shared" si="2"/>
        <v>2.7560284117122292E-3</v>
      </c>
      <c r="U18" s="4">
        <v>8.7153270771469227E-2</v>
      </c>
      <c r="V18" s="4">
        <v>0.85355774772712723</v>
      </c>
      <c r="W18" s="4">
        <v>0.13850457393742191</v>
      </c>
      <c r="X18" s="4">
        <v>1000</v>
      </c>
      <c r="Y18" s="22"/>
      <c r="Z18" s="4">
        <f t="shared" si="3"/>
        <v>0.88988915173701577</v>
      </c>
      <c r="AA18" s="4">
        <f t="shared" si="4"/>
        <v>0.90669428148379394</v>
      </c>
      <c r="AB18" s="4">
        <f t="shared" si="5"/>
        <v>0.86467494658400557</v>
      </c>
      <c r="AC18" s="4">
        <f t="shared" si="6"/>
        <v>0.87948024887413112</v>
      </c>
      <c r="AD18" s="4">
        <f t="shared" si="7"/>
        <v>0.91797834195723937</v>
      </c>
      <c r="AE18" s="4">
        <f t="shared" si="8"/>
        <v>0.92878197333115131</v>
      </c>
      <c r="AF18" s="4">
        <f t="shared" si="9"/>
        <v>0.84497314529525558</v>
      </c>
      <c r="AG18" s="4">
        <f t="shared" si="10"/>
        <v>0.86467494658400557</v>
      </c>
      <c r="AH18" s="5">
        <f t="shared" si="11"/>
        <v>0.87948024887413112</v>
      </c>
      <c r="AI18" t="str">
        <f t="shared" si="12"/>
        <v>0.1\% &amp; 16 &amp; balanced &amp; 89.8 (0.43) &amp; 87.2 (0.38) &amp; 92.3 (0.28) \\</v>
      </c>
    </row>
    <row r="19" spans="1:35" x14ac:dyDescent="0.4">
      <c r="A19" s="6">
        <v>50000</v>
      </c>
      <c r="B19" s="7">
        <v>1E-3</v>
      </c>
      <c r="C19" s="7">
        <v>16</v>
      </c>
      <c r="D19" s="7" t="s">
        <v>21</v>
      </c>
      <c r="E19" s="7">
        <v>7.5082070000000014</v>
      </c>
      <c r="F19" s="7">
        <v>13.2180757037271</v>
      </c>
      <c r="G19" s="7">
        <v>0.99989046161900785</v>
      </c>
      <c r="H19" s="7">
        <v>1.33973303264498E-4</v>
      </c>
      <c r="I19" s="8">
        <v>0.92789022777331598</v>
      </c>
      <c r="J19" s="7">
        <f t="shared" si="0"/>
        <v>2.6096641322616979E-3</v>
      </c>
      <c r="K19" s="7">
        <v>8.2524825859938658E-2</v>
      </c>
      <c r="L19" s="7">
        <v>1</v>
      </c>
      <c r="M19" s="7">
        <v>0</v>
      </c>
      <c r="N19" s="7">
        <v>0.94776349206349209</v>
      </c>
      <c r="O19" s="7">
        <v>0.1049663753088981</v>
      </c>
      <c r="P19" s="8">
        <v>0.89935500055500062</v>
      </c>
      <c r="Q19" s="8">
        <f t="shared" si="1"/>
        <v>2.9698948087583921E-3</v>
      </c>
      <c r="R19" s="7">
        <v>9.3916320067867043E-2</v>
      </c>
      <c r="S19" s="8">
        <v>0.93696752264058392</v>
      </c>
      <c r="T19" s="8">
        <f t="shared" si="2"/>
        <v>2.030867623238793E-3</v>
      </c>
      <c r="U19" s="7">
        <v>6.4221673157272882E-2</v>
      </c>
      <c r="V19" s="7">
        <v>0.91567641412245115</v>
      </c>
      <c r="W19" s="7">
        <v>9.7346786458010121E-2</v>
      </c>
      <c r="X19" s="7">
        <v>1000</v>
      </c>
      <c r="Y19" s="23"/>
      <c r="Z19" s="16">
        <f t="shared" si="3"/>
        <v>0.9227752860740831</v>
      </c>
      <c r="AA19" s="16">
        <f t="shared" si="4"/>
        <v>0.93300516947254886</v>
      </c>
      <c r="AB19" s="7">
        <f t="shared" si="5"/>
        <v>0.89353400672983418</v>
      </c>
      <c r="AC19" s="7">
        <f t="shared" si="6"/>
        <v>0.90517599438016705</v>
      </c>
      <c r="AD19" s="15">
        <f t="shared" si="7"/>
        <v>0.93298702209903583</v>
      </c>
      <c r="AE19" s="15">
        <f t="shared" si="8"/>
        <v>0.940948023182132</v>
      </c>
      <c r="AF19" s="7">
        <f t="shared" si="9"/>
        <v>0.90964279778758639</v>
      </c>
      <c r="AG19" s="7">
        <f t="shared" si="10"/>
        <v>0.89353400672983418</v>
      </c>
      <c r="AH19" s="9">
        <f t="shared" si="11"/>
        <v>0.90517599438016705</v>
      </c>
      <c r="AI19" t="str">
        <f t="shared" si="12"/>
        <v>0.1\% &amp; 16 &amp; novel &amp; 92.8 (0.26) &amp; 89.9 (0.3) &amp; 93.7 (0.2) \\</v>
      </c>
    </row>
    <row r="20" spans="1:35" ht="15" thickBot="1" x14ac:dyDescent="0.45">
      <c r="A20" s="10">
        <v>50000</v>
      </c>
      <c r="B20" s="11">
        <v>1E-3</v>
      </c>
      <c r="C20" s="11">
        <v>16</v>
      </c>
      <c r="D20" s="11" t="s">
        <v>16</v>
      </c>
      <c r="E20" s="11">
        <v>0.189057</v>
      </c>
      <c r="F20" s="11">
        <v>3.8762795375273253E-2</v>
      </c>
      <c r="G20" s="11">
        <v>0.99583118554277139</v>
      </c>
      <c r="H20" s="11">
        <v>2.8058400598116619E-2</v>
      </c>
      <c r="I20" s="11">
        <v>0.91200979520065983</v>
      </c>
      <c r="J20" s="11">
        <f t="shared" si="0"/>
        <v>3.8665370834253228E-3</v>
      </c>
      <c r="K20" s="11">
        <v>0.12227063841128499</v>
      </c>
      <c r="L20" s="11">
        <v>0.9919</v>
      </c>
      <c r="M20" s="11">
        <v>5.6083090953233342E-2</v>
      </c>
      <c r="N20" s="11">
        <v>0.93879868464868466</v>
      </c>
      <c r="O20" s="11">
        <v>0.1215669219821572</v>
      </c>
      <c r="P20" s="11">
        <v>0.88946552875229346</v>
      </c>
      <c r="Q20" s="11">
        <f t="shared" si="1"/>
        <v>3.3300080163651807E-3</v>
      </c>
      <c r="R20" s="11">
        <v>0.1053040995833323</v>
      </c>
      <c r="S20" s="11">
        <v>0.92651880074938786</v>
      </c>
      <c r="T20" s="11">
        <f t="shared" si="2"/>
        <v>2.6059103105106254E-3</v>
      </c>
      <c r="U20" s="11">
        <v>8.2406119593301949E-2</v>
      </c>
      <c r="V20" s="11">
        <v>0.90711056139663848</v>
      </c>
      <c r="W20" s="11">
        <v>0.1117247738101589</v>
      </c>
      <c r="X20" s="11">
        <v>1000</v>
      </c>
      <c r="Y20" s="24"/>
      <c r="Z20" s="11">
        <f t="shared" si="3"/>
        <v>0.90443138251714617</v>
      </c>
      <c r="AA20" s="11">
        <f t="shared" si="4"/>
        <v>0.9195882078841735</v>
      </c>
      <c r="AB20" s="11">
        <f t="shared" si="5"/>
        <v>0.88293871304021765</v>
      </c>
      <c r="AC20" s="11">
        <f t="shared" si="6"/>
        <v>0.89599234446436926</v>
      </c>
      <c r="AD20" s="11">
        <f t="shared" si="7"/>
        <v>0.92141121654078706</v>
      </c>
      <c r="AE20" s="11">
        <f t="shared" si="8"/>
        <v>0.93162638495798866</v>
      </c>
      <c r="AF20" s="11">
        <f t="shared" si="9"/>
        <v>0.90018578817301675</v>
      </c>
      <c r="AG20" s="11">
        <f t="shared" si="10"/>
        <v>0.88293871304021765</v>
      </c>
      <c r="AH20" s="12">
        <f t="shared" si="11"/>
        <v>0.89599234446436926</v>
      </c>
      <c r="AI20" t="str">
        <f t="shared" si="12"/>
        <v>0.1\% &amp; 16 &amp; regular &amp; 91.2 (0.39) &amp; 88.9 (0.33) &amp; 92.7 (0.26) \\</v>
      </c>
    </row>
    <row r="21" spans="1:35" x14ac:dyDescent="0.4">
      <c r="A21" s="3">
        <v>50000</v>
      </c>
      <c r="B21" s="4">
        <v>5.0000000000000001E-3</v>
      </c>
      <c r="C21" s="4">
        <v>16</v>
      </c>
      <c r="D21" s="4" t="s">
        <v>15</v>
      </c>
      <c r="E21" s="4">
        <v>0.15385699999999999</v>
      </c>
      <c r="F21" s="4">
        <v>1.596049148016089E-2</v>
      </c>
      <c r="G21" s="4">
        <v>0.99971064120603015</v>
      </c>
      <c r="H21" s="4">
        <v>1.936341627282488E-4</v>
      </c>
      <c r="I21" s="4">
        <v>0.95566087657674348</v>
      </c>
      <c r="J21" s="4">
        <f t="shared" si="0"/>
        <v>8.1998921101009354E-4</v>
      </c>
      <c r="K21" s="4">
        <v>2.5930335635563139E-2</v>
      </c>
      <c r="L21" s="4">
        <v>1</v>
      </c>
      <c r="M21" s="4">
        <v>0</v>
      </c>
      <c r="N21" s="4">
        <v>0.78448645502576664</v>
      </c>
      <c r="O21" s="4">
        <v>7.9925473243964817E-2</v>
      </c>
      <c r="P21" s="4">
        <v>0.86422524552522539</v>
      </c>
      <c r="Q21" s="4">
        <f t="shared" si="1"/>
        <v>1.7642941978112234E-3</v>
      </c>
      <c r="R21" s="4">
        <v>5.5791881277031233E-2</v>
      </c>
      <c r="S21" s="4">
        <v>0.92649074926109154</v>
      </c>
      <c r="T21" s="4">
        <f t="shared" si="2"/>
        <v>1.1592937980142114E-3</v>
      </c>
      <c r="U21" s="4">
        <v>3.6660088790320941E-2</v>
      </c>
      <c r="V21" s="4">
        <v>0.81402492822088279</v>
      </c>
      <c r="W21" s="4">
        <v>7.1062794917018807E-2</v>
      </c>
      <c r="X21" s="4">
        <v>1000</v>
      </c>
      <c r="Y21" s="22"/>
      <c r="Z21" s="4">
        <f t="shared" si="3"/>
        <v>0.95405369772316373</v>
      </c>
      <c r="AA21" s="4">
        <f t="shared" si="4"/>
        <v>0.95726805543032323</v>
      </c>
      <c r="AB21" s="4">
        <f t="shared" si="5"/>
        <v>0.86076722889751545</v>
      </c>
      <c r="AC21" s="4">
        <f t="shared" si="6"/>
        <v>0.86768326215293534</v>
      </c>
      <c r="AD21" s="4">
        <f t="shared" si="7"/>
        <v>0.92421853341698368</v>
      </c>
      <c r="AE21" s="4">
        <f t="shared" si="8"/>
        <v>0.9287629651051994</v>
      </c>
      <c r="AF21" s="4">
        <f t="shared" si="9"/>
        <v>0.80962041055971257</v>
      </c>
      <c r="AG21" s="4">
        <f t="shared" si="10"/>
        <v>0.86076722889751545</v>
      </c>
      <c r="AH21" s="5">
        <f t="shared" si="11"/>
        <v>0.86768326215293534</v>
      </c>
      <c r="AI21" t="str">
        <f t="shared" si="12"/>
        <v>0.5\% &amp; 16 &amp; balanced &amp; 95.6 (0.08) &amp; 86.4 (0.18) &amp; 92.6 (0.12) \\</v>
      </c>
    </row>
    <row r="22" spans="1:35" x14ac:dyDescent="0.4">
      <c r="A22" s="6">
        <v>50000</v>
      </c>
      <c r="B22" s="7">
        <v>5.0000000000000001E-3</v>
      </c>
      <c r="C22" s="7">
        <v>16</v>
      </c>
      <c r="D22" s="7" t="s">
        <v>21</v>
      </c>
      <c r="E22" s="7">
        <v>4.766883</v>
      </c>
      <c r="F22" s="7">
        <v>0.29436495381929723</v>
      </c>
      <c r="G22" s="7">
        <v>0.99975400201005027</v>
      </c>
      <c r="H22" s="7">
        <v>1.7190467125182689E-4</v>
      </c>
      <c r="I22" s="7">
        <v>0.96187606729656627</v>
      </c>
      <c r="J22" s="7">
        <f t="shared" si="0"/>
        <v>7.3419389837983923E-4</v>
      </c>
      <c r="K22" s="7">
        <v>2.3217249630784989E-2</v>
      </c>
      <c r="L22" s="7">
        <v>1</v>
      </c>
      <c r="M22" s="7">
        <v>0</v>
      </c>
      <c r="N22" s="7">
        <v>0.98826841385458297</v>
      </c>
      <c r="O22" s="7">
        <v>2.5025299781168912E-2</v>
      </c>
      <c r="P22" s="7">
        <v>0.91269277326479015</v>
      </c>
      <c r="Q22" s="7">
        <f t="shared" si="1"/>
        <v>1.2070204061670692E-3</v>
      </c>
      <c r="R22" s="7">
        <v>3.8169336657894862E-2</v>
      </c>
      <c r="S22" s="7">
        <v>0.93987701750982855</v>
      </c>
      <c r="T22" s="7">
        <f t="shared" si="2"/>
        <v>9.8586476296286642E-4</v>
      </c>
      <c r="U22" s="7">
        <v>3.1175781158646668E-2</v>
      </c>
      <c r="V22" s="7">
        <v>0.93045327935914679</v>
      </c>
      <c r="W22" s="7">
        <v>3.4385080730687273E-2</v>
      </c>
      <c r="X22" s="7">
        <v>1000</v>
      </c>
      <c r="Y22" s="23"/>
      <c r="Z22" s="7">
        <f t="shared" si="3"/>
        <v>0.96043704725574175</v>
      </c>
      <c r="AA22" s="7">
        <f t="shared" si="4"/>
        <v>0.9633150873373908</v>
      </c>
      <c r="AB22" s="7">
        <f t="shared" si="5"/>
        <v>0.91032701326870269</v>
      </c>
      <c r="AC22" s="7">
        <f t="shared" si="6"/>
        <v>0.9150585332608776</v>
      </c>
      <c r="AD22" s="7">
        <f t="shared" si="7"/>
        <v>0.9379447225744213</v>
      </c>
      <c r="AE22" s="7">
        <f t="shared" si="8"/>
        <v>0.9418093124452358</v>
      </c>
      <c r="AF22" s="7">
        <f t="shared" si="9"/>
        <v>0.92832206997544708</v>
      </c>
      <c r="AG22" s="7">
        <f t="shared" si="10"/>
        <v>0.91032701326870269</v>
      </c>
      <c r="AH22" s="9">
        <f t="shared" si="11"/>
        <v>0.9150585332608776</v>
      </c>
      <c r="AI22" t="str">
        <f t="shared" si="12"/>
        <v>0.5\% &amp; 16 &amp; novel &amp; 96.2 (0.07) &amp; 91.3 (0.12) &amp; 94 (0.1) \\</v>
      </c>
    </row>
    <row r="23" spans="1:35" ht="15" thickBot="1" x14ac:dyDescent="0.45">
      <c r="A23" s="10">
        <v>50000</v>
      </c>
      <c r="B23" s="11">
        <v>5.0000000000000001E-3</v>
      </c>
      <c r="C23" s="11">
        <v>16</v>
      </c>
      <c r="D23" s="11" t="s">
        <v>16</v>
      </c>
      <c r="E23" s="11">
        <v>0.120624</v>
      </c>
      <c r="F23" s="11">
        <v>1.0550447191277521E-2</v>
      </c>
      <c r="G23" s="11">
        <v>0.99981313768844227</v>
      </c>
      <c r="H23" s="11">
        <v>1.357437303065451E-4</v>
      </c>
      <c r="I23" s="11">
        <v>0.97030052667790589</v>
      </c>
      <c r="J23" s="11">
        <f t="shared" si="0"/>
        <v>5.8359712506722962E-4</v>
      </c>
      <c r="K23" s="11">
        <v>1.8454961511385919E-2</v>
      </c>
      <c r="L23" s="11">
        <v>1</v>
      </c>
      <c r="M23" s="11">
        <v>0</v>
      </c>
      <c r="N23" s="11">
        <v>0.99374083499609378</v>
      </c>
      <c r="O23" s="11">
        <v>1.8250717982952511E-2</v>
      </c>
      <c r="P23" s="11">
        <v>0.9261989420390373</v>
      </c>
      <c r="Q23" s="11">
        <f t="shared" si="1"/>
        <v>1.070021000370466E-3</v>
      </c>
      <c r="R23" s="11">
        <v>3.3837035053825459E-2</v>
      </c>
      <c r="S23" s="11">
        <v>0.94834496196941676</v>
      </c>
      <c r="T23" s="11">
        <f t="shared" si="2"/>
        <v>8.9889672103730912E-4</v>
      </c>
      <c r="U23" s="11">
        <v>2.8425610197348902E-2</v>
      </c>
      <c r="V23" s="11">
        <v>0.94274861935417109</v>
      </c>
      <c r="W23" s="11">
        <v>2.9695028862870509E-2</v>
      </c>
      <c r="X23" s="11">
        <v>1000</v>
      </c>
      <c r="Y23" s="24"/>
      <c r="Z23" s="17">
        <f t="shared" si="3"/>
        <v>0.96915667631277413</v>
      </c>
      <c r="AA23" s="17">
        <f t="shared" si="4"/>
        <v>0.97144437704303765</v>
      </c>
      <c r="AB23" s="17">
        <f t="shared" si="5"/>
        <v>0.92410170087831123</v>
      </c>
      <c r="AC23" s="17">
        <f t="shared" si="6"/>
        <v>0.92829618319976337</v>
      </c>
      <c r="AD23" s="14">
        <f t="shared" si="7"/>
        <v>0.94658312439618364</v>
      </c>
      <c r="AE23" s="14">
        <f t="shared" si="8"/>
        <v>0.95010679954264987</v>
      </c>
      <c r="AF23" s="11">
        <f t="shared" si="9"/>
        <v>0.94090810239690537</v>
      </c>
      <c r="AG23" s="11">
        <f t="shared" si="10"/>
        <v>0.92410170087831123</v>
      </c>
      <c r="AH23" s="12">
        <f t="shared" si="11"/>
        <v>0.92829618319976337</v>
      </c>
      <c r="AI23" t="str">
        <f t="shared" si="12"/>
        <v>0.5\% &amp; 16 &amp; regular &amp; 97 (0.06) &amp; 92.6 (0.11) &amp; 94.8 (0.09) \\</v>
      </c>
    </row>
    <row r="24" spans="1:35" x14ac:dyDescent="0.4">
      <c r="A24" s="3">
        <v>50000</v>
      </c>
      <c r="B24" s="4">
        <v>0.01</v>
      </c>
      <c r="C24" s="4">
        <v>16</v>
      </c>
      <c r="D24" s="4" t="s">
        <v>15</v>
      </c>
      <c r="E24" s="4">
        <v>0.138097</v>
      </c>
      <c r="F24" s="4">
        <v>1.4177961969394821E-2</v>
      </c>
      <c r="G24" s="4">
        <v>0.99957473017813181</v>
      </c>
      <c r="H24" s="4">
        <v>1.73327342815639E-4</v>
      </c>
      <c r="I24" s="4">
        <v>0.96328989952838162</v>
      </c>
      <c r="J24" s="4">
        <f t="shared" si="0"/>
        <v>4.5645111765449056E-4</v>
      </c>
      <c r="K24" s="4">
        <v>1.443425172317684E-2</v>
      </c>
      <c r="L24" s="4">
        <v>1</v>
      </c>
      <c r="M24" s="4">
        <v>0</v>
      </c>
      <c r="N24" s="4">
        <v>0.79177339897449217</v>
      </c>
      <c r="O24" s="4">
        <v>4.6021989719480107E-2</v>
      </c>
      <c r="P24" s="4">
        <v>0.86699038208424484</v>
      </c>
      <c r="Q24" s="4">
        <f t="shared" si="1"/>
        <v>9.6496985526605794E-4</v>
      </c>
      <c r="R24" s="4">
        <v>3.0515026160437692E-2</v>
      </c>
      <c r="S24" s="4">
        <v>0.92759948774139334</v>
      </c>
      <c r="T24" s="4">
        <f t="shared" si="2"/>
        <v>6.3481989787066183E-4</v>
      </c>
      <c r="U24" s="4">
        <v>2.0074767812667659E-2</v>
      </c>
      <c r="V24" s="4">
        <v>0.81978496726262406</v>
      </c>
      <c r="W24" s="4">
        <v>4.006705605677216E-2</v>
      </c>
      <c r="X24" s="4">
        <v>1000</v>
      </c>
      <c r="Y24" s="22"/>
      <c r="Z24" s="4">
        <f t="shared" si="3"/>
        <v>0.96239525533777881</v>
      </c>
      <c r="AA24" s="4">
        <f t="shared" si="4"/>
        <v>0.96418454371898443</v>
      </c>
      <c r="AB24" s="4">
        <f t="shared" si="5"/>
        <v>0.86509904116792335</v>
      </c>
      <c r="AC24" s="4">
        <f t="shared" si="6"/>
        <v>0.86888172300056632</v>
      </c>
      <c r="AD24" s="4">
        <f t="shared" si="7"/>
        <v>0.92635524074156683</v>
      </c>
      <c r="AE24" s="4">
        <f t="shared" si="8"/>
        <v>0.92884373474121984</v>
      </c>
      <c r="AF24" s="4">
        <f t="shared" si="9"/>
        <v>0.81730158539959397</v>
      </c>
      <c r="AG24" s="4">
        <f t="shared" si="10"/>
        <v>0.86509904116792335</v>
      </c>
      <c r="AH24" s="5">
        <f t="shared" si="11"/>
        <v>0.86888172300056632</v>
      </c>
      <c r="AI24" t="str">
        <f t="shared" si="12"/>
        <v>1\% &amp; 16 &amp; balanced &amp; 96.3 (0.05) &amp; 86.7 (0.1) &amp; 92.8 (0.06) \\</v>
      </c>
    </row>
    <row r="25" spans="1:35" x14ac:dyDescent="0.4">
      <c r="A25" s="6">
        <v>50000</v>
      </c>
      <c r="B25" s="7">
        <v>0.01</v>
      </c>
      <c r="C25" s="7">
        <v>16</v>
      </c>
      <c r="D25" s="7" t="s">
        <v>21</v>
      </c>
      <c r="E25" s="7">
        <v>5.1968709999999998</v>
      </c>
      <c r="F25" s="7">
        <v>0.188650765888905</v>
      </c>
      <c r="G25" s="7">
        <v>0.99958561328622664</v>
      </c>
      <c r="H25" s="7">
        <v>1.685057083719745E-4</v>
      </c>
      <c r="I25" s="7">
        <v>0.96399900533818572</v>
      </c>
      <c r="J25" s="7">
        <f t="shared" si="0"/>
        <v>4.4924428499377176E-4</v>
      </c>
      <c r="K25" s="7">
        <v>1.420635166394121E-2</v>
      </c>
      <c r="L25" s="7">
        <v>1</v>
      </c>
      <c r="M25" s="7">
        <v>0</v>
      </c>
      <c r="N25" s="7">
        <v>0.98594095978030072</v>
      </c>
      <c r="O25" s="7">
        <v>1.8420667888497461E-2</v>
      </c>
      <c r="P25" s="7">
        <v>0.90097214922703417</v>
      </c>
      <c r="Q25" s="7">
        <f t="shared" si="1"/>
        <v>8.5175613951357166E-4</v>
      </c>
      <c r="R25" s="7">
        <v>2.6934894118950291E-2</v>
      </c>
      <c r="S25" s="7">
        <v>0.93243006665297756</v>
      </c>
      <c r="T25" s="7">
        <f t="shared" si="2"/>
        <v>6.197328648555921E-4</v>
      </c>
      <c r="U25" s="7">
        <v>1.959767393804988E-2</v>
      </c>
      <c r="V25" s="7">
        <v>0.92535618933747954</v>
      </c>
      <c r="W25" s="7">
        <v>2.4897552715151889E-2</v>
      </c>
      <c r="X25" s="7">
        <v>1000</v>
      </c>
      <c r="Y25" s="23"/>
      <c r="Z25" s="7">
        <f t="shared" si="3"/>
        <v>0.96311848653959797</v>
      </c>
      <c r="AA25" s="7">
        <f t="shared" si="4"/>
        <v>0.96487952413677347</v>
      </c>
      <c r="AB25" s="7">
        <f t="shared" si="5"/>
        <v>0.89930270719358751</v>
      </c>
      <c r="AC25" s="7">
        <f t="shared" si="6"/>
        <v>0.90264159126048082</v>
      </c>
      <c r="AD25" s="7">
        <f t="shared" si="7"/>
        <v>0.9312153902378606</v>
      </c>
      <c r="AE25" s="7">
        <f t="shared" si="8"/>
        <v>0.93364474306809453</v>
      </c>
      <c r="AF25" s="7">
        <f t="shared" si="9"/>
        <v>0.92381302303249735</v>
      </c>
      <c r="AG25" s="7">
        <f t="shared" si="10"/>
        <v>0.89930270719358751</v>
      </c>
      <c r="AH25" s="9">
        <f t="shared" si="11"/>
        <v>0.90264159126048082</v>
      </c>
      <c r="AI25" t="str">
        <f t="shared" si="12"/>
        <v>1\% &amp; 16 &amp; novel &amp; 96.4 (0.04) &amp; 90.1 (0.09) &amp; 93.2 (0.06) \\</v>
      </c>
    </row>
    <row r="26" spans="1:35" ht="15" thickBot="1" x14ac:dyDescent="0.45">
      <c r="A26" s="10">
        <v>50000</v>
      </c>
      <c r="B26" s="11">
        <v>0.01</v>
      </c>
      <c r="C26" s="11">
        <v>16</v>
      </c>
      <c r="D26" s="11" t="s">
        <v>16</v>
      </c>
      <c r="E26" s="11">
        <v>0.119112</v>
      </c>
      <c r="F26" s="11">
        <v>1.143618127882914E-2</v>
      </c>
      <c r="G26" s="11">
        <v>0.99959523754473889</v>
      </c>
      <c r="H26" s="11">
        <v>1.6489952346433119E-4</v>
      </c>
      <c r="I26" s="11">
        <v>0.96454624529202493</v>
      </c>
      <c r="J26" s="11">
        <f t="shared" si="0"/>
        <v>4.4652705837314302E-4</v>
      </c>
      <c r="K26" s="11">
        <v>1.4120425413540919E-2</v>
      </c>
      <c r="L26" s="11">
        <v>1</v>
      </c>
      <c r="M26" s="11">
        <v>0</v>
      </c>
      <c r="N26" s="11">
        <v>0.98902650755458532</v>
      </c>
      <c r="O26" s="11">
        <v>1.60495777916249E-2</v>
      </c>
      <c r="P26" s="11">
        <v>0.9040347979458192</v>
      </c>
      <c r="Q26" s="11">
        <f t="shared" si="1"/>
        <v>8.2615193839707393E-4</v>
      </c>
      <c r="R26" s="11">
        <v>2.6125218186978699E-2</v>
      </c>
      <c r="S26" s="11">
        <v>0.93332046220579867</v>
      </c>
      <c r="T26" s="11">
        <f t="shared" si="2"/>
        <v>6.3524688287130504E-4</v>
      </c>
      <c r="U26" s="11">
        <v>2.0088270263955269E-2</v>
      </c>
      <c r="V26" s="11">
        <v>0.92827543188843542</v>
      </c>
      <c r="W26" s="11">
        <v>2.4223581807967159E-2</v>
      </c>
      <c r="X26" s="11">
        <v>1000</v>
      </c>
      <c r="Y26" s="24"/>
      <c r="Z26" s="11">
        <f t="shared" si="3"/>
        <v>0.96367105225761351</v>
      </c>
      <c r="AA26" s="11">
        <f t="shared" si="4"/>
        <v>0.96542143832643634</v>
      </c>
      <c r="AB26" s="11">
        <f t="shared" si="5"/>
        <v>0.90241554014656089</v>
      </c>
      <c r="AC26" s="11">
        <f t="shared" si="6"/>
        <v>0.90565405574507751</v>
      </c>
      <c r="AD26" s="11">
        <f t="shared" si="7"/>
        <v>0.93207537831537091</v>
      </c>
      <c r="AE26" s="11">
        <f t="shared" si="8"/>
        <v>0.93456554609622644</v>
      </c>
      <c r="AF26" s="11">
        <f t="shared" si="9"/>
        <v>0.92677403873306374</v>
      </c>
      <c r="AG26" s="11">
        <f t="shared" si="10"/>
        <v>0.90241554014656089</v>
      </c>
      <c r="AH26" s="12">
        <f t="shared" si="11"/>
        <v>0.90565405574507751</v>
      </c>
      <c r="AI26" t="str">
        <f t="shared" si="12"/>
        <v>1\% &amp; 16 &amp; regular &amp; 96.5 (0.04) &amp; 90.4 (0.08) &amp; 93.3 (0.06) \\</v>
      </c>
    </row>
    <row r="27" spans="1:35" x14ac:dyDescent="0.4">
      <c r="A27" s="3">
        <v>100000</v>
      </c>
      <c r="B27" s="4">
        <v>5.0000000000000001E-4</v>
      </c>
      <c r="C27" s="4">
        <v>8</v>
      </c>
      <c r="D27" s="4" t="s">
        <v>15</v>
      </c>
      <c r="E27" s="4">
        <v>0.393204</v>
      </c>
      <c r="F27" s="4">
        <v>5.0036707086458659E-2</v>
      </c>
      <c r="G27" s="4">
        <v>0.9999116582802775</v>
      </c>
      <c r="H27" s="4">
        <v>9.3280483048336981E-5</v>
      </c>
      <c r="I27" s="4">
        <v>0.8976877418103576</v>
      </c>
      <c r="J27" s="4">
        <f t="shared" si="0"/>
        <v>3.039777257587755E-3</v>
      </c>
      <c r="K27" s="4">
        <v>9.6126197135576588E-2</v>
      </c>
      <c r="L27" s="4">
        <v>1</v>
      </c>
      <c r="M27" s="4">
        <v>0</v>
      </c>
      <c r="N27" s="4">
        <v>0.75286312576312586</v>
      </c>
      <c r="O27" s="4">
        <v>0.1882274937554628</v>
      </c>
      <c r="P27" s="4">
        <v>0.8250344016063057</v>
      </c>
      <c r="Q27" s="4">
        <f t="shared" si="1"/>
        <v>4.4246260011106125E-3</v>
      </c>
      <c r="R27" s="4">
        <v>0.1399189595791224</v>
      </c>
      <c r="S27" s="4">
        <v>0.90159998130219599</v>
      </c>
      <c r="T27" s="4">
        <f t="shared" si="2"/>
        <v>2.8279152746869879E-3</v>
      </c>
      <c r="U27" s="4">
        <v>8.9426532979915874E-2</v>
      </c>
      <c r="V27" s="4">
        <v>0.77744799733548287</v>
      </c>
      <c r="W27" s="4">
        <v>0.17096337881008539</v>
      </c>
      <c r="X27" s="4">
        <v>1000</v>
      </c>
      <c r="Y27" s="22"/>
      <c r="Z27" s="4">
        <f t="shared" si="3"/>
        <v>0.89172977838548562</v>
      </c>
      <c r="AA27" s="4">
        <f t="shared" si="4"/>
        <v>0.90364570523522958</v>
      </c>
      <c r="AB27" s="4">
        <f t="shared" si="5"/>
        <v>0.81636213464412888</v>
      </c>
      <c r="AC27" s="4">
        <f t="shared" si="6"/>
        <v>0.83370666856848252</v>
      </c>
      <c r="AD27" s="4">
        <f t="shared" si="7"/>
        <v>0.89605726736380953</v>
      </c>
      <c r="AE27" s="4">
        <f t="shared" si="8"/>
        <v>0.90714269524058244</v>
      </c>
      <c r="AF27" s="4">
        <f t="shared" si="9"/>
        <v>0.76685157733452936</v>
      </c>
      <c r="AG27" s="4">
        <f t="shared" si="10"/>
        <v>0.81636213464412888</v>
      </c>
      <c r="AH27" s="5">
        <f t="shared" si="11"/>
        <v>0.83370666856848252</v>
      </c>
      <c r="AI27" t="str">
        <f t="shared" si="12"/>
        <v>0.05\% &amp; 8 &amp; balanced &amp; 89.8 (0.3) &amp; 82.5 (0.44) &amp; 90.2 (0.28) \\</v>
      </c>
    </row>
    <row r="28" spans="1:35" x14ac:dyDescent="0.4">
      <c r="A28" s="6">
        <v>100000</v>
      </c>
      <c r="B28" s="7">
        <v>5.0000000000000001E-4</v>
      </c>
      <c r="C28" s="7">
        <v>8</v>
      </c>
      <c r="D28" s="7" t="s">
        <v>21</v>
      </c>
      <c r="E28" s="7">
        <v>9.8583170000000013</v>
      </c>
      <c r="F28" s="7">
        <v>13.81087041602227</v>
      </c>
      <c r="G28" s="7">
        <v>0.99992256047975958</v>
      </c>
      <c r="H28" s="7">
        <v>8.2707260982447858E-5</v>
      </c>
      <c r="I28" s="7">
        <v>0.90462286383831236</v>
      </c>
      <c r="J28" s="7">
        <f t="shared" si="0"/>
        <v>2.8451593604965375E-3</v>
      </c>
      <c r="K28" s="7">
        <v>8.9971838853171532E-2</v>
      </c>
      <c r="L28" s="7">
        <v>1</v>
      </c>
      <c r="M28" s="7">
        <v>0</v>
      </c>
      <c r="N28" s="7">
        <v>0.97321583694083702</v>
      </c>
      <c r="O28" s="7">
        <v>8.0089541407391329E-2</v>
      </c>
      <c r="P28" s="7">
        <v>0.87691505651211532</v>
      </c>
      <c r="Q28" s="7">
        <f t="shared" si="1"/>
        <v>3.0165337221764346E-3</v>
      </c>
      <c r="R28" s="7">
        <v>9.5391172007831079E-2</v>
      </c>
      <c r="S28" s="7">
        <v>0.91726240052516095</v>
      </c>
      <c r="T28" s="7">
        <f t="shared" si="2"/>
        <v>2.3030108721827191E-3</v>
      </c>
      <c r="U28" s="7">
        <v>7.2827598322283069E-2</v>
      </c>
      <c r="V28" s="7">
        <v>0.90124745098339076</v>
      </c>
      <c r="W28" s="7">
        <v>9.3739617290959518E-2</v>
      </c>
      <c r="X28" s="7">
        <v>1000</v>
      </c>
      <c r="Y28" s="23"/>
      <c r="Z28" s="7">
        <f t="shared" si="3"/>
        <v>0.89904635149173917</v>
      </c>
      <c r="AA28" s="7">
        <f t="shared" si="4"/>
        <v>0.91019937618488556</v>
      </c>
      <c r="AB28" s="7">
        <f t="shared" si="5"/>
        <v>0.87100265041664948</v>
      </c>
      <c r="AC28" s="7">
        <f t="shared" si="6"/>
        <v>0.88282746260758116</v>
      </c>
      <c r="AD28" s="7">
        <f t="shared" si="7"/>
        <v>0.9127484992156828</v>
      </c>
      <c r="AE28" s="7">
        <f t="shared" si="8"/>
        <v>0.9217763018346391</v>
      </c>
      <c r="AF28" s="7">
        <f t="shared" si="9"/>
        <v>0.89543740930980487</v>
      </c>
      <c r="AG28" s="7">
        <f t="shared" si="10"/>
        <v>0.87100265041664948</v>
      </c>
      <c r="AH28" s="9">
        <f t="shared" si="11"/>
        <v>0.88282746260758116</v>
      </c>
      <c r="AI28" t="str">
        <f t="shared" si="12"/>
        <v>0.05\% &amp; 8 &amp; novel &amp; 90.5 (0.28) &amp; 87.7 (0.3) &amp; 91.7 (0.23) \\</v>
      </c>
    </row>
    <row r="29" spans="1:35" ht="15" thickBot="1" x14ac:dyDescent="0.45">
      <c r="A29" s="10">
        <v>100000</v>
      </c>
      <c r="B29" s="11">
        <v>5.0000000000000001E-4</v>
      </c>
      <c r="C29" s="11">
        <v>8</v>
      </c>
      <c r="D29" s="11" t="s">
        <v>16</v>
      </c>
      <c r="E29" s="11">
        <v>0.25628000000000001</v>
      </c>
      <c r="F29" s="11">
        <v>1.2625886622848021E-2</v>
      </c>
      <c r="G29" s="11">
        <v>0.99992775313111826</v>
      </c>
      <c r="H29" s="11">
        <v>8.0824048277054674E-5</v>
      </c>
      <c r="I29" s="11">
        <v>0.91093803067067736</v>
      </c>
      <c r="J29" s="11">
        <f t="shared" si="0"/>
        <v>2.6739834615307255E-3</v>
      </c>
      <c r="K29" s="11">
        <v>8.4558781640583267E-2</v>
      </c>
      <c r="L29" s="11">
        <v>1</v>
      </c>
      <c r="M29" s="11">
        <v>0</v>
      </c>
      <c r="N29" s="11">
        <v>0.98841645021645019</v>
      </c>
      <c r="O29" s="11">
        <v>5.927355390886422E-2</v>
      </c>
      <c r="P29" s="11">
        <v>0.88172771803360039</v>
      </c>
      <c r="Q29" s="11">
        <f t="shared" si="1"/>
        <v>2.8734923477364291E-3</v>
      </c>
      <c r="R29" s="11">
        <v>9.0867806579116972E-2</v>
      </c>
      <c r="S29" s="11">
        <v>0.92196482168900895</v>
      </c>
      <c r="T29" s="11">
        <f t="shared" si="2"/>
        <v>2.2289769353104785E-3</v>
      </c>
      <c r="U29" s="11">
        <v>7.0486439675629051E-2</v>
      </c>
      <c r="V29" s="11">
        <v>0.9114175266655562</v>
      </c>
      <c r="W29" s="11">
        <v>8.5461399565435789E-2</v>
      </c>
      <c r="X29" s="11">
        <v>1000</v>
      </c>
      <c r="Y29" s="24"/>
      <c r="Z29" s="11">
        <f t="shared" si="3"/>
        <v>0.90569702308607714</v>
      </c>
      <c r="AA29" s="11">
        <f t="shared" si="4"/>
        <v>0.91617903825527758</v>
      </c>
      <c r="AB29" s="11">
        <f t="shared" si="5"/>
        <v>0.87609567303203695</v>
      </c>
      <c r="AC29" s="11">
        <f t="shared" si="6"/>
        <v>0.88735976303516384</v>
      </c>
      <c r="AD29" s="11">
        <f t="shared" si="7"/>
        <v>0.91759602689580044</v>
      </c>
      <c r="AE29" s="11">
        <f t="shared" si="8"/>
        <v>0.92633361648221746</v>
      </c>
      <c r="AF29" s="11">
        <f t="shared" si="9"/>
        <v>0.90612057424236714</v>
      </c>
      <c r="AG29" s="11">
        <f t="shared" si="10"/>
        <v>0.87609567303203695</v>
      </c>
      <c r="AH29" s="12">
        <f t="shared" si="11"/>
        <v>0.88735976303516384</v>
      </c>
      <c r="AI29" t="str">
        <f t="shared" si="12"/>
        <v>0.05\% &amp; 8 &amp; regular &amp; 91.1 (0.27) &amp; 88.2 (0.29) &amp; 92.2 (0.22) \\</v>
      </c>
    </row>
    <row r="30" spans="1:35" x14ac:dyDescent="0.4">
      <c r="A30" s="3">
        <v>100000</v>
      </c>
      <c r="B30" s="4">
        <v>1E-3</v>
      </c>
      <c r="C30" s="4">
        <v>8</v>
      </c>
      <c r="D30" s="4" t="s">
        <v>15</v>
      </c>
      <c r="E30" s="4">
        <v>0.32123299999999999</v>
      </c>
      <c r="F30" s="4">
        <v>5.3460365895883329E-2</v>
      </c>
      <c r="G30" s="4">
        <v>0.99991313313313324</v>
      </c>
      <c r="H30" s="4">
        <v>7.4310032852434462E-5</v>
      </c>
      <c r="I30" s="4">
        <v>0.93384378879484298</v>
      </c>
      <c r="J30" s="4">
        <f t="shared" si="0"/>
        <v>1.6552827409894025E-3</v>
      </c>
      <c r="K30" s="4">
        <v>5.2344636330930693E-2</v>
      </c>
      <c r="L30" s="4">
        <v>1</v>
      </c>
      <c r="M30" s="4">
        <v>0</v>
      </c>
      <c r="N30" s="4">
        <v>0.74558165513219521</v>
      </c>
      <c r="O30" s="4">
        <v>0.14091524756436649</v>
      </c>
      <c r="P30" s="4">
        <v>0.83730572430406214</v>
      </c>
      <c r="Q30" s="4">
        <f t="shared" si="1"/>
        <v>3.1629427430575232E-3</v>
      </c>
      <c r="R30" s="4">
        <v>0.100021031767625</v>
      </c>
      <c r="S30" s="4">
        <v>0.91938914665817695</v>
      </c>
      <c r="T30" s="4">
        <f t="shared" si="2"/>
        <v>1.7994091661767044E-3</v>
      </c>
      <c r="U30" s="4">
        <v>5.6902314077028032E-2</v>
      </c>
      <c r="V30" s="4">
        <v>0.77813965956859887</v>
      </c>
      <c r="W30" s="4">
        <v>0.12702336385478741</v>
      </c>
      <c r="X30" s="4">
        <v>1000</v>
      </c>
      <c r="Y30" s="22"/>
      <c r="Z30" s="4">
        <f t="shared" si="3"/>
        <v>0.93059943462250372</v>
      </c>
      <c r="AA30" s="4">
        <f t="shared" si="4"/>
        <v>0.93708814296718224</v>
      </c>
      <c r="AB30" s="4">
        <f t="shared" si="5"/>
        <v>0.8311063565276694</v>
      </c>
      <c r="AC30" s="4">
        <f t="shared" si="6"/>
        <v>0.84350509208045488</v>
      </c>
      <c r="AD30" s="4">
        <f t="shared" si="7"/>
        <v>0.91586230469247065</v>
      </c>
      <c r="AE30" s="4">
        <f t="shared" si="8"/>
        <v>0.92291598862388324</v>
      </c>
      <c r="AF30" s="4">
        <f t="shared" si="9"/>
        <v>0.77026666991018522</v>
      </c>
      <c r="AG30" s="4">
        <f t="shared" si="10"/>
        <v>0.8311063565276694</v>
      </c>
      <c r="AH30" s="5">
        <f t="shared" si="11"/>
        <v>0.84350509208045488</v>
      </c>
      <c r="AI30" t="str">
        <f t="shared" si="12"/>
        <v>0.1\% &amp; 8 &amp; balanced &amp; 93.4 (0.17) &amp; 83.7 (0.32) &amp; 91.9 (0.18) \\</v>
      </c>
    </row>
    <row r="31" spans="1:35" x14ac:dyDescent="0.4">
      <c r="A31" s="6">
        <v>100000</v>
      </c>
      <c r="B31" s="7">
        <v>1E-3</v>
      </c>
      <c r="C31" s="7">
        <v>8</v>
      </c>
      <c r="D31" s="7" t="s">
        <v>21</v>
      </c>
      <c r="E31" s="7">
        <v>7.3229430000000004</v>
      </c>
      <c r="F31" s="7">
        <v>0.62477285542177097</v>
      </c>
      <c r="G31" s="7">
        <v>0.99991914914914926</v>
      </c>
      <c r="H31" s="7">
        <v>6.9388305003203961E-5</v>
      </c>
      <c r="I31" s="7">
        <v>0.93923105471464396</v>
      </c>
      <c r="J31" s="7">
        <f t="shared" si="0"/>
        <v>1.5325377327602245E-3</v>
      </c>
      <c r="K31" s="7">
        <v>4.8463098356727553E-2</v>
      </c>
      <c r="L31" s="7">
        <v>1</v>
      </c>
      <c r="M31" s="7">
        <v>0</v>
      </c>
      <c r="N31" s="7">
        <v>0.96714560162060159</v>
      </c>
      <c r="O31" s="7">
        <v>5.9477910445775821E-2</v>
      </c>
      <c r="P31" s="7">
        <v>0.8971260481711133</v>
      </c>
      <c r="Q31" s="7">
        <f t="shared" si="1"/>
        <v>2.0237341204617557E-3</v>
      </c>
      <c r="R31" s="7">
        <v>6.3996091992567145E-2</v>
      </c>
      <c r="S31" s="7">
        <v>0.92763562972779257</v>
      </c>
      <c r="T31" s="7">
        <f t="shared" si="2"/>
        <v>1.5480617272485731E-3</v>
      </c>
      <c r="U31" s="7">
        <v>4.8954010166398373E-2</v>
      </c>
      <c r="V31" s="7">
        <v>0.92332374792747696</v>
      </c>
      <c r="W31" s="7">
        <v>5.9769225009488058E-2</v>
      </c>
      <c r="X31" s="7">
        <v>1000</v>
      </c>
      <c r="Y31" s="23"/>
      <c r="Z31" s="7">
        <f t="shared" si="3"/>
        <v>0.93622728075843398</v>
      </c>
      <c r="AA31" s="7">
        <f t="shared" si="4"/>
        <v>0.94223482867085395</v>
      </c>
      <c r="AB31" s="7">
        <f t="shared" si="5"/>
        <v>0.8931595292950083</v>
      </c>
      <c r="AC31" s="7">
        <f t="shared" si="6"/>
        <v>0.9010925670472183</v>
      </c>
      <c r="AD31" s="7">
        <f t="shared" si="7"/>
        <v>0.92460142874238538</v>
      </c>
      <c r="AE31" s="7">
        <f t="shared" si="8"/>
        <v>0.93066983071319975</v>
      </c>
      <c r="AF31" s="7">
        <f t="shared" si="9"/>
        <v>0.91961921298122051</v>
      </c>
      <c r="AG31" s="7">
        <f t="shared" si="10"/>
        <v>0.8931595292950083</v>
      </c>
      <c r="AH31" s="9">
        <f t="shared" si="11"/>
        <v>0.9010925670472183</v>
      </c>
      <c r="AI31" t="str">
        <f t="shared" si="12"/>
        <v>0.1\% &amp; 8 &amp; novel &amp; 93.9 (0.15) &amp; 89.7 (0.2) &amp; 92.8 (0.15) \\</v>
      </c>
    </row>
    <row r="32" spans="1:35" ht="15" thickBot="1" x14ac:dyDescent="0.45">
      <c r="A32" s="10">
        <v>100000</v>
      </c>
      <c r="B32" s="11">
        <v>1E-3</v>
      </c>
      <c r="C32" s="11">
        <v>8</v>
      </c>
      <c r="D32" s="11" t="s">
        <v>16</v>
      </c>
      <c r="E32" s="11">
        <v>0.242039</v>
      </c>
      <c r="F32" s="11">
        <v>1.9108705388424949E-2</v>
      </c>
      <c r="G32" s="11">
        <v>0.99992219219219225</v>
      </c>
      <c r="H32" s="11">
        <v>6.6053183757851545E-5</v>
      </c>
      <c r="I32" s="11">
        <v>0.94176633633173057</v>
      </c>
      <c r="J32" s="11">
        <f t="shared" si="0"/>
        <v>1.4533897394927303E-3</v>
      </c>
      <c r="K32" s="11">
        <v>4.5960219047158017E-2</v>
      </c>
      <c r="L32" s="11">
        <v>1</v>
      </c>
      <c r="M32" s="11">
        <v>0</v>
      </c>
      <c r="N32" s="11">
        <v>0.9834743867243867</v>
      </c>
      <c r="O32" s="11">
        <v>4.4342637736768747E-2</v>
      </c>
      <c r="P32" s="11">
        <v>0.89948070365493982</v>
      </c>
      <c r="Q32" s="11">
        <f t="shared" si="1"/>
        <v>2.0270679425497804E-3</v>
      </c>
      <c r="R32" s="11">
        <v>6.4101516703686509E-2</v>
      </c>
      <c r="S32" s="11">
        <v>0.92893732954327468</v>
      </c>
      <c r="T32" s="11">
        <f t="shared" si="2"/>
        <v>1.5208097772940986E-3</v>
      </c>
      <c r="U32" s="11">
        <v>4.8092227841027763E-2</v>
      </c>
      <c r="V32" s="11">
        <v>0.9270844218989982</v>
      </c>
      <c r="W32" s="11">
        <v>5.6790572225442801E-2</v>
      </c>
      <c r="X32" s="11">
        <v>1000</v>
      </c>
      <c r="Y32" s="24"/>
      <c r="Z32" s="11">
        <f t="shared" si="3"/>
        <v>0.93891769244232481</v>
      </c>
      <c r="AA32" s="11">
        <f t="shared" si="4"/>
        <v>0.94461498022113632</v>
      </c>
      <c r="AB32" s="11">
        <f t="shared" si="5"/>
        <v>0.89550765048754222</v>
      </c>
      <c r="AC32" s="11">
        <f t="shared" si="6"/>
        <v>0.90345375682233742</v>
      </c>
      <c r="AD32" s="11">
        <f t="shared" si="7"/>
        <v>0.9259565423797782</v>
      </c>
      <c r="AE32" s="11">
        <f t="shared" si="8"/>
        <v>0.93191811670677116</v>
      </c>
      <c r="AF32" s="11">
        <f t="shared" si="9"/>
        <v>0.92356450576500693</v>
      </c>
      <c r="AG32" s="11">
        <f t="shared" si="10"/>
        <v>0.89550765048754222</v>
      </c>
      <c r="AH32" s="12">
        <f t="shared" si="11"/>
        <v>0.90345375682233742</v>
      </c>
      <c r="AI32" t="str">
        <f t="shared" si="12"/>
        <v>0.1\% &amp; 8 &amp; regular &amp; 94.2 (0.15) &amp; 89.9 (0.2) &amp; 92.9 (0.15) \\</v>
      </c>
    </row>
    <row r="33" spans="1:35" x14ac:dyDescent="0.4">
      <c r="A33" s="3">
        <v>100000</v>
      </c>
      <c r="B33" s="4">
        <v>5.0000000000000001E-3</v>
      </c>
      <c r="C33" s="4">
        <v>8</v>
      </c>
      <c r="D33" s="4" t="s">
        <v>15</v>
      </c>
      <c r="E33" s="4">
        <v>0.218501</v>
      </c>
      <c r="F33" s="4">
        <v>1.6718537869936718E-2</v>
      </c>
      <c r="G33" s="4">
        <v>0.99952594915677606</v>
      </c>
      <c r="H33" s="4">
        <v>1.9311308531190491E-4</v>
      </c>
      <c r="I33" s="4">
        <v>0.9318124064086285</v>
      </c>
      <c r="J33" s="4">
        <f t="shared" si="0"/>
        <v>7.5640145053983675E-4</v>
      </c>
      <c r="K33" s="4">
        <v>2.3919514091610829E-2</v>
      </c>
      <c r="L33" s="4">
        <v>1</v>
      </c>
      <c r="M33" s="4">
        <v>0</v>
      </c>
      <c r="N33" s="4">
        <v>0.62405739462493237</v>
      </c>
      <c r="O33" s="4">
        <v>5.1392938526132373E-2</v>
      </c>
      <c r="P33" s="4">
        <v>0.75722596795880137</v>
      </c>
      <c r="Q33" s="4">
        <f t="shared" si="1"/>
        <v>1.2768138171077627E-3</v>
      </c>
      <c r="R33" s="4">
        <v>4.0376398100341923E-2</v>
      </c>
      <c r="S33" s="4">
        <v>0.87168521062722304</v>
      </c>
      <c r="T33" s="4">
        <f t="shared" si="2"/>
        <v>8.8265328472563527E-4</v>
      </c>
      <c r="U33" s="4">
        <v>2.7911947639621161E-2</v>
      </c>
      <c r="V33" s="4">
        <v>0.67110474329404335</v>
      </c>
      <c r="W33" s="4">
        <v>4.8124703744589069E-2</v>
      </c>
      <c r="X33" s="4">
        <v>1000</v>
      </c>
      <c r="Y33" s="22"/>
      <c r="Z33" s="4">
        <f t="shared" si="3"/>
        <v>0.93032985956557046</v>
      </c>
      <c r="AA33" s="4">
        <f t="shared" si="4"/>
        <v>0.93329495325168654</v>
      </c>
      <c r="AB33" s="4">
        <f t="shared" si="5"/>
        <v>0.75472341287727018</v>
      </c>
      <c r="AC33" s="4">
        <f t="shared" si="6"/>
        <v>0.75972852304033256</v>
      </c>
      <c r="AD33" s="4">
        <f t="shared" si="7"/>
        <v>0.86995521018916078</v>
      </c>
      <c r="AE33" s="4">
        <f t="shared" si="8"/>
        <v>0.8734152110652853</v>
      </c>
      <c r="AF33" s="4">
        <f t="shared" si="9"/>
        <v>0.66812194325319019</v>
      </c>
      <c r="AG33" s="4">
        <f t="shared" si="10"/>
        <v>0.75472341287727018</v>
      </c>
      <c r="AH33" s="5">
        <f t="shared" si="11"/>
        <v>0.75972852304033256</v>
      </c>
      <c r="AI33" t="str">
        <f t="shared" si="12"/>
        <v>0.5\% &amp; 8 &amp; balanced &amp; 93.2 (0.08) &amp; 75.7 (0.13) &amp; 87.2 (0.09) \\</v>
      </c>
    </row>
    <row r="34" spans="1:35" x14ac:dyDescent="0.4">
      <c r="A34" s="6">
        <v>100000</v>
      </c>
      <c r="B34" s="7">
        <v>5.0000000000000001E-3</v>
      </c>
      <c r="C34" s="7">
        <v>8</v>
      </c>
      <c r="D34" s="7" t="s">
        <v>21</v>
      </c>
      <c r="E34" s="7">
        <v>7.808268</v>
      </c>
      <c r="F34" s="7">
        <v>0.51272006401158188</v>
      </c>
      <c r="G34" s="7">
        <v>0.99953817418804569</v>
      </c>
      <c r="H34" s="7">
        <v>1.869964638619728E-4</v>
      </c>
      <c r="I34" s="7">
        <v>0.93343962222646026</v>
      </c>
      <c r="J34" s="7">
        <f t="shared" si="0"/>
        <v>7.3560668366461253E-4</v>
      </c>
      <c r="K34" s="7">
        <v>2.3261925824231519E-2</v>
      </c>
      <c r="L34" s="7">
        <v>0.9996262745098039</v>
      </c>
      <c r="M34" s="7">
        <v>2.6868249824629829E-3</v>
      </c>
      <c r="N34" s="7">
        <v>0.99992428571428571</v>
      </c>
      <c r="O34" s="7">
        <v>1.694889436282385E-3</v>
      </c>
      <c r="P34" s="7">
        <v>0.86029864637841535</v>
      </c>
      <c r="Q34" s="7">
        <f t="shared" si="1"/>
        <v>1.0631580558187745E-3</v>
      </c>
      <c r="R34" s="7">
        <v>3.3620009691437573E-2</v>
      </c>
      <c r="S34" s="7">
        <v>0.89431547528645017</v>
      </c>
      <c r="T34" s="7">
        <f t="shared" si="2"/>
        <v>8.2973305113815093E-4</v>
      </c>
      <c r="U34" s="7">
        <v>2.6238462915175221E-2</v>
      </c>
      <c r="V34" s="7">
        <v>0.89097685419694428</v>
      </c>
      <c r="W34" s="7">
        <v>3.1116163773016191E-2</v>
      </c>
      <c r="X34" s="7">
        <v>1000</v>
      </c>
      <c r="Y34" s="23"/>
      <c r="Z34" s="7">
        <f t="shared" si="3"/>
        <v>0.93199783312647766</v>
      </c>
      <c r="AA34" s="7">
        <f t="shared" si="4"/>
        <v>0.93488141132644287</v>
      </c>
      <c r="AB34" s="7">
        <f t="shared" si="5"/>
        <v>0.85821485658901053</v>
      </c>
      <c r="AC34" s="7">
        <f t="shared" si="6"/>
        <v>0.86238243616782018</v>
      </c>
      <c r="AD34" s="7">
        <f t="shared" si="7"/>
        <v>0.89268919850621942</v>
      </c>
      <c r="AE34" s="7">
        <f t="shared" si="8"/>
        <v>0.89594175206668092</v>
      </c>
      <c r="AF34" s="7">
        <f t="shared" si="9"/>
        <v>0.88904825438538115</v>
      </c>
      <c r="AG34" s="7">
        <f t="shared" si="10"/>
        <v>0.85821485658901053</v>
      </c>
      <c r="AH34" s="9">
        <f t="shared" si="11"/>
        <v>0.86238243616782018</v>
      </c>
      <c r="AI34" t="str">
        <f t="shared" si="12"/>
        <v>0.5\% &amp; 8 &amp; novel &amp; 93.3 (0.07) &amp; 86 (0.11) &amp; 89.4 (0.08) \\</v>
      </c>
    </row>
    <row r="35" spans="1:35" ht="15" thickBot="1" x14ac:dyDescent="0.45">
      <c r="A35" s="10">
        <v>100000</v>
      </c>
      <c r="B35" s="11">
        <v>5.0000000000000001E-3</v>
      </c>
      <c r="C35" s="11">
        <v>8</v>
      </c>
      <c r="D35" s="11" t="s">
        <v>16</v>
      </c>
      <c r="E35" s="11">
        <v>0.20599400000000001</v>
      </c>
      <c r="F35" s="11">
        <v>1.029164135995235E-2</v>
      </c>
      <c r="G35" s="11">
        <v>0.99955742382511836</v>
      </c>
      <c r="H35" s="11">
        <v>1.7792036179364339E-4</v>
      </c>
      <c r="I35" s="11">
        <v>0.93677276759143058</v>
      </c>
      <c r="J35" s="11">
        <f t="shared" si="0"/>
        <v>6.9522030617970407E-4</v>
      </c>
      <c r="K35" s="11">
        <v>2.1984796431274989E-2</v>
      </c>
      <c r="L35" s="11">
        <v>0.9983505882352941</v>
      </c>
      <c r="M35" s="11">
        <v>5.4495508447471421E-3</v>
      </c>
      <c r="N35" s="11">
        <v>1</v>
      </c>
      <c r="O35" s="11">
        <v>0</v>
      </c>
      <c r="P35" s="11">
        <v>0.86490515561281578</v>
      </c>
      <c r="Q35" s="11">
        <f t="shared" si="1"/>
        <v>1.0393759063261072E-3</v>
      </c>
      <c r="R35" s="11">
        <v>3.2867952090923108E-2</v>
      </c>
      <c r="S35" s="11">
        <v>0.89574380691192557</v>
      </c>
      <c r="T35" s="11">
        <f t="shared" si="2"/>
        <v>8.1470770330767254E-4</v>
      </c>
      <c r="U35" s="11">
        <v>2.5763319697369409E-2</v>
      </c>
      <c r="V35" s="11">
        <v>0.90100379432526134</v>
      </c>
      <c r="W35" s="11">
        <v>2.9325888186806748E-2</v>
      </c>
      <c r="X35" s="11">
        <v>1000</v>
      </c>
      <c r="Y35" s="24"/>
      <c r="Z35" s="17">
        <f t="shared" si="3"/>
        <v>0.93541013579131838</v>
      </c>
      <c r="AA35" s="17">
        <f t="shared" si="4"/>
        <v>0.93813539939154278</v>
      </c>
      <c r="AB35" s="17">
        <f t="shared" si="5"/>
        <v>0.86286797883641664</v>
      </c>
      <c r="AC35" s="17">
        <f t="shared" si="6"/>
        <v>0.86694233238921492</v>
      </c>
      <c r="AD35" s="11">
        <f t="shared" si="7"/>
        <v>0.89414697981344249</v>
      </c>
      <c r="AE35" s="11">
        <f t="shared" si="8"/>
        <v>0.89734063401040864</v>
      </c>
      <c r="AF35" s="11">
        <f t="shared" si="9"/>
        <v>0.89918615694413773</v>
      </c>
      <c r="AG35" s="11">
        <f t="shared" si="10"/>
        <v>0.86286797883641664</v>
      </c>
      <c r="AH35" s="12">
        <f t="shared" si="11"/>
        <v>0.86694233238921492</v>
      </c>
      <c r="AI35" t="str">
        <f t="shared" si="12"/>
        <v>0.5\% &amp; 8 &amp; regular &amp; 93.7 (0.07) &amp; 86.5 (0.1) &amp; 89.6 (0.08) \\</v>
      </c>
    </row>
    <row r="36" spans="1:35" x14ac:dyDescent="0.4">
      <c r="A36" s="3">
        <v>100000</v>
      </c>
      <c r="B36" s="4">
        <v>0.01</v>
      </c>
      <c r="C36" s="4">
        <v>8</v>
      </c>
      <c r="D36" s="4" t="s">
        <v>15</v>
      </c>
      <c r="E36" s="4">
        <v>0.19975200000000001</v>
      </c>
      <c r="F36" s="4">
        <v>7.9559910629533638E-3</v>
      </c>
      <c r="G36" s="4">
        <v>0.99939655909852421</v>
      </c>
      <c r="H36" s="4">
        <v>1.855282208971943E-4</v>
      </c>
      <c r="I36" s="4">
        <v>0.95278263294613164</v>
      </c>
      <c r="J36" s="4">
        <f t="shared" si="0"/>
        <v>4.1691604748997244E-4</v>
      </c>
      <c r="K36" s="4">
        <v>1.3184043031432389E-2</v>
      </c>
      <c r="L36" s="4">
        <v>1</v>
      </c>
      <c r="M36" s="4">
        <v>0</v>
      </c>
      <c r="N36" s="4">
        <v>0.744066794813946</v>
      </c>
      <c r="O36" s="4">
        <v>3.3996130527121672E-2</v>
      </c>
      <c r="P36" s="4">
        <v>0.83459940960286938</v>
      </c>
      <c r="Q36" s="4">
        <f t="shared" si="1"/>
        <v>7.3482834965510216E-4</v>
      </c>
      <c r="R36" s="4">
        <v>2.323731274172728E-2</v>
      </c>
      <c r="S36" s="4">
        <v>0.90214168292435681</v>
      </c>
      <c r="T36" s="4">
        <f t="shared" si="2"/>
        <v>5.4796333102623447E-4</v>
      </c>
      <c r="U36" s="4">
        <v>1.7328122002957119E-2</v>
      </c>
      <c r="V36" s="4">
        <v>0.77772882676847066</v>
      </c>
      <c r="W36" s="4">
        <v>3.0000381749830669E-2</v>
      </c>
      <c r="X36" s="4">
        <v>1000</v>
      </c>
      <c r="Y36" s="22"/>
      <c r="Z36" s="4">
        <f t="shared" si="3"/>
        <v>0.95196547749305127</v>
      </c>
      <c r="AA36" s="4">
        <f t="shared" si="4"/>
        <v>0.953599788399212</v>
      </c>
      <c r="AB36" s="4">
        <f t="shared" si="5"/>
        <v>0.83315914603754537</v>
      </c>
      <c r="AC36" s="4">
        <f t="shared" si="6"/>
        <v>0.83603967316819339</v>
      </c>
      <c r="AD36" s="4">
        <f t="shared" si="7"/>
        <v>0.90106767479554539</v>
      </c>
      <c r="AE36" s="4">
        <f t="shared" si="8"/>
        <v>0.90321569105316823</v>
      </c>
      <c r="AF36" s="4">
        <f t="shared" si="9"/>
        <v>0.77586938384319204</v>
      </c>
      <c r="AG36" s="4">
        <f t="shared" si="10"/>
        <v>0.83315914603754537</v>
      </c>
      <c r="AH36" s="5">
        <f t="shared" si="11"/>
        <v>0.83603967316819339</v>
      </c>
      <c r="AI36" t="str">
        <f t="shared" si="12"/>
        <v>1\% &amp; 8 &amp; balanced &amp; 95.3 (0.04) &amp; 83.5 (0.07) &amp; 90.2 (0.05) \\</v>
      </c>
    </row>
    <row r="37" spans="1:35" x14ac:dyDescent="0.4">
      <c r="A37" s="6">
        <v>100000</v>
      </c>
      <c r="B37" s="7">
        <v>0.01</v>
      </c>
      <c r="C37" s="7">
        <v>8</v>
      </c>
      <c r="D37" s="7" t="s">
        <v>21</v>
      </c>
      <c r="E37" s="7">
        <v>8.7773850000000007</v>
      </c>
      <c r="F37" s="7">
        <v>0.33474788262201127</v>
      </c>
      <c r="G37" s="7">
        <v>0.99939472789398853</v>
      </c>
      <c r="H37" s="7">
        <v>1.853207355412049E-4</v>
      </c>
      <c r="I37" s="7">
        <v>0.95244760989345834</v>
      </c>
      <c r="J37" s="7">
        <f t="shared" si="0"/>
        <v>4.2020871117293558E-4</v>
      </c>
      <c r="K37" s="7">
        <v>1.328816619950321E-2</v>
      </c>
      <c r="L37" s="7">
        <v>0.99921089108910899</v>
      </c>
      <c r="M37" s="7">
        <v>2.695707775637077E-3</v>
      </c>
      <c r="N37" s="7">
        <v>0.99412745137083602</v>
      </c>
      <c r="O37" s="7">
        <v>9.6192088416074371E-3</v>
      </c>
      <c r="P37" s="7">
        <v>0.88542980939304228</v>
      </c>
      <c r="Q37" s="7">
        <f t="shared" si="1"/>
        <v>6.765906796961387E-4</v>
      </c>
      <c r="R37" s="7">
        <v>2.1395675914812388E-2</v>
      </c>
      <c r="S37" s="7">
        <v>0.91110563337207173</v>
      </c>
      <c r="T37" s="7">
        <f t="shared" si="2"/>
        <v>5.7085735387302911E-4</v>
      </c>
      <c r="U37" s="7">
        <v>1.805209457295515E-2</v>
      </c>
      <c r="V37" s="7">
        <v>0.9094004579675663</v>
      </c>
      <c r="W37" s="7">
        <v>2.0525219345200449E-2</v>
      </c>
      <c r="X37" s="7">
        <v>1000</v>
      </c>
      <c r="Y37" s="23"/>
      <c r="Z37" s="7">
        <f t="shared" si="3"/>
        <v>0.95162400081955933</v>
      </c>
      <c r="AA37" s="7">
        <f t="shared" si="4"/>
        <v>0.95327121896735734</v>
      </c>
      <c r="AB37" s="7">
        <f t="shared" si="5"/>
        <v>0.8841036916608378</v>
      </c>
      <c r="AC37" s="7">
        <f t="shared" si="6"/>
        <v>0.88675592712524676</v>
      </c>
      <c r="AD37" s="7">
        <f t="shared" si="7"/>
        <v>0.90998675295848064</v>
      </c>
      <c r="AE37" s="7">
        <f t="shared" si="8"/>
        <v>0.91222451378566283</v>
      </c>
      <c r="AF37" s="7">
        <f t="shared" si="9"/>
        <v>0.90812829169250076</v>
      </c>
      <c r="AG37" s="7">
        <f t="shared" si="10"/>
        <v>0.8841036916608378</v>
      </c>
      <c r="AH37" s="9">
        <f t="shared" si="11"/>
        <v>0.88675592712524676</v>
      </c>
      <c r="AI37" t="str">
        <f t="shared" si="12"/>
        <v>1\% &amp; 8 &amp; novel &amp; 95.2 (0.04) &amp; 88.5 (0.07) &amp; 91.1 (0.06) \\</v>
      </c>
    </row>
    <row r="38" spans="1:35" ht="15" thickBot="1" x14ac:dyDescent="0.45">
      <c r="A38" s="10">
        <v>100000</v>
      </c>
      <c r="B38" s="11">
        <v>0.01</v>
      </c>
      <c r="C38" s="11">
        <v>8</v>
      </c>
      <c r="D38" s="11" t="s">
        <v>16</v>
      </c>
      <c r="E38" s="11">
        <v>0.19303500000000001</v>
      </c>
      <c r="F38" s="11">
        <v>5.9088653470602678E-3</v>
      </c>
      <c r="G38" s="11">
        <v>0.99941238018681144</v>
      </c>
      <c r="H38" s="11">
        <v>1.7915475527509941E-4</v>
      </c>
      <c r="I38" s="11">
        <v>0.95338148297203607</v>
      </c>
      <c r="J38" s="11">
        <f t="shared" si="0"/>
        <v>4.1059623207643196E-4</v>
      </c>
      <c r="K38" s="11">
        <v>1.2984192920446121E-2</v>
      </c>
      <c r="L38" s="11">
        <v>0.99123900990099001</v>
      </c>
      <c r="M38" s="11">
        <v>3.8699848225880662E-3</v>
      </c>
      <c r="N38" s="11">
        <v>0.99311800545904272</v>
      </c>
      <c r="O38" s="11">
        <v>9.9381413192965572E-3</v>
      </c>
      <c r="P38" s="11">
        <v>0.88748630676793783</v>
      </c>
      <c r="Q38" s="11">
        <f t="shared" si="1"/>
        <v>6.6984370667057182E-4</v>
      </c>
      <c r="R38" s="11">
        <v>2.11823178940873E-2</v>
      </c>
      <c r="S38" s="11">
        <v>0.91282140053436611</v>
      </c>
      <c r="T38" s="11">
        <f t="shared" si="2"/>
        <v>5.6107047282407156E-4</v>
      </c>
      <c r="U38" s="11">
        <v>1.7742606219916711E-2</v>
      </c>
      <c r="V38" s="11">
        <v>0.91262973986198803</v>
      </c>
      <c r="W38" s="11">
        <v>2.0227050557055041E-2</v>
      </c>
      <c r="X38" s="11">
        <v>1000</v>
      </c>
      <c r="Y38" s="24"/>
      <c r="Z38" s="11">
        <f t="shared" si="3"/>
        <v>0.95257671435716629</v>
      </c>
      <c r="AA38" s="11">
        <f t="shared" si="4"/>
        <v>0.95418625158690584</v>
      </c>
      <c r="AB38" s="11">
        <f t="shared" si="5"/>
        <v>0.88617341310286346</v>
      </c>
      <c r="AC38" s="11">
        <f t="shared" si="6"/>
        <v>0.88879920043301219</v>
      </c>
      <c r="AD38" s="11">
        <f t="shared" si="7"/>
        <v>0.91172170240763095</v>
      </c>
      <c r="AE38" s="11">
        <f t="shared" si="8"/>
        <v>0.91392109866110127</v>
      </c>
      <c r="AF38" s="11">
        <f t="shared" si="9"/>
        <v>0.91137605427987767</v>
      </c>
      <c r="AG38" s="11">
        <f t="shared" si="10"/>
        <v>0.88617341310286346</v>
      </c>
      <c r="AH38" s="12">
        <f t="shared" si="11"/>
        <v>0.88879920043301219</v>
      </c>
      <c r="AI38" t="str">
        <f t="shared" si="12"/>
        <v>1\% &amp; 8 &amp; regular &amp; 95.3 (0.04) &amp; 88.7 (0.07) &amp; 91.3 (0.06) \\</v>
      </c>
    </row>
    <row r="39" spans="1:35" x14ac:dyDescent="0.4">
      <c r="A39" s="3">
        <v>50000</v>
      </c>
      <c r="B39" s="4">
        <v>5.0000000000000001E-4</v>
      </c>
      <c r="C39" s="4">
        <v>8</v>
      </c>
      <c r="D39" s="4" t="s">
        <v>15</v>
      </c>
      <c r="E39" s="4">
        <v>0.21912599999999999</v>
      </c>
      <c r="F39" s="4">
        <v>2.800951011097225E-2</v>
      </c>
      <c r="G39" s="4">
        <v>0.99866550383411323</v>
      </c>
      <c r="H39" s="4">
        <v>1.5106458446846971E-2</v>
      </c>
      <c r="I39" s="4">
        <v>0.89810973333333333</v>
      </c>
      <c r="J39" s="4">
        <f t="shared" si="0"/>
        <v>4.5160800360283023E-3</v>
      </c>
      <c r="K39" s="4">
        <v>0.14281099009464709</v>
      </c>
      <c r="L39" s="4">
        <v>0.99750000000000005</v>
      </c>
      <c r="M39" s="4">
        <v>3.018820953056554E-2</v>
      </c>
      <c r="N39" s="4">
        <v>0.85696904761904757</v>
      </c>
      <c r="O39" s="4">
        <v>0.1926571725185896</v>
      </c>
      <c r="P39" s="4">
        <v>0.88388571428571427</v>
      </c>
      <c r="Q39" s="4">
        <f t="shared" si="1"/>
        <v>4.4117026123668603E-3</v>
      </c>
      <c r="R39" s="4">
        <v>0.13951028614394201</v>
      </c>
      <c r="S39" s="4">
        <v>0.94010440011484897</v>
      </c>
      <c r="T39" s="4">
        <f t="shared" si="2"/>
        <v>2.516091501037522E-3</v>
      </c>
      <c r="U39" s="4">
        <v>7.9565799446704805E-2</v>
      </c>
      <c r="V39" s="4">
        <v>0.86038817624965847</v>
      </c>
      <c r="W39" s="4">
        <v>0.1710174240138011</v>
      </c>
      <c r="X39" s="4">
        <v>1000</v>
      </c>
      <c r="Y39" s="22"/>
      <c r="Z39" s="4">
        <f t="shared" si="3"/>
        <v>0.88925821646271785</v>
      </c>
      <c r="AA39" s="4">
        <f t="shared" si="4"/>
        <v>0.9069612502039488</v>
      </c>
      <c r="AB39" s="4">
        <f t="shared" si="5"/>
        <v>0.87523877716547527</v>
      </c>
      <c r="AC39" s="4">
        <f t="shared" si="6"/>
        <v>0.89253265140595328</v>
      </c>
      <c r="AD39" s="4">
        <f t="shared" si="7"/>
        <v>0.93517286077281547</v>
      </c>
      <c r="AE39" s="4">
        <f t="shared" si="8"/>
        <v>0.94503593945688247</v>
      </c>
      <c r="AF39" s="4">
        <f t="shared" si="9"/>
        <v>0.84978840649227405</v>
      </c>
      <c r="AG39" s="4">
        <f t="shared" si="10"/>
        <v>0.87523877716547527</v>
      </c>
      <c r="AH39" s="5">
        <f t="shared" si="11"/>
        <v>0.89253265140595328</v>
      </c>
      <c r="AI39" t="str">
        <f t="shared" si="12"/>
        <v>0.05\% &amp; 8 &amp; balanced &amp; 89.8 (0.45) &amp; 88.4 (0.44) &amp; 94 (0.25) \\</v>
      </c>
    </row>
    <row r="40" spans="1:35" x14ac:dyDescent="0.4">
      <c r="A40" s="6">
        <v>50000</v>
      </c>
      <c r="B40" s="7">
        <v>5.0000000000000001E-4</v>
      </c>
      <c r="C40" s="7">
        <v>8</v>
      </c>
      <c r="D40" s="7" t="s">
        <v>21</v>
      </c>
      <c r="E40" s="7">
        <v>35.952734999999997</v>
      </c>
      <c r="F40" s="7">
        <v>118.0146993871366</v>
      </c>
      <c r="G40" s="7">
        <v>0.99992675981739498</v>
      </c>
      <c r="H40" s="7">
        <v>1.089740989010054E-4</v>
      </c>
      <c r="I40" s="7">
        <v>0.91706190476190474</v>
      </c>
      <c r="J40" s="7">
        <f t="shared" si="0"/>
        <v>3.7028267022249941E-3</v>
      </c>
      <c r="K40" s="7">
        <v>0.1170936615992105</v>
      </c>
      <c r="L40" s="7">
        <v>1</v>
      </c>
      <c r="M40" s="7">
        <v>0</v>
      </c>
      <c r="N40" s="7">
        <v>0.96027857142857143</v>
      </c>
      <c r="O40" s="7">
        <v>0.1179672246927196</v>
      </c>
      <c r="P40" s="7">
        <v>0.90398571428571428</v>
      </c>
      <c r="Q40" s="7">
        <f t="shared" si="1"/>
        <v>3.7607748639392259E-3</v>
      </c>
      <c r="R40" s="7">
        <v>0.11892614337157791</v>
      </c>
      <c r="S40" s="7">
        <v>0.94769874204742621</v>
      </c>
      <c r="T40" s="7">
        <f t="shared" si="2"/>
        <v>2.2302825688307808E-3</v>
      </c>
      <c r="U40" s="7">
        <v>7.0527727432765239E-2</v>
      </c>
      <c r="V40" s="7">
        <v>0.91752081546235242</v>
      </c>
      <c r="W40" s="7">
        <v>0.118278398560695</v>
      </c>
      <c r="X40" s="7">
        <v>1000</v>
      </c>
      <c r="Y40" s="23"/>
      <c r="Z40" s="7">
        <f t="shared" si="3"/>
        <v>0.9098043644255438</v>
      </c>
      <c r="AA40" s="7">
        <f t="shared" si="4"/>
        <v>0.92431944509826569</v>
      </c>
      <c r="AB40" s="7">
        <f t="shared" si="5"/>
        <v>0.89661459555239342</v>
      </c>
      <c r="AC40" s="7">
        <f t="shared" si="6"/>
        <v>0.91135683301903514</v>
      </c>
      <c r="AD40" s="7">
        <f t="shared" si="7"/>
        <v>0.94332738821251794</v>
      </c>
      <c r="AE40" s="7">
        <f t="shared" si="8"/>
        <v>0.95207009588233449</v>
      </c>
      <c r="AF40" s="7">
        <f t="shared" si="9"/>
        <v>0.91018984436835249</v>
      </c>
      <c r="AG40" s="7">
        <f t="shared" si="10"/>
        <v>0.89661459555239342</v>
      </c>
      <c r="AH40" s="9">
        <f t="shared" si="11"/>
        <v>0.91135683301903514</v>
      </c>
      <c r="AI40" t="str">
        <f t="shared" si="12"/>
        <v>0.05\% &amp; 8 &amp; novel &amp; 91.7 (0.37) &amp; 90.4 (0.38) &amp; 94.8 (0.22) \\</v>
      </c>
    </row>
    <row r="41" spans="1:35" ht="15" thickBot="1" x14ac:dyDescent="0.45">
      <c r="A41" s="10">
        <v>50000</v>
      </c>
      <c r="B41" s="11">
        <v>5.0000000000000001E-4</v>
      </c>
      <c r="C41" s="11">
        <v>8</v>
      </c>
      <c r="D41" s="11" t="s">
        <v>16</v>
      </c>
      <c r="E41" s="11">
        <v>0.14660200000000001</v>
      </c>
      <c r="F41" s="11">
        <v>1.351600082414464E-2</v>
      </c>
      <c r="G41" s="11">
        <v>0.99926502916555848</v>
      </c>
      <c r="H41" s="11">
        <v>1.0536649754645289E-2</v>
      </c>
      <c r="I41" s="11">
        <v>0.92135476825396823</v>
      </c>
      <c r="J41" s="11">
        <f t="shared" si="0"/>
        <v>3.9555346081042416E-3</v>
      </c>
      <c r="K41" s="11">
        <v>0.12508498725230929</v>
      </c>
      <c r="L41" s="11">
        <v>0.99866666666666659</v>
      </c>
      <c r="M41" s="11">
        <v>2.1050172836418919E-2</v>
      </c>
      <c r="N41" s="11">
        <v>0.96022142857142856</v>
      </c>
      <c r="O41" s="11">
        <v>0.12540210070142249</v>
      </c>
      <c r="P41" s="11">
        <v>0.90941031746031742</v>
      </c>
      <c r="Q41" s="11">
        <f t="shared" si="1"/>
        <v>3.9341080244541518E-3</v>
      </c>
      <c r="R41" s="11">
        <v>0.1244074191842052</v>
      </c>
      <c r="S41" s="11">
        <v>0.95092408604037859</v>
      </c>
      <c r="T41" s="11">
        <f t="shared" si="2"/>
        <v>2.330907628084009E-3</v>
      </c>
      <c r="U41" s="11">
        <v>7.3709771202061264E-2</v>
      </c>
      <c r="V41" s="11">
        <v>0.91959751492899056</v>
      </c>
      <c r="W41" s="11">
        <v>0.12707906319514639</v>
      </c>
      <c r="X41" s="11">
        <v>1000</v>
      </c>
      <c r="Y41" s="24"/>
      <c r="Z41" s="11">
        <f t="shared" si="3"/>
        <v>0.91360192042208388</v>
      </c>
      <c r="AA41" s="11">
        <f t="shared" si="4"/>
        <v>0.92910761608585257</v>
      </c>
      <c r="AB41" s="11">
        <f t="shared" si="5"/>
        <v>0.90169946573238724</v>
      </c>
      <c r="AC41" s="11">
        <f t="shared" si="6"/>
        <v>0.9171211691882476</v>
      </c>
      <c r="AD41" s="11">
        <f t="shared" si="7"/>
        <v>0.94635550708933391</v>
      </c>
      <c r="AE41" s="11">
        <f t="shared" si="8"/>
        <v>0.95549266499142327</v>
      </c>
      <c r="AF41" s="11">
        <f t="shared" si="9"/>
        <v>0.91172107298969463</v>
      </c>
      <c r="AG41" s="11">
        <f t="shared" si="10"/>
        <v>0.90169946573238724</v>
      </c>
      <c r="AH41" s="12">
        <f t="shared" si="11"/>
        <v>0.9171211691882476</v>
      </c>
      <c r="AI41" t="str">
        <f t="shared" si="12"/>
        <v>0.05\% &amp; 8 &amp; regular &amp; 92.1 (0.4) &amp; 90.9 (0.39) &amp; 95.1 (0.23) \\</v>
      </c>
    </row>
    <row r="42" spans="1:35" x14ac:dyDescent="0.4">
      <c r="A42" s="3">
        <v>50000</v>
      </c>
      <c r="B42" s="4">
        <v>1E-3</v>
      </c>
      <c r="C42" s="4">
        <v>8</v>
      </c>
      <c r="D42" s="4" t="s">
        <v>15</v>
      </c>
      <c r="E42" s="4">
        <v>0.19023699999999999</v>
      </c>
      <c r="F42" s="4">
        <v>1.462267600863992E-2</v>
      </c>
      <c r="G42" s="4">
        <v>0.99990179321091222</v>
      </c>
      <c r="H42" s="4">
        <v>1.245550390456348E-4</v>
      </c>
      <c r="I42" s="4">
        <v>0.93610447765197757</v>
      </c>
      <c r="J42" s="4">
        <f t="shared" si="0"/>
        <v>2.427199924020284E-3</v>
      </c>
      <c r="K42" s="4">
        <v>7.6754800964917311E-2</v>
      </c>
      <c r="L42" s="4">
        <v>1</v>
      </c>
      <c r="M42" s="4">
        <v>0</v>
      </c>
      <c r="N42" s="4">
        <v>0.85239774669774671</v>
      </c>
      <c r="O42" s="4">
        <v>0.15676304869329791</v>
      </c>
      <c r="P42" s="4">
        <v>0.89507113850202091</v>
      </c>
      <c r="Q42" s="4">
        <f t="shared" si="1"/>
        <v>3.4248753739686989E-3</v>
      </c>
      <c r="R42" s="4">
        <v>0.1083040688396204</v>
      </c>
      <c r="S42" s="4">
        <v>0.93946789713958134</v>
      </c>
      <c r="T42" s="4">
        <f t="shared" si="2"/>
        <v>2.2038812328699108E-3</v>
      </c>
      <c r="U42" s="4">
        <v>6.969284388368864E-2</v>
      </c>
      <c r="V42" s="4">
        <v>0.86663071983876405</v>
      </c>
      <c r="W42" s="4">
        <v>0.13866788965293839</v>
      </c>
      <c r="X42" s="4">
        <v>1000</v>
      </c>
      <c r="Y42" s="22"/>
      <c r="Z42" s="4">
        <f t="shared" si="3"/>
        <v>0.93134716580089782</v>
      </c>
      <c r="AA42" s="4">
        <f t="shared" si="4"/>
        <v>0.94086178950305732</v>
      </c>
      <c r="AB42" s="4">
        <f t="shared" si="5"/>
        <v>0.88835838276904222</v>
      </c>
      <c r="AC42" s="4">
        <f t="shared" si="6"/>
        <v>0.90178389423499961</v>
      </c>
      <c r="AD42" s="4">
        <f t="shared" si="7"/>
        <v>0.93514828992315635</v>
      </c>
      <c r="AE42" s="4">
        <f t="shared" si="8"/>
        <v>0.94378750435600633</v>
      </c>
      <c r="AF42" s="4">
        <f t="shared" si="9"/>
        <v>0.85803599499397332</v>
      </c>
      <c r="AG42" s="4">
        <f t="shared" si="10"/>
        <v>0.88835838276904222</v>
      </c>
      <c r="AH42" s="5">
        <f t="shared" si="11"/>
        <v>0.90178389423499961</v>
      </c>
      <c r="AI42" t="str">
        <f t="shared" si="12"/>
        <v>0.1\% &amp; 8 &amp; balanced &amp; 93.6 (0.24) &amp; 89.5 (0.34) &amp; 93.9 (0.22) \\</v>
      </c>
    </row>
    <row r="43" spans="1:35" x14ac:dyDescent="0.4">
      <c r="A43" s="6">
        <v>50000</v>
      </c>
      <c r="B43" s="7">
        <v>1E-3</v>
      </c>
      <c r="C43" s="7">
        <v>8</v>
      </c>
      <c r="D43" s="7" t="s">
        <v>21</v>
      </c>
      <c r="E43" s="7">
        <v>15.681937</v>
      </c>
      <c r="F43" s="7">
        <v>54.974204561614279</v>
      </c>
      <c r="G43" s="7">
        <v>0.99991916426238014</v>
      </c>
      <c r="H43" s="7">
        <v>1.082338298264725E-4</v>
      </c>
      <c r="I43" s="7">
        <v>0.94421463813963802</v>
      </c>
      <c r="J43" s="7">
        <f t="shared" si="0"/>
        <v>2.2584985528636661E-3</v>
      </c>
      <c r="K43" s="7">
        <v>7.1419995192433847E-2</v>
      </c>
      <c r="L43" s="7">
        <v>1</v>
      </c>
      <c r="M43" s="7">
        <v>0</v>
      </c>
      <c r="N43" s="7">
        <v>0.96829404761904769</v>
      </c>
      <c r="O43" s="7">
        <v>7.5255690560662725E-2</v>
      </c>
      <c r="P43" s="7">
        <v>0.92819271006771009</v>
      </c>
      <c r="Q43" s="7">
        <f t="shared" si="1"/>
        <v>2.4730783307813477E-3</v>
      </c>
      <c r="R43" s="7">
        <v>7.8205603572763613E-2</v>
      </c>
      <c r="S43" s="7">
        <v>0.95166394682941136</v>
      </c>
      <c r="T43" s="7">
        <f t="shared" si="2"/>
        <v>1.8945464871713579E-3</v>
      </c>
      <c r="U43" s="7">
        <v>5.9910820325324639E-2</v>
      </c>
      <c r="V43" s="7">
        <v>0.94008249421210888</v>
      </c>
      <c r="W43" s="7">
        <v>7.5507615790863986E-2</v>
      </c>
      <c r="X43" s="7">
        <v>1000</v>
      </c>
      <c r="Y43" s="23"/>
      <c r="Z43" s="7">
        <f t="shared" si="3"/>
        <v>0.93978798097602523</v>
      </c>
      <c r="AA43" s="7">
        <f t="shared" si="4"/>
        <v>0.94864129530325081</v>
      </c>
      <c r="AB43" s="7">
        <f t="shared" si="5"/>
        <v>0.9233454765393786</v>
      </c>
      <c r="AC43" s="7">
        <f t="shared" si="6"/>
        <v>0.93303994359604159</v>
      </c>
      <c r="AD43" s="7">
        <f t="shared" si="7"/>
        <v>0.94795063571455551</v>
      </c>
      <c r="AE43" s="7">
        <f t="shared" si="8"/>
        <v>0.9553772579442672</v>
      </c>
      <c r="AF43" s="7">
        <f t="shared" si="9"/>
        <v>0.9354024836989836</v>
      </c>
      <c r="AG43" s="7">
        <f t="shared" si="10"/>
        <v>0.9233454765393786</v>
      </c>
      <c r="AH43" s="9">
        <f t="shared" si="11"/>
        <v>0.93303994359604159</v>
      </c>
      <c r="AI43" t="str">
        <f t="shared" si="12"/>
        <v>0.1\% &amp; 8 &amp; novel &amp; 94.4 (0.23) &amp; 92.8 (0.25) &amp; 95.2 (0.19) \\</v>
      </c>
    </row>
    <row r="44" spans="1:35" ht="15" thickBot="1" x14ac:dyDescent="0.45">
      <c r="A44" s="10">
        <v>50000</v>
      </c>
      <c r="B44" s="11">
        <v>1E-3</v>
      </c>
      <c r="C44" s="11">
        <v>8</v>
      </c>
      <c r="D44" s="11" t="s">
        <v>16</v>
      </c>
      <c r="E44" s="11">
        <v>0.132856</v>
      </c>
      <c r="F44" s="11">
        <v>7.5332605168023977E-3</v>
      </c>
      <c r="G44" s="11">
        <v>0.9999305759544086</v>
      </c>
      <c r="H44" s="11">
        <v>9.8423607556198198E-5</v>
      </c>
      <c r="I44" s="11">
        <v>0.94983353091353095</v>
      </c>
      <c r="J44" s="11">
        <f t="shared" si="0"/>
        <v>2.1870162583056585E-3</v>
      </c>
      <c r="K44" s="11">
        <v>6.915952656065022E-2</v>
      </c>
      <c r="L44" s="11">
        <v>1</v>
      </c>
      <c r="M44" s="11">
        <v>0</v>
      </c>
      <c r="N44" s="11">
        <v>0.97563293650793648</v>
      </c>
      <c r="O44" s="11">
        <v>6.9018171466592712E-2</v>
      </c>
      <c r="P44" s="11">
        <v>0.93528589743589752</v>
      </c>
      <c r="Q44" s="11">
        <f t="shared" si="1"/>
        <v>2.4080779550267259E-3</v>
      </c>
      <c r="R44" s="11">
        <v>7.6150111211249705E-2</v>
      </c>
      <c r="S44" s="11">
        <v>0.95829961885355375</v>
      </c>
      <c r="T44" s="11">
        <f t="shared" si="2"/>
        <v>1.7559868599118891E-3</v>
      </c>
      <c r="U44" s="11">
        <v>5.552918018648588E-2</v>
      </c>
      <c r="V44" s="11">
        <v>0.94582390848190667</v>
      </c>
      <c r="W44" s="11">
        <v>7.3956777902239437E-2</v>
      </c>
      <c r="X44" s="11">
        <v>1000</v>
      </c>
      <c r="Y44" s="24"/>
      <c r="Z44" s="11">
        <f t="shared" si="3"/>
        <v>0.94554697904725182</v>
      </c>
      <c r="AA44" s="11">
        <f t="shared" si="4"/>
        <v>0.95412008277981009</v>
      </c>
      <c r="AB44" s="11">
        <f t="shared" si="5"/>
        <v>0.93056606464404512</v>
      </c>
      <c r="AC44" s="11">
        <f t="shared" si="6"/>
        <v>0.94000573022774991</v>
      </c>
      <c r="AD44" s="11">
        <f t="shared" si="7"/>
        <v>0.95485788460812648</v>
      </c>
      <c r="AE44" s="11">
        <f t="shared" si="8"/>
        <v>0.96174135309898101</v>
      </c>
      <c r="AF44" s="11">
        <f t="shared" si="9"/>
        <v>0.94124001989697226</v>
      </c>
      <c r="AG44" s="11">
        <f t="shared" si="10"/>
        <v>0.93056606464404512</v>
      </c>
      <c r="AH44" s="12">
        <f t="shared" si="11"/>
        <v>0.94000573022774991</v>
      </c>
      <c r="AI44" t="str">
        <f t="shared" si="12"/>
        <v>0.1\% &amp; 8 &amp; regular &amp; 95 (0.22) &amp; 93.5 (0.24) &amp; 95.8 (0.18) \\</v>
      </c>
    </row>
    <row r="45" spans="1:35" x14ac:dyDescent="0.4">
      <c r="A45" s="3">
        <v>50000</v>
      </c>
      <c r="B45" s="4">
        <v>5.0000000000000001E-3</v>
      </c>
      <c r="C45" s="4">
        <v>8</v>
      </c>
      <c r="D45" s="4" t="s">
        <v>15</v>
      </c>
      <c r="E45" s="4">
        <v>0.14030999999999999</v>
      </c>
      <c r="F45" s="4">
        <v>1.447879606650828E-2</v>
      </c>
      <c r="G45" s="4">
        <v>0.99973006403381848</v>
      </c>
      <c r="H45" s="4">
        <v>1.557437734218913E-4</v>
      </c>
      <c r="I45" s="4">
        <v>0.95286873960517415</v>
      </c>
      <c r="J45" s="4">
        <f t="shared" si="0"/>
        <v>8.5208846030723122E-4</v>
      </c>
      <c r="K45" s="4">
        <v>2.694540302516828E-2</v>
      </c>
      <c r="L45" s="4">
        <v>1</v>
      </c>
      <c r="M45" s="4">
        <v>0</v>
      </c>
      <c r="N45" s="4">
        <v>0.76641431074020105</v>
      </c>
      <c r="O45" s="4">
        <v>7.6859384987152751E-2</v>
      </c>
      <c r="P45" s="4">
        <v>0.85601817172231298</v>
      </c>
      <c r="Q45" s="4">
        <f t="shared" si="1"/>
        <v>1.6805386799688185E-3</v>
      </c>
      <c r="R45" s="4">
        <v>5.314329924714252E-2</v>
      </c>
      <c r="S45" s="4">
        <v>0.92877471454140004</v>
      </c>
      <c r="T45" s="4">
        <f t="shared" si="2"/>
        <v>9.7192432224746514E-4</v>
      </c>
      <c r="U45" s="4">
        <v>3.0734945716174519E-2</v>
      </c>
      <c r="V45" s="4">
        <v>0.7992327289482416</v>
      </c>
      <c r="W45" s="4">
        <v>6.8546439278110813E-2</v>
      </c>
      <c r="X45" s="4">
        <v>1000</v>
      </c>
      <c r="Y45" s="22"/>
      <c r="Z45" s="4">
        <f t="shared" si="3"/>
        <v>0.95119864622297201</v>
      </c>
      <c r="AA45" s="4">
        <f t="shared" si="4"/>
        <v>0.9545388329873763</v>
      </c>
      <c r="AB45" s="4">
        <f t="shared" si="5"/>
        <v>0.85272431590957409</v>
      </c>
      <c r="AC45" s="4">
        <f t="shared" si="6"/>
        <v>0.85931202753505187</v>
      </c>
      <c r="AD45" s="4">
        <f t="shared" si="7"/>
        <v>0.92686974286979495</v>
      </c>
      <c r="AE45" s="4">
        <f t="shared" si="8"/>
        <v>0.93067968621300512</v>
      </c>
      <c r="AF45" s="4">
        <f t="shared" si="9"/>
        <v>0.79498417662542176</v>
      </c>
      <c r="AG45" s="4">
        <f t="shared" si="10"/>
        <v>0.85272431590957409</v>
      </c>
      <c r="AH45" s="5">
        <f t="shared" si="11"/>
        <v>0.85931202753505187</v>
      </c>
      <c r="AI45" t="str">
        <f t="shared" si="12"/>
        <v>0.5\% &amp; 8 &amp; balanced &amp; 95.3 (0.09) &amp; 85.6 (0.17) &amp; 92.9 (0.1) \\</v>
      </c>
    </row>
    <row r="46" spans="1:35" x14ac:dyDescent="0.4">
      <c r="A46" s="6">
        <v>50000</v>
      </c>
      <c r="B46" s="7">
        <v>5.0000000000000001E-3</v>
      </c>
      <c r="C46" s="7">
        <v>8</v>
      </c>
      <c r="D46" s="7" t="s">
        <v>21</v>
      </c>
      <c r="E46" s="7">
        <v>5.1746689999999997</v>
      </c>
      <c r="F46" s="7">
        <v>0.3858212870028101</v>
      </c>
      <c r="G46" s="7">
        <v>0.99974419933815872</v>
      </c>
      <c r="H46" s="7">
        <v>1.5007273736001019E-4</v>
      </c>
      <c r="I46" s="7">
        <v>0.9555344727958881</v>
      </c>
      <c r="J46" s="7">
        <f t="shared" si="0"/>
        <v>8.1579983110175759E-4</v>
      </c>
      <c r="K46" s="7">
        <v>2.5797855810622251E-2</v>
      </c>
      <c r="L46" s="7">
        <v>1</v>
      </c>
      <c r="M46" s="7">
        <v>0</v>
      </c>
      <c r="N46" s="7">
        <v>0.98643770200806202</v>
      </c>
      <c r="O46" s="7">
        <v>2.657881933203057E-2</v>
      </c>
      <c r="P46" s="7">
        <v>0.89742643339571082</v>
      </c>
      <c r="Q46" s="7">
        <f t="shared" si="1"/>
        <v>1.2646225388148538E-3</v>
      </c>
      <c r="R46" s="7">
        <v>3.9990876030396312E-2</v>
      </c>
      <c r="S46" s="7">
        <v>0.93386747072631882</v>
      </c>
      <c r="T46" s="7">
        <f t="shared" si="2"/>
        <v>9.0478140504430898E-4</v>
      </c>
      <c r="U46" s="7">
        <v>2.861170024507376E-2</v>
      </c>
      <c r="V46" s="7">
        <v>0.9219824188875827</v>
      </c>
      <c r="W46" s="7">
        <v>3.7625311645275029E-2</v>
      </c>
      <c r="X46" s="7">
        <v>1000</v>
      </c>
      <c r="Y46" s="23"/>
      <c r="Z46" s="7">
        <f t="shared" si="3"/>
        <v>0.95393550512692871</v>
      </c>
      <c r="AA46" s="7">
        <f t="shared" si="4"/>
        <v>0.9571334404648475</v>
      </c>
      <c r="AB46" s="7">
        <f t="shared" si="5"/>
        <v>0.8949477732196337</v>
      </c>
      <c r="AC46" s="7">
        <f t="shared" si="6"/>
        <v>0.89990509357178794</v>
      </c>
      <c r="AD46" s="7">
        <f t="shared" si="7"/>
        <v>0.93209409917243202</v>
      </c>
      <c r="AE46" s="7">
        <f t="shared" si="8"/>
        <v>0.93564084228020561</v>
      </c>
      <c r="AF46" s="7">
        <f t="shared" si="9"/>
        <v>0.91965037791111726</v>
      </c>
      <c r="AG46" s="7">
        <f t="shared" si="10"/>
        <v>0.8949477732196337</v>
      </c>
      <c r="AH46" s="9">
        <f t="shared" si="11"/>
        <v>0.89990509357178794</v>
      </c>
      <c r="AI46" t="str">
        <f t="shared" si="12"/>
        <v>0.5\% &amp; 8 &amp; novel &amp; 95.6 (0.08) &amp; 89.7 (0.13) &amp; 93.4 (0.09) \\</v>
      </c>
    </row>
    <row r="47" spans="1:35" ht="15" thickBot="1" x14ac:dyDescent="0.45">
      <c r="A47" s="10">
        <v>50000</v>
      </c>
      <c r="B47" s="11">
        <v>5.0000000000000001E-3</v>
      </c>
      <c r="C47" s="11">
        <v>8</v>
      </c>
      <c r="D47" s="11" t="s">
        <v>16</v>
      </c>
      <c r="E47" s="11">
        <v>0.11908100000000001</v>
      </c>
      <c r="F47" s="11">
        <v>6.1761301462633931E-3</v>
      </c>
      <c r="G47" s="11">
        <v>0.99974931110030363</v>
      </c>
      <c r="H47" s="11">
        <v>1.494029363074693E-4</v>
      </c>
      <c r="I47" s="11">
        <v>0.95753591736499633</v>
      </c>
      <c r="J47" s="11">
        <f t="shared" si="0"/>
        <v>7.7272907771484193E-4</v>
      </c>
      <c r="K47" s="11">
        <v>2.4435838998201599E-2</v>
      </c>
      <c r="L47" s="11">
        <v>1</v>
      </c>
      <c r="M47" s="11">
        <v>0</v>
      </c>
      <c r="N47" s="11">
        <v>0.99247188966169109</v>
      </c>
      <c r="O47" s="11">
        <v>2.0447578058846429E-2</v>
      </c>
      <c r="P47" s="11">
        <v>0.90448953798562015</v>
      </c>
      <c r="Q47" s="11">
        <f t="shared" si="1"/>
        <v>1.2353586870174908E-3</v>
      </c>
      <c r="R47" s="11">
        <v>3.9065471782503518E-2</v>
      </c>
      <c r="S47" s="11">
        <v>0.93253784964477493</v>
      </c>
      <c r="T47" s="11">
        <f t="shared" si="2"/>
        <v>9.5722163757298417E-4</v>
      </c>
      <c r="U47" s="11">
        <v>3.0270006003268408E-2</v>
      </c>
      <c r="V47" s="11">
        <v>0.92771800069483512</v>
      </c>
      <c r="W47" s="11">
        <v>3.629913748468154E-2</v>
      </c>
      <c r="X47" s="11">
        <v>1000</v>
      </c>
      <c r="Y47" s="24"/>
      <c r="Z47" s="11">
        <f t="shared" si="3"/>
        <v>0.95602136837267526</v>
      </c>
      <c r="AA47" s="11">
        <f t="shared" si="4"/>
        <v>0.95905046635731739</v>
      </c>
      <c r="AB47" s="17">
        <f t="shared" si="5"/>
        <v>0.90206823495906585</v>
      </c>
      <c r="AC47" s="17">
        <f t="shared" si="6"/>
        <v>0.90691084101217445</v>
      </c>
      <c r="AD47" s="11">
        <f t="shared" si="7"/>
        <v>0.93066169523513187</v>
      </c>
      <c r="AE47" s="11">
        <f t="shared" si="8"/>
        <v>0.93441400405441799</v>
      </c>
      <c r="AF47" s="11">
        <f t="shared" si="9"/>
        <v>0.92546815684443184</v>
      </c>
      <c r="AG47" s="11">
        <f t="shared" si="10"/>
        <v>0.90206823495906585</v>
      </c>
      <c r="AH47" s="12">
        <f t="shared" si="11"/>
        <v>0.90691084101217445</v>
      </c>
      <c r="AI47" t="str">
        <f t="shared" si="12"/>
        <v>0.5\% &amp; 8 &amp; regular &amp; 95.8 (0.08) &amp; 90.4 (0.12) &amp; 93.3 (0.1) \\</v>
      </c>
    </row>
    <row r="48" spans="1:35" x14ac:dyDescent="0.4">
      <c r="A48" s="3">
        <v>50000</v>
      </c>
      <c r="B48" s="4">
        <v>0.01</v>
      </c>
      <c r="C48" s="4">
        <v>8</v>
      </c>
      <c r="D48" s="4" t="s">
        <v>15</v>
      </c>
      <c r="E48" s="4">
        <v>0.114542</v>
      </c>
      <c r="F48" s="4">
        <v>6.6294936598646969E-3</v>
      </c>
      <c r="G48" s="4">
        <v>0.99950021101546926</v>
      </c>
      <c r="H48" s="4">
        <v>2.3429143624840209E-4</v>
      </c>
      <c r="I48" s="4">
        <v>0.96112441749463817</v>
      </c>
      <c r="J48" s="4">
        <f t="shared" si="0"/>
        <v>5.0999562018393487E-4</v>
      </c>
      <c r="K48" s="4">
        <v>1.6127477564913749E-2</v>
      </c>
      <c r="L48" s="4">
        <v>0.99806259426847654</v>
      </c>
      <c r="M48" s="4">
        <v>5.8154137966910362E-3</v>
      </c>
      <c r="N48" s="4">
        <v>0.78167646942031122</v>
      </c>
      <c r="O48" s="4">
        <v>4.6629127128846447E-2</v>
      </c>
      <c r="P48" s="4">
        <v>0.8623270532062749</v>
      </c>
      <c r="Q48" s="4">
        <f t="shared" si="1"/>
        <v>1.0037535629094493E-3</v>
      </c>
      <c r="R48" s="4">
        <v>3.1741474683029673E-2</v>
      </c>
      <c r="S48" s="4">
        <v>0.92342526945889813</v>
      </c>
      <c r="T48" s="4">
        <f t="shared" si="2"/>
        <v>7.4357876029829736E-4</v>
      </c>
      <c r="U48" s="4">
        <v>2.351402502267004E-2</v>
      </c>
      <c r="V48" s="4">
        <v>0.81181933931724881</v>
      </c>
      <c r="W48" s="4">
        <v>4.0883968329871949E-2</v>
      </c>
      <c r="X48" s="4">
        <v>1000</v>
      </c>
      <c r="Y48" s="22"/>
      <c r="Z48" s="4">
        <f t="shared" si="3"/>
        <v>0.96012482607907768</v>
      </c>
      <c r="AA48" s="4">
        <f t="shared" si="4"/>
        <v>0.96212400891019867</v>
      </c>
      <c r="AB48" s="4">
        <f t="shared" si="5"/>
        <v>0.86035969622297237</v>
      </c>
      <c r="AC48" s="4">
        <f t="shared" si="6"/>
        <v>0.86429441018957742</v>
      </c>
      <c r="AD48" s="4">
        <f t="shared" si="7"/>
        <v>0.92196785508871348</v>
      </c>
      <c r="AE48" s="4">
        <f t="shared" si="8"/>
        <v>0.92488268382908279</v>
      </c>
      <c r="AF48" s="4">
        <f t="shared" si="9"/>
        <v>0.80928532470696057</v>
      </c>
      <c r="AG48" s="4">
        <f t="shared" si="10"/>
        <v>0.86035969622297237</v>
      </c>
      <c r="AH48" s="5">
        <f t="shared" si="11"/>
        <v>0.86429441018957742</v>
      </c>
      <c r="AI48" t="str">
        <f t="shared" si="12"/>
        <v>1\% &amp; 8 &amp; balanced &amp; 96.1 (0.05) &amp; 86.2 (0.1) &amp; 92.3 (0.07) \\</v>
      </c>
    </row>
    <row r="49" spans="1:35" x14ac:dyDescent="0.4">
      <c r="A49" s="6">
        <v>50000</v>
      </c>
      <c r="B49" s="7">
        <v>0.01</v>
      </c>
      <c r="C49" s="7">
        <v>8</v>
      </c>
      <c r="D49" s="7" t="s">
        <v>21</v>
      </c>
      <c r="E49" s="7">
        <v>4.8352459999999997</v>
      </c>
      <c r="F49" s="7">
        <v>0.2324356164614188</v>
      </c>
      <c r="G49" s="7">
        <v>0.99948974711963234</v>
      </c>
      <c r="H49" s="7">
        <v>2.375684240795194E-4</v>
      </c>
      <c r="I49" s="7">
        <v>0.96034491662759347</v>
      </c>
      <c r="J49" s="7">
        <f t="shared" si="0"/>
        <v>5.2100727399604599E-4</v>
      </c>
      <c r="K49" s="7">
        <v>1.647569663342922E-2</v>
      </c>
      <c r="L49" s="7">
        <v>0.99804336349924583</v>
      </c>
      <c r="M49" s="7">
        <v>5.8407422402206449E-3</v>
      </c>
      <c r="N49" s="7">
        <v>0.99637985171443832</v>
      </c>
      <c r="O49" s="7">
        <v>1.06103010556331E-2</v>
      </c>
      <c r="P49" s="7">
        <v>0.89921288915346809</v>
      </c>
      <c r="Q49" s="7">
        <f t="shared" si="1"/>
        <v>8.385173952449662E-4</v>
      </c>
      <c r="R49" s="7">
        <v>2.6516248266457359E-2</v>
      </c>
      <c r="S49" s="7">
        <v>0.92840616047390656</v>
      </c>
      <c r="T49" s="7">
        <f t="shared" si="2"/>
        <v>7.2012757306708563E-4</v>
      </c>
      <c r="U49" s="7">
        <v>2.277243336781317E-2</v>
      </c>
      <c r="V49" s="7">
        <v>0.92172766798427341</v>
      </c>
      <c r="W49" s="7">
        <v>2.5864495254190111E-2</v>
      </c>
      <c r="X49" s="7">
        <v>1000</v>
      </c>
      <c r="Y49" s="23"/>
      <c r="Z49" s="7">
        <f t="shared" si="3"/>
        <v>0.95932374237056117</v>
      </c>
      <c r="AA49" s="7">
        <f t="shared" si="4"/>
        <v>0.96136609088462577</v>
      </c>
      <c r="AB49" s="7">
        <f t="shared" si="5"/>
        <v>0.89756939505878797</v>
      </c>
      <c r="AC49" s="7">
        <f t="shared" si="6"/>
        <v>0.90085638324814821</v>
      </c>
      <c r="AD49" s="7">
        <f t="shared" si="7"/>
        <v>0.92699471043069503</v>
      </c>
      <c r="AE49" s="7">
        <f t="shared" si="8"/>
        <v>0.92981761051711809</v>
      </c>
      <c r="AF49" s="7">
        <f t="shared" si="9"/>
        <v>0.92012456995980985</v>
      </c>
      <c r="AG49" s="7">
        <f t="shared" si="10"/>
        <v>0.89756939505878797</v>
      </c>
      <c r="AH49" s="9">
        <f t="shared" si="11"/>
        <v>0.90085638324814821</v>
      </c>
      <c r="AI49" t="str">
        <f t="shared" si="12"/>
        <v>1\% &amp; 8 &amp; novel &amp; 96 (0.05) &amp; 89.9 (0.08) &amp; 92.8 (0.07) \\</v>
      </c>
    </row>
    <row r="50" spans="1:35" ht="12" customHeight="1" thickBot="1" x14ac:dyDescent="0.45">
      <c r="A50" s="6">
        <v>50000</v>
      </c>
      <c r="B50" s="7">
        <v>0.01</v>
      </c>
      <c r="C50" s="7">
        <v>8</v>
      </c>
      <c r="D50" s="7" t="s">
        <v>16</v>
      </c>
      <c r="E50" s="7">
        <v>0.11927500000000001</v>
      </c>
      <c r="F50" s="7">
        <v>4.6219841775732781E-3</v>
      </c>
      <c r="G50" s="7">
        <v>0.9995398735498352</v>
      </c>
      <c r="H50" s="7">
        <v>2.170424234053374E-4</v>
      </c>
      <c r="I50" s="7">
        <v>0.96340857506848443</v>
      </c>
      <c r="J50" s="7">
        <f t="shared" si="0"/>
        <v>4.9589578616198186E-4</v>
      </c>
      <c r="K50" s="7">
        <v>1.568160166351671E-2</v>
      </c>
      <c r="L50" s="7">
        <v>0.99628469079939663</v>
      </c>
      <c r="M50" s="7">
        <v>7.6258701315661363E-3</v>
      </c>
      <c r="N50" s="7">
        <v>0.9911938921451342</v>
      </c>
      <c r="O50" s="7">
        <v>1.5914211720992721E-2</v>
      </c>
      <c r="P50" s="7">
        <v>0.90728391738011749</v>
      </c>
      <c r="Q50" s="7">
        <f t="shared" si="1"/>
        <v>8.1031322421007683E-4</v>
      </c>
      <c r="R50" s="7">
        <v>2.5624354066585371E-2</v>
      </c>
      <c r="S50" s="7">
        <v>0.93248574234911175</v>
      </c>
      <c r="T50" s="7">
        <f t="shared" si="2"/>
        <v>7.1701210500216262E-4</v>
      </c>
      <c r="U50" s="7">
        <v>2.2673913617186431E-2</v>
      </c>
      <c r="V50" s="7">
        <v>0.9293893871164064</v>
      </c>
      <c r="W50" s="7">
        <v>2.3421207135330802E-2</v>
      </c>
      <c r="X50" s="7">
        <v>1000</v>
      </c>
      <c r="Y50" s="23"/>
      <c r="Z50" s="15">
        <f t="shared" si="3"/>
        <v>0.96243661932760693</v>
      </c>
      <c r="AA50" s="15">
        <f t="shared" si="4"/>
        <v>0.96438053080936192</v>
      </c>
      <c r="AB50" s="15">
        <f t="shared" si="5"/>
        <v>0.90569570346066575</v>
      </c>
      <c r="AC50" s="15">
        <f t="shared" si="6"/>
        <v>0.90887213129956923</v>
      </c>
      <c r="AD50" s="15">
        <f t="shared" si="7"/>
        <v>0.93108039862330749</v>
      </c>
      <c r="AE50" s="15">
        <f t="shared" si="8"/>
        <v>0.933891086074916</v>
      </c>
      <c r="AF50" s="11">
        <f t="shared" si="9"/>
        <v>0.92793772565848098</v>
      </c>
      <c r="AG50" s="11">
        <f t="shared" si="10"/>
        <v>0.90569570346066575</v>
      </c>
      <c r="AH50" s="12">
        <f t="shared" si="11"/>
        <v>0.90887213129956923</v>
      </c>
      <c r="AI50" t="str">
        <f t="shared" si="12"/>
        <v>1\% &amp; 8 &amp; regular &amp; 96.3 (0.05) &amp; 90.7 (0.08) &amp; 93.2 (0.07) \\</v>
      </c>
    </row>
    <row r="51" spans="1:35" ht="25.3" customHeight="1" x14ac:dyDescent="0.4">
      <c r="A51" s="3">
        <v>50000</v>
      </c>
      <c r="B51" s="4">
        <v>5.0000000000000001E-4</v>
      </c>
      <c r="C51" s="4">
        <v>32</v>
      </c>
      <c r="D51" s="4" t="s">
        <v>15</v>
      </c>
      <c r="E51" s="4">
        <v>0.181284</v>
      </c>
      <c r="F51" s="4">
        <v>9.8154820405157769E-3</v>
      </c>
      <c r="G51" s="4">
        <v>0.99976309752438097</v>
      </c>
      <c r="H51" s="4">
        <v>3.2960064827299072E-4</v>
      </c>
      <c r="I51" s="4">
        <v>0.79994708098934819</v>
      </c>
      <c r="J51" s="4">
        <f t="shared" si="0"/>
        <v>6.3911171430241446E-3</v>
      </c>
      <c r="K51" s="4">
        <v>0.20210486964904409</v>
      </c>
      <c r="L51" s="4">
        <v>1</v>
      </c>
      <c r="M51" s="4">
        <v>0</v>
      </c>
      <c r="N51" s="4">
        <v>0.79536423576423576</v>
      </c>
      <c r="O51" s="4">
        <v>0.22940944420998829</v>
      </c>
      <c r="P51" s="4">
        <v>0.80751592149680385</v>
      </c>
      <c r="Q51" s="4">
        <f t="shared" si="1"/>
        <v>5.8738416209337249E-3</v>
      </c>
      <c r="R51" s="4">
        <v>0.18574718137245941</v>
      </c>
      <c r="S51" s="4">
        <v>0.87582670393523221</v>
      </c>
      <c r="T51" s="4">
        <f t="shared" si="2"/>
        <v>4.4767619778441894E-3</v>
      </c>
      <c r="U51" s="4">
        <v>0.1415676439242789</v>
      </c>
      <c r="V51" s="4">
        <v>0.78910301316973619</v>
      </c>
      <c r="W51" s="4">
        <v>0.20506158012331621</v>
      </c>
      <c r="X51" s="4">
        <v>1000</v>
      </c>
      <c r="Y51" s="22"/>
      <c r="Z51" s="4">
        <f t="shared" si="3"/>
        <v>0.78742049138902082</v>
      </c>
      <c r="AA51" s="4">
        <f t="shared" si="4"/>
        <v>0.81247367058967557</v>
      </c>
      <c r="AB51" s="4">
        <f t="shared" si="5"/>
        <v>0.79600319191977376</v>
      </c>
      <c r="AC51" s="4">
        <f t="shared" si="6"/>
        <v>0.81902865107383394</v>
      </c>
      <c r="AD51" s="4">
        <f t="shared" si="7"/>
        <v>0.86705225045865764</v>
      </c>
      <c r="AE51" s="5">
        <f t="shared" si="8"/>
        <v>0.88460115741180678</v>
      </c>
      <c r="AF51">
        <f t="shared" si="9"/>
        <v>0.7763931647555935</v>
      </c>
      <c r="AG51">
        <f t="shared" si="10"/>
        <v>0.79600319191977376</v>
      </c>
      <c r="AH51">
        <f t="shared" si="11"/>
        <v>0.81902865107383394</v>
      </c>
      <c r="AI51" t="str">
        <f t="shared" ref="AI51:AI62" si="13">_xlfn.CONCAT(ROUND(B51*100,3), "\% &amp; ", C51, " &amp; ", D51, " &amp; ", ROUND(I51*100,1), " (", ROUND(J51*100,2), ") &amp; ", ROUND(P51*100,1), " (", ROUND(Q51*100,2), ") &amp; ", ROUND(S51*100,1), " (", ROUND(T51*100,2), ") \\")</f>
        <v>0.05\% &amp; 32 &amp; balanced &amp; 80 (0.64) &amp; 80.8 (0.59) &amp; 87.6 (0.45) \\</v>
      </c>
    </row>
    <row r="52" spans="1:35" x14ac:dyDescent="0.4">
      <c r="A52" s="6">
        <v>50000</v>
      </c>
      <c r="B52" s="7">
        <v>5.0000000000000001E-4</v>
      </c>
      <c r="C52" s="7">
        <v>32</v>
      </c>
      <c r="D52" s="7" t="s">
        <v>21</v>
      </c>
      <c r="E52" s="7">
        <v>5.5264769999999999</v>
      </c>
      <c r="F52" s="7">
        <v>0.44370693629502361</v>
      </c>
      <c r="G52" s="7">
        <v>0.99976084664404086</v>
      </c>
      <c r="H52" s="7">
        <v>3.0009178698606469E-4</v>
      </c>
      <c r="I52" s="7">
        <v>0.79132743659300664</v>
      </c>
      <c r="J52" s="7">
        <f t="shared" si="0"/>
        <v>6.1474423641124662E-3</v>
      </c>
      <c r="K52" s="7">
        <v>0.1943991965520554</v>
      </c>
      <c r="L52" s="7">
        <v>1</v>
      </c>
      <c r="M52" s="7">
        <v>0</v>
      </c>
      <c r="N52" s="7">
        <v>0.88800732959850603</v>
      </c>
      <c r="O52" s="7">
        <v>0.19452896290507091</v>
      </c>
      <c r="P52" s="8">
        <v>0.81005093035619347</v>
      </c>
      <c r="Q52" s="7">
        <f t="shared" si="1"/>
        <v>5.0534327776297159E-3</v>
      </c>
      <c r="R52" s="7">
        <v>0.1598035757986109</v>
      </c>
      <c r="S52" s="7">
        <v>0.86844304626364799</v>
      </c>
      <c r="T52" s="7">
        <f t="shared" si="2"/>
        <v>4.2108212156596724E-3</v>
      </c>
      <c r="U52" s="7">
        <v>0.1331578586124364</v>
      </c>
      <c r="V52" s="7">
        <v>0.82950945844684632</v>
      </c>
      <c r="W52" s="7">
        <v>0.16717491180593219</v>
      </c>
      <c r="X52" s="7">
        <v>1000</v>
      </c>
      <c r="Y52" s="23"/>
      <c r="Z52" s="7">
        <f t="shared" si="3"/>
        <v>0.77927844955934622</v>
      </c>
      <c r="AA52" s="7">
        <f t="shared" si="4"/>
        <v>0.80337642362666706</v>
      </c>
      <c r="AB52" s="7">
        <f t="shared" si="5"/>
        <v>0.80014620211203924</v>
      </c>
      <c r="AC52" s="7">
        <f t="shared" si="6"/>
        <v>0.81995565860034769</v>
      </c>
      <c r="AD52" s="7">
        <f t="shared" si="7"/>
        <v>0.86018983668095506</v>
      </c>
      <c r="AE52" s="9">
        <f t="shared" si="8"/>
        <v>0.87669625584634092</v>
      </c>
      <c r="AF52">
        <f t="shared" si="9"/>
        <v>0.81914785006353374</v>
      </c>
      <c r="AG52">
        <f t="shared" si="10"/>
        <v>0.80014620211203924</v>
      </c>
      <c r="AH52">
        <f t="shared" si="11"/>
        <v>0.81995565860034769</v>
      </c>
      <c r="AI52" t="str">
        <f t="shared" si="13"/>
        <v>0.05\% &amp; 32 &amp; novel &amp; 79.1 (0.61) &amp; 81 (0.51) &amp; 86.8 (0.42) \\</v>
      </c>
    </row>
    <row r="53" spans="1:35" ht="15" thickBot="1" x14ac:dyDescent="0.45">
      <c r="A53" s="10">
        <v>50000</v>
      </c>
      <c r="B53" s="11">
        <v>5.0000000000000001E-4</v>
      </c>
      <c r="C53" s="11">
        <v>32</v>
      </c>
      <c r="D53" s="11" t="s">
        <v>16</v>
      </c>
      <c r="E53" s="11">
        <v>0.15734500000000001</v>
      </c>
      <c r="F53" s="11">
        <v>8.2849632235523999E-3</v>
      </c>
      <c r="G53" s="11">
        <v>0.99970019950145361</v>
      </c>
      <c r="H53" s="11">
        <v>3.7610130324976302E-4</v>
      </c>
      <c r="I53" s="11">
        <v>0.75422998787086104</v>
      </c>
      <c r="J53" s="11">
        <f t="shared" si="0"/>
        <v>6.7069516935745581E-3</v>
      </c>
      <c r="K53" s="11">
        <v>0.21209243508419301</v>
      </c>
      <c r="L53" s="11">
        <v>1</v>
      </c>
      <c r="M53" s="11">
        <v>0</v>
      </c>
      <c r="N53" s="11">
        <v>0.759438110702507</v>
      </c>
      <c r="O53" s="11">
        <v>0.2446035001444565</v>
      </c>
      <c r="P53" s="11">
        <v>0.7693442103991639</v>
      </c>
      <c r="Q53" s="11">
        <f t="shared" si="1"/>
        <v>5.9883586877360244E-3</v>
      </c>
      <c r="R53" s="11">
        <v>0.18936852899302861</v>
      </c>
      <c r="S53" s="11">
        <v>0.85045199724850895</v>
      </c>
      <c r="T53" s="11">
        <f t="shared" si="2"/>
        <v>4.6460401229921136E-3</v>
      </c>
      <c r="U53" s="11">
        <v>0.1469206888918391</v>
      </c>
      <c r="V53" s="11">
        <v>0.74866081847555788</v>
      </c>
      <c r="W53" s="11">
        <v>0.21225554283486839</v>
      </c>
      <c r="X53" s="11">
        <v>1000</v>
      </c>
      <c r="Y53" s="24"/>
      <c r="Z53" s="11">
        <f t="shared" si="3"/>
        <v>0.74108436255145493</v>
      </c>
      <c r="AA53" s="11">
        <f t="shared" si="4"/>
        <v>0.76737561319026715</v>
      </c>
      <c r="AB53" s="11">
        <f t="shared" si="5"/>
        <v>0.75760702737120134</v>
      </c>
      <c r="AC53" s="11">
        <f t="shared" si="6"/>
        <v>0.78108139342712646</v>
      </c>
      <c r="AD53" s="11">
        <f t="shared" si="7"/>
        <v>0.84134575860744443</v>
      </c>
      <c r="AE53" s="12">
        <f t="shared" si="8"/>
        <v>0.85955823588957347</v>
      </c>
      <c r="AF53">
        <f t="shared" si="9"/>
        <v>0.73550508363302702</v>
      </c>
      <c r="AG53">
        <f t="shared" si="10"/>
        <v>0.75760702737120134</v>
      </c>
      <c r="AH53">
        <f t="shared" si="11"/>
        <v>0.78108139342712646</v>
      </c>
      <c r="AI53" t="str">
        <f t="shared" si="13"/>
        <v>0.05\% &amp; 32 &amp; regular &amp; 75.4 (0.67) &amp; 76.9 (0.6) &amp; 85 (0.46) \\</v>
      </c>
    </row>
    <row r="54" spans="1:35" x14ac:dyDescent="0.4">
      <c r="A54" s="3">
        <v>50000</v>
      </c>
      <c r="B54" s="4">
        <v>1E-3</v>
      </c>
      <c r="C54" s="4">
        <v>32</v>
      </c>
      <c r="D54" s="4" t="s">
        <v>15</v>
      </c>
      <c r="E54" s="4">
        <v>0.18653</v>
      </c>
      <c r="F54" s="4">
        <v>1.171333864883546E-2</v>
      </c>
      <c r="G54" s="4">
        <v>0.99991703703703705</v>
      </c>
      <c r="H54" s="4">
        <v>1.075619804659376E-4</v>
      </c>
      <c r="I54" s="4">
        <v>0.93310621244252823</v>
      </c>
      <c r="J54" s="4">
        <f t="shared" si="0"/>
        <v>2.5589633445269079E-3</v>
      </c>
      <c r="K54" s="4">
        <v>8.0921526175872005E-2</v>
      </c>
      <c r="L54" s="4">
        <v>1</v>
      </c>
      <c r="M54" s="4">
        <v>0</v>
      </c>
      <c r="N54" s="4">
        <v>0.88730674603174597</v>
      </c>
      <c r="O54" s="4">
        <v>0.12574492446517921</v>
      </c>
      <c r="P54" s="4">
        <v>0.90832875180375183</v>
      </c>
      <c r="Q54" s="4">
        <f t="shared" si="1"/>
        <v>2.8902851908390076E-3</v>
      </c>
      <c r="R54" s="4">
        <v>9.139884290505694E-2</v>
      </c>
      <c r="S54" s="4">
        <v>0.95267147249759387</v>
      </c>
      <c r="T54" s="4">
        <f t="shared" si="2"/>
        <v>1.6963986937675831E-3</v>
      </c>
      <c r="U54" s="4">
        <v>5.3644836920400479E-2</v>
      </c>
      <c r="V54" s="4">
        <v>0.89055538087003983</v>
      </c>
      <c r="W54" s="4">
        <v>0.11085795717466609</v>
      </c>
      <c r="X54" s="4">
        <v>1000</v>
      </c>
      <c r="Y54" s="22"/>
      <c r="Z54" s="4">
        <f t="shared" si="3"/>
        <v>0.92809064428725552</v>
      </c>
      <c r="AA54" s="4">
        <f t="shared" si="4"/>
        <v>0.93812178059780094</v>
      </c>
      <c r="AB54" s="4">
        <f t="shared" si="5"/>
        <v>0.90266379282970732</v>
      </c>
      <c r="AC54" s="4">
        <f t="shared" si="6"/>
        <v>0.91399371077779634</v>
      </c>
      <c r="AD54" s="4">
        <f t="shared" si="7"/>
        <v>0.94934653105780942</v>
      </c>
      <c r="AE54" s="5">
        <f t="shared" si="8"/>
        <v>0.95599641393737833</v>
      </c>
      <c r="AF54">
        <f t="shared" si="9"/>
        <v>0.88368433349810294</v>
      </c>
      <c r="AG54">
        <f t="shared" si="10"/>
        <v>0.90266379282970732</v>
      </c>
      <c r="AH54">
        <f t="shared" si="11"/>
        <v>0.91399371077779634</v>
      </c>
      <c r="AI54" t="str">
        <f t="shared" si="13"/>
        <v>0.1\% &amp; 32 &amp; balanced &amp; 93.3 (0.26) &amp; 90.8 (0.29) &amp; 95.3 (0.17) \\</v>
      </c>
    </row>
    <row r="55" spans="1:35" x14ac:dyDescent="0.4">
      <c r="A55" s="6">
        <v>50000</v>
      </c>
      <c r="B55" s="7">
        <v>1E-3</v>
      </c>
      <c r="C55" s="7">
        <v>32</v>
      </c>
      <c r="D55" s="7" t="s">
        <v>21</v>
      </c>
      <c r="E55" s="7">
        <v>6.1158100000000006</v>
      </c>
      <c r="F55" s="7">
        <v>0.5288285350844063</v>
      </c>
      <c r="G55" s="7">
        <v>0.99993905905905911</v>
      </c>
      <c r="H55" s="7">
        <v>9.1434574268325769E-5</v>
      </c>
      <c r="I55" s="8">
        <v>0.95362860056610055</v>
      </c>
      <c r="J55" s="7">
        <f t="shared" si="0"/>
        <v>1.9866123960070163E-3</v>
      </c>
      <c r="K55" s="7">
        <v>6.2822199993065653E-2</v>
      </c>
      <c r="L55" s="7">
        <v>1</v>
      </c>
      <c r="M55" s="7">
        <v>0</v>
      </c>
      <c r="N55" s="7">
        <v>0.9652059523809523</v>
      </c>
      <c r="O55" s="7">
        <v>7.6587157762735114E-2</v>
      </c>
      <c r="P55" s="8">
        <v>0.93074608447108453</v>
      </c>
      <c r="Q55" s="7">
        <f t="shared" si="1"/>
        <v>2.4170262909396652E-3</v>
      </c>
      <c r="R55" s="7">
        <v>7.6433082438781413E-2</v>
      </c>
      <c r="S55" s="8">
        <v>0.96282342896258366</v>
      </c>
      <c r="T55" s="7">
        <f t="shared" si="2"/>
        <v>1.4725969967688884E-3</v>
      </c>
      <c r="U55" s="7">
        <v>4.6567605853133028E-2</v>
      </c>
      <c r="V55" s="7">
        <v>0.93696289213287187</v>
      </c>
      <c r="W55" s="7">
        <v>7.7785693048395749E-2</v>
      </c>
      <c r="X55" s="7">
        <v>1000</v>
      </c>
      <c r="Y55" s="23"/>
      <c r="Z55" s="15">
        <f t="shared" si="3"/>
        <v>0.94973484026992683</v>
      </c>
      <c r="AA55" s="15">
        <f t="shared" si="3"/>
        <v>0.94973484026992683</v>
      </c>
      <c r="AB55" s="15">
        <f t="shared" si="3"/>
        <v>0.94973484026992683</v>
      </c>
      <c r="AC55" s="15">
        <f t="shared" si="3"/>
        <v>0.94973484026992683</v>
      </c>
      <c r="AD55" s="15">
        <f t="shared" si="3"/>
        <v>0.94973484026992683</v>
      </c>
      <c r="AE55" s="15">
        <f t="shared" si="3"/>
        <v>0.94973484026992683</v>
      </c>
      <c r="AF55">
        <f t="shared" si="9"/>
        <v>0.93214168492848182</v>
      </c>
      <c r="AG55">
        <f t="shared" si="10"/>
        <v>0.92600871294084275</v>
      </c>
      <c r="AH55">
        <f t="shared" si="11"/>
        <v>0.93548345600132632</v>
      </c>
      <c r="AI55" t="str">
        <f t="shared" si="13"/>
        <v>0.1\% &amp; 32 &amp; novel &amp; 95.4 (0.2) &amp; 93.1 (0.24) &amp; 96.3 (0.15) \\</v>
      </c>
    </row>
    <row r="56" spans="1:35" ht="15" thickBot="1" x14ac:dyDescent="0.45">
      <c r="A56" s="10">
        <v>50000</v>
      </c>
      <c r="B56" s="11">
        <v>1E-3</v>
      </c>
      <c r="C56" s="11">
        <v>32</v>
      </c>
      <c r="D56" s="11" t="s">
        <v>16</v>
      </c>
      <c r="E56" s="11">
        <v>0.157115</v>
      </c>
      <c r="F56" s="11">
        <v>8.0191072496307962E-3</v>
      </c>
      <c r="G56" s="11">
        <v>0.99992340340340347</v>
      </c>
      <c r="H56" s="11">
        <v>1.042711581248737E-4</v>
      </c>
      <c r="I56" s="11">
        <v>0.94520582180891011</v>
      </c>
      <c r="J56" s="11">
        <f t="shared" si="0"/>
        <v>2.1570169922629362E-3</v>
      </c>
      <c r="K56" s="11">
        <v>6.8210866472366724E-2</v>
      </c>
      <c r="L56" s="11">
        <v>1</v>
      </c>
      <c r="M56" s="11">
        <v>0</v>
      </c>
      <c r="N56" s="11">
        <v>0.90870119047619047</v>
      </c>
      <c r="O56" s="11">
        <v>0.1172803475615618</v>
      </c>
      <c r="P56" s="11">
        <v>0.91479149869738108</v>
      </c>
      <c r="Q56" s="11">
        <f t="shared" si="1"/>
        <v>2.7751251633019798E-3</v>
      </c>
      <c r="R56" s="11">
        <v>8.7757163080809761E-2</v>
      </c>
      <c r="S56" s="11">
        <v>0.95240708375974392</v>
      </c>
      <c r="T56" s="11">
        <f t="shared" si="2"/>
        <v>1.7718576839935349E-3</v>
      </c>
      <c r="U56" s="11">
        <v>5.6031059710904392E-2</v>
      </c>
      <c r="V56" s="11">
        <v>0.90482422979122135</v>
      </c>
      <c r="W56" s="11">
        <v>0.10297737333138279</v>
      </c>
      <c r="X56" s="11">
        <v>1000</v>
      </c>
      <c r="Y56" s="24"/>
      <c r="Z56" s="11">
        <f t="shared" si="3"/>
        <v>0.94097806850407473</v>
      </c>
      <c r="AA56" s="11">
        <f t="shared" si="4"/>
        <v>0.94943357511374549</v>
      </c>
      <c r="AB56" s="11">
        <f t="shared" si="5"/>
        <v>0.90935225337730918</v>
      </c>
      <c r="AC56" s="11">
        <f t="shared" si="6"/>
        <v>0.92023074401745297</v>
      </c>
      <c r="AD56" s="11">
        <f t="shared" si="7"/>
        <v>0.94893424269911664</v>
      </c>
      <c r="AE56" s="12">
        <f t="shared" si="8"/>
        <v>0.95587992482037121</v>
      </c>
      <c r="AF56">
        <f t="shared" si="9"/>
        <v>0.89844162606632383</v>
      </c>
      <c r="AG56">
        <f t="shared" si="10"/>
        <v>0.90935225337730918</v>
      </c>
      <c r="AH56">
        <f t="shared" si="11"/>
        <v>0.92023074401745297</v>
      </c>
      <c r="AI56" t="str">
        <f t="shared" si="13"/>
        <v>0.1\% &amp; 32 &amp; regular &amp; 94.5 (0.22) &amp; 91.5 (0.28) &amp; 95.2 (0.18) \\</v>
      </c>
    </row>
    <row r="57" spans="1:35" x14ac:dyDescent="0.4">
      <c r="A57" s="3">
        <v>50000</v>
      </c>
      <c r="B57" s="4">
        <v>5.0000000000000001E-3</v>
      </c>
      <c r="C57" s="4">
        <v>32</v>
      </c>
      <c r="D57" s="4" t="s">
        <v>15</v>
      </c>
      <c r="E57" s="4">
        <v>0.235235</v>
      </c>
      <c r="F57" s="4">
        <v>3.051824271051886E-2</v>
      </c>
      <c r="G57" s="4">
        <v>0.99978512914863515</v>
      </c>
      <c r="H57" s="4">
        <v>1.3413330215612939E-4</v>
      </c>
      <c r="I57" s="4">
        <v>0.96678906279985877</v>
      </c>
      <c r="J57" s="4">
        <f t="shared" si="0"/>
        <v>6.089956713346106E-4</v>
      </c>
      <c r="K57" s="4">
        <v>1.9258134066006839E-2</v>
      </c>
      <c r="L57" s="4">
        <v>1</v>
      </c>
      <c r="M57" s="4">
        <v>0</v>
      </c>
      <c r="N57" s="4">
        <v>0.83030545647785636</v>
      </c>
      <c r="O57" s="4">
        <v>6.8135164831414644E-2</v>
      </c>
      <c r="P57" s="4">
        <v>0.88740926880994986</v>
      </c>
      <c r="Q57" s="4">
        <f t="shared" si="1"/>
        <v>1.4176033285615468E-3</v>
      </c>
      <c r="R57" s="4">
        <v>4.4828553368905143E-2</v>
      </c>
      <c r="S57" s="4">
        <v>0.93702509724989158</v>
      </c>
      <c r="T57" s="4">
        <f t="shared" si="2"/>
        <v>9.4371670491023602E-4</v>
      </c>
      <c r="U57" s="4">
        <v>2.9842942534653541E-2</v>
      </c>
      <c r="V57" s="4">
        <v>0.85117597350040342</v>
      </c>
      <c r="W57" s="4">
        <v>5.8718677056280581E-2</v>
      </c>
      <c r="X57" s="4">
        <v>1000</v>
      </c>
      <c r="Y57" s="22"/>
      <c r="Z57" s="4">
        <f t="shared" si="3"/>
        <v>0.9655954312840429</v>
      </c>
      <c r="AA57" s="4">
        <f t="shared" si="4"/>
        <v>0.96798269431567463</v>
      </c>
      <c r="AB57" s="4">
        <f t="shared" si="5"/>
        <v>0.88463076628596926</v>
      </c>
      <c r="AC57" s="4">
        <f t="shared" si="6"/>
        <v>0.89018777133393046</v>
      </c>
      <c r="AD57" s="4">
        <f t="shared" si="7"/>
        <v>0.93517541250826752</v>
      </c>
      <c r="AE57" s="5">
        <f t="shared" si="8"/>
        <v>0.93887478199151564</v>
      </c>
      <c r="AF57">
        <f t="shared" si="9"/>
        <v>0.84753655219088497</v>
      </c>
      <c r="AG57">
        <f t="shared" si="10"/>
        <v>0.88463076628596926</v>
      </c>
      <c r="AH57">
        <f t="shared" si="11"/>
        <v>0.89018777133393046</v>
      </c>
      <c r="AI57" t="str">
        <f t="shared" si="13"/>
        <v>0.5\% &amp; 32 &amp; balanced &amp; 96.7 (0.06) &amp; 88.7 (0.14) &amp; 93.7 (0.09) \\</v>
      </c>
    </row>
    <row r="58" spans="1:35" x14ac:dyDescent="0.4">
      <c r="A58" s="6">
        <v>50000</v>
      </c>
      <c r="B58" s="7">
        <v>5.0000000000000001E-3</v>
      </c>
      <c r="C58" s="7">
        <v>32</v>
      </c>
      <c r="D58" s="7" t="s">
        <v>21</v>
      </c>
      <c r="E58" s="7">
        <v>6.511673</v>
      </c>
      <c r="F58" s="7">
        <v>0.4351944189132626</v>
      </c>
      <c r="G58" s="7">
        <v>0.99982003378819184</v>
      </c>
      <c r="H58" s="7">
        <v>1.2069371098103191E-4</v>
      </c>
      <c r="I58" s="7">
        <v>0.97236792195163857</v>
      </c>
      <c r="J58" s="7">
        <f t="shared" si="0"/>
        <v>5.4472864899149051E-4</v>
      </c>
      <c r="K58" s="7">
        <v>1.722583237559493E-2</v>
      </c>
      <c r="L58" s="7">
        <v>1</v>
      </c>
      <c r="M58" s="7">
        <v>0</v>
      </c>
      <c r="N58" s="7">
        <v>0.97995312431708959</v>
      </c>
      <c r="O58" s="7">
        <v>3.2177534934181642E-2</v>
      </c>
      <c r="P58" s="7">
        <v>0.92358784939687921</v>
      </c>
      <c r="Q58" s="7">
        <f t="shared" si="1"/>
        <v>1.1371622053638604E-3</v>
      </c>
      <c r="R58" s="7">
        <v>3.5960226380099422E-2</v>
      </c>
      <c r="S58" s="7">
        <v>0.94448999560695379</v>
      </c>
      <c r="T58" s="7">
        <f t="shared" si="2"/>
        <v>8.8233273975693311E-4</v>
      </c>
      <c r="U58" s="7">
        <v>2.79018111176851E-2</v>
      </c>
      <c r="V58" s="7">
        <v>0.944546215300055</v>
      </c>
      <c r="W58" s="7">
        <v>3.2413598036749258E-2</v>
      </c>
      <c r="X58" s="7">
        <v>1000</v>
      </c>
      <c r="Y58" s="23"/>
      <c r="Z58" s="7">
        <f t="shared" si="3"/>
        <v>0.97130025379961527</v>
      </c>
      <c r="AA58" s="7">
        <f t="shared" si="4"/>
        <v>0.97343559010366187</v>
      </c>
      <c r="AB58" s="7">
        <f t="shared" si="5"/>
        <v>0.92135901147436605</v>
      </c>
      <c r="AC58" s="7">
        <f t="shared" si="6"/>
        <v>0.92581668731939237</v>
      </c>
      <c r="AD58" s="7">
        <f t="shared" si="7"/>
        <v>0.94276062343703015</v>
      </c>
      <c r="AE58" s="9">
        <f t="shared" si="8"/>
        <v>0.94621936777687743</v>
      </c>
      <c r="AF58">
        <f t="shared" si="9"/>
        <v>0.94253719967969207</v>
      </c>
      <c r="AG58">
        <f t="shared" si="10"/>
        <v>0.92135901147436605</v>
      </c>
      <c r="AH58">
        <f t="shared" si="11"/>
        <v>0.92581668731939237</v>
      </c>
      <c r="AI58" t="str">
        <f t="shared" si="13"/>
        <v>0.5\% &amp; 32 &amp; novel &amp; 97.2 (0.05) &amp; 92.4 (0.11) &amp; 94.4 (0.09) \\</v>
      </c>
    </row>
    <row r="59" spans="1:35" ht="15" thickBot="1" x14ac:dyDescent="0.45">
      <c r="A59" s="10">
        <v>50000</v>
      </c>
      <c r="B59" s="11">
        <v>5.0000000000000001E-3</v>
      </c>
      <c r="C59" s="11">
        <v>32</v>
      </c>
      <c r="D59" s="11" t="s">
        <v>16</v>
      </c>
      <c r="E59" s="11">
        <v>0.137101</v>
      </c>
      <c r="F59" s="11">
        <v>9.2418727112642991E-3</v>
      </c>
      <c r="G59" s="11">
        <v>0.99985644588001399</v>
      </c>
      <c r="H59" s="11">
        <v>1.0445203300029431E-4</v>
      </c>
      <c r="I59" s="11">
        <v>0.97757393107347457</v>
      </c>
      <c r="J59" s="11">
        <f t="shared" si="0"/>
        <v>4.7923331650165157E-4</v>
      </c>
      <c r="K59" s="11">
        <v>1.5154688107815751E-2</v>
      </c>
      <c r="L59" s="11">
        <v>1</v>
      </c>
      <c r="M59" s="11">
        <v>0</v>
      </c>
      <c r="N59" s="11">
        <v>0.98881153609316752</v>
      </c>
      <c r="O59" s="11">
        <v>2.313306574473566E-2</v>
      </c>
      <c r="P59" s="11">
        <v>0.93599037665680174</v>
      </c>
      <c r="Q59" s="11">
        <f t="shared" si="1"/>
        <v>1.061882582589809E-3</v>
      </c>
      <c r="R59" s="11">
        <v>3.3579675686456568E-2</v>
      </c>
      <c r="S59" s="11">
        <v>0.95077078832526896</v>
      </c>
      <c r="T59" s="11">
        <f t="shared" si="2"/>
        <v>8.6547812773974135E-4</v>
      </c>
      <c r="U59" s="11">
        <v>2.7368821487157389E-2</v>
      </c>
      <c r="V59" s="11">
        <v>0.95751644154820403</v>
      </c>
      <c r="W59" s="11">
        <v>2.710975390598527E-2</v>
      </c>
      <c r="X59" s="11">
        <v>1000</v>
      </c>
      <c r="Y59" s="24"/>
      <c r="Z59" s="17">
        <f t="shared" si="3"/>
        <v>0.97663463377313131</v>
      </c>
      <c r="AA59" s="17">
        <f t="shared" si="4"/>
        <v>0.97851322837381782</v>
      </c>
      <c r="AB59" s="17">
        <f t="shared" si="5"/>
        <v>0.93390908679492568</v>
      </c>
      <c r="AC59" s="17">
        <f t="shared" si="6"/>
        <v>0.93807166651867779</v>
      </c>
      <c r="AD59" s="17">
        <f t="shared" si="7"/>
        <v>0.94907445119489908</v>
      </c>
      <c r="AE59" s="25">
        <f t="shared" si="8"/>
        <v>0.95246712545563883</v>
      </c>
      <c r="AF59">
        <f t="shared" si="9"/>
        <v>0.95583616159287266</v>
      </c>
      <c r="AG59">
        <f t="shared" si="10"/>
        <v>0.93390908679492568</v>
      </c>
      <c r="AH59">
        <f t="shared" si="11"/>
        <v>0.93807166651867779</v>
      </c>
      <c r="AI59" t="str">
        <f t="shared" si="13"/>
        <v>0.5\% &amp; 32 &amp; regular &amp; 97.8 (0.05) &amp; 93.6 (0.11) &amp; 95.1 (0.09) \\</v>
      </c>
    </row>
    <row r="60" spans="1:35" x14ac:dyDescent="0.4">
      <c r="A60" s="3">
        <v>50000</v>
      </c>
      <c r="B60" s="4">
        <v>0.01</v>
      </c>
      <c r="C60" s="4">
        <v>32</v>
      </c>
      <c r="D60" s="4" t="s">
        <v>15</v>
      </c>
      <c r="E60" s="4">
        <v>0.15668799999999999</v>
      </c>
      <c r="F60" s="4">
        <v>7.4849636392357172E-3</v>
      </c>
      <c r="G60" s="4">
        <v>0.99967767822914344</v>
      </c>
      <c r="H60" s="4">
        <v>1.5118707335948049E-4</v>
      </c>
      <c r="I60" s="4">
        <v>0.97159297516698229</v>
      </c>
      <c r="J60" s="4">
        <f t="shared" si="0"/>
        <v>4.0752800100379632E-4</v>
      </c>
      <c r="K60" s="4">
        <v>1.2887166934673819E-2</v>
      </c>
      <c r="L60" s="4">
        <v>1</v>
      </c>
      <c r="M60" s="4">
        <v>0</v>
      </c>
      <c r="N60" s="4">
        <v>0.83466790204863406</v>
      </c>
      <c r="O60" s="4">
        <v>4.4667431722318962E-2</v>
      </c>
      <c r="P60" s="4">
        <v>0.89342431309527059</v>
      </c>
      <c r="Q60" s="4">
        <f t="shared" si="1"/>
        <v>9.0838073453711069E-4</v>
      </c>
      <c r="R60" s="4">
        <v>2.8725521037540482E-2</v>
      </c>
      <c r="S60" s="4">
        <v>0.94254591671873011</v>
      </c>
      <c r="T60" s="4">
        <f t="shared" si="2"/>
        <v>5.901813303924911E-4</v>
      </c>
      <c r="U60" s="4">
        <v>1.8663172365486279E-2</v>
      </c>
      <c r="V60" s="4">
        <v>0.85646667559329348</v>
      </c>
      <c r="W60" s="4">
        <v>3.8299322427010819E-2</v>
      </c>
      <c r="X60" s="4">
        <v>1000</v>
      </c>
      <c r="Y60" s="22"/>
      <c r="Z60" s="4">
        <f t="shared" si="3"/>
        <v>0.97079422028501483</v>
      </c>
      <c r="AA60" s="4">
        <f t="shared" si="4"/>
        <v>0.97239173004894974</v>
      </c>
      <c r="AB60" s="4">
        <f t="shared" si="5"/>
        <v>0.89164388685557783</v>
      </c>
      <c r="AC60" s="4">
        <f t="shared" si="6"/>
        <v>0.89520473933496336</v>
      </c>
      <c r="AD60" s="4">
        <f t="shared" si="7"/>
        <v>0.94138916131116079</v>
      </c>
      <c r="AE60" s="5">
        <f t="shared" si="8"/>
        <v>0.94370267212629944</v>
      </c>
      <c r="AF60">
        <f t="shared" si="9"/>
        <v>0.85409285899576726</v>
      </c>
      <c r="AG60">
        <f t="shared" si="10"/>
        <v>0.89164388685557783</v>
      </c>
      <c r="AH60">
        <f t="shared" si="11"/>
        <v>0.89520473933496336</v>
      </c>
      <c r="AI60" t="str">
        <f t="shared" si="13"/>
        <v>1\% &amp; 32 &amp; balanced &amp; 97.2 (0.04) &amp; 89.3 (0.09) &amp; 94.3 (0.06) \\</v>
      </c>
    </row>
    <row r="61" spans="1:35" x14ac:dyDescent="0.4">
      <c r="A61" s="6">
        <v>50000</v>
      </c>
      <c r="B61" s="7">
        <v>0.01</v>
      </c>
      <c r="C61" s="7">
        <v>32</v>
      </c>
      <c r="D61" s="7" t="s">
        <v>21</v>
      </c>
      <c r="E61" s="7">
        <v>6.4296549999999986</v>
      </c>
      <c r="F61" s="7">
        <v>0.25345843278958391</v>
      </c>
      <c r="G61" s="7">
        <v>0.99970474939167386</v>
      </c>
      <c r="H61" s="7">
        <v>1.424668857625876E-4</v>
      </c>
      <c r="I61" s="7">
        <v>0.9739777669107309</v>
      </c>
      <c r="J61" s="7">
        <f t="shared" si="0"/>
        <v>3.8090158385618964E-4</v>
      </c>
      <c r="K61" s="7">
        <v>1.2045165693511811E-2</v>
      </c>
      <c r="L61" s="7">
        <v>0.99997999999999998</v>
      </c>
      <c r="M61" s="7">
        <v>6.324555320336787E-4</v>
      </c>
      <c r="N61" s="7">
        <v>0.98318224464773174</v>
      </c>
      <c r="O61" s="7">
        <v>2.0609787613046941E-2</v>
      </c>
      <c r="P61" s="7">
        <v>0.92302193238357189</v>
      </c>
      <c r="Q61" s="7">
        <f t="shared" si="1"/>
        <v>7.7130942820542953E-4</v>
      </c>
      <c r="R61" s="7">
        <v>2.4390945738912762E-2</v>
      </c>
      <c r="S61" s="7">
        <v>0.94752435501471632</v>
      </c>
      <c r="T61" s="7">
        <f t="shared" si="2"/>
        <v>5.8844219640532061E-4</v>
      </c>
      <c r="U61" s="7">
        <v>1.8608176119929591E-2</v>
      </c>
      <c r="V61" s="7">
        <v>0.93788023381588692</v>
      </c>
      <c r="W61" s="7">
        <v>2.2874830535263891E-2</v>
      </c>
      <c r="X61" s="7">
        <v>1000</v>
      </c>
      <c r="Y61" s="23"/>
      <c r="Z61" s="7">
        <f t="shared" si="3"/>
        <v>0.97323119980637274</v>
      </c>
      <c r="AA61" s="7">
        <f t="shared" si="4"/>
        <v>0.97472433401508907</v>
      </c>
      <c r="AB61" s="7">
        <f t="shared" si="5"/>
        <v>0.92151016590428925</v>
      </c>
      <c r="AC61" s="7">
        <f t="shared" si="6"/>
        <v>0.92453369886285452</v>
      </c>
      <c r="AD61" s="7">
        <f t="shared" si="7"/>
        <v>0.94637100830976184</v>
      </c>
      <c r="AE61" s="9">
        <f t="shared" si="8"/>
        <v>0.94867770171967081</v>
      </c>
      <c r="AF61">
        <f t="shared" si="9"/>
        <v>0.9364624371304836</v>
      </c>
      <c r="AG61">
        <f t="shared" si="10"/>
        <v>0.92151016590428925</v>
      </c>
      <c r="AH61">
        <f t="shared" si="11"/>
        <v>0.92453369886285452</v>
      </c>
      <c r="AI61" t="str">
        <f t="shared" si="13"/>
        <v>1\% &amp; 32 &amp; novel &amp; 97.4 (0.04) &amp; 92.3 (0.08) &amp; 94.8 (0.06) \\</v>
      </c>
    </row>
    <row r="62" spans="1:35" ht="15" thickBot="1" x14ac:dyDescent="0.45">
      <c r="A62" s="10">
        <v>50000</v>
      </c>
      <c r="B62" s="11">
        <v>0.01</v>
      </c>
      <c r="C62" s="11">
        <v>32</v>
      </c>
      <c r="D62" s="11" t="s">
        <v>16</v>
      </c>
      <c r="E62" s="11">
        <v>0.118455</v>
      </c>
      <c r="F62" s="11">
        <v>3.2800508736502421E-3</v>
      </c>
      <c r="G62" s="11">
        <v>0.99974213807450374</v>
      </c>
      <c r="H62" s="11">
        <v>1.302950275014039E-4</v>
      </c>
      <c r="I62" s="11">
        <v>0.97726944819683625</v>
      </c>
      <c r="J62" s="11">
        <f t="shared" si="0"/>
        <v>3.4276018531323411E-4</v>
      </c>
      <c r="K62" s="11">
        <v>1.083902876811214E-2</v>
      </c>
      <c r="L62" s="11">
        <v>0.99984039215686282</v>
      </c>
      <c r="M62" s="11">
        <v>1.778244922362544E-3</v>
      </c>
      <c r="N62" s="11">
        <v>0.98900388915777482</v>
      </c>
      <c r="O62" s="11">
        <v>1.6700161085781082E-2</v>
      </c>
      <c r="P62" s="11">
        <v>0.9307014446207178</v>
      </c>
      <c r="Q62" s="11">
        <f t="shared" si="1"/>
        <v>7.496184453212539E-4</v>
      </c>
      <c r="R62" s="11">
        <v>2.370501663289553E-2</v>
      </c>
      <c r="S62" s="11">
        <v>0.95181657729079716</v>
      </c>
      <c r="T62" s="11">
        <f t="shared" si="2"/>
        <v>5.9351662362494323E-4</v>
      </c>
      <c r="U62" s="11">
        <v>1.8768643598277221E-2</v>
      </c>
      <c r="V62" s="11">
        <v>0.94503643135196891</v>
      </c>
      <c r="W62" s="11">
        <v>2.1223832481483341E-2</v>
      </c>
      <c r="X62" s="11">
        <v>1000</v>
      </c>
      <c r="Y62" s="24"/>
      <c r="Z62" s="17">
        <f t="shared" si="3"/>
        <v>0.97659763823362233</v>
      </c>
      <c r="AA62" s="17">
        <f t="shared" si="4"/>
        <v>0.97794125816005018</v>
      </c>
      <c r="AB62" s="17">
        <f t="shared" si="5"/>
        <v>0.92923219246788813</v>
      </c>
      <c r="AC62" s="17">
        <f t="shared" si="6"/>
        <v>0.93217069677354747</v>
      </c>
      <c r="AD62" s="17">
        <f t="shared" si="7"/>
        <v>0.95065328470849231</v>
      </c>
      <c r="AE62" s="25">
        <f t="shared" si="8"/>
        <v>0.95297986987310201</v>
      </c>
      <c r="AF62">
        <f t="shared" si="9"/>
        <v>0.94372096458610966</v>
      </c>
      <c r="AG62">
        <f t="shared" si="10"/>
        <v>0.92923219246788813</v>
      </c>
      <c r="AH62">
        <f t="shared" si="11"/>
        <v>0.93217069677354747</v>
      </c>
      <c r="AI62" t="str">
        <f t="shared" si="13"/>
        <v>1\% &amp; 32 &amp; regular &amp; 97.7 (0.03) &amp; 93.1 (0.07) &amp; 95.2 (0.06) \\</v>
      </c>
    </row>
  </sheetData>
  <autoFilter ref="A2:AI50" xr:uid="{00000000-0001-0000-0000-000000000000}"/>
  <mergeCells count="12">
    <mergeCell ref="E1:F1"/>
    <mergeCell ref="G1:H1"/>
    <mergeCell ref="I1:K1"/>
    <mergeCell ref="L1:M1"/>
    <mergeCell ref="N1:O1"/>
    <mergeCell ref="AF1:AH1"/>
    <mergeCell ref="Z1:AA1"/>
    <mergeCell ref="P1:R1"/>
    <mergeCell ref="S1:U1"/>
    <mergeCell ref="V1:X1"/>
    <mergeCell ref="AB1:AC1"/>
    <mergeCell ref="AD1:AE1"/>
  </mergeCells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Trent Geisler</cp:lastModifiedBy>
  <dcterms:created xsi:type="dcterms:W3CDTF">2022-04-21T12:18:45Z</dcterms:created>
  <dcterms:modified xsi:type="dcterms:W3CDTF">2022-04-25T17:41:00Z</dcterms:modified>
</cp:coreProperties>
</file>