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nesawedu-my.sharepoint.com/personal/tgeisler_students_kennesaw_edu/Documents/KSU Courses/Dissertation/Dissertation/python/Novel Algorithm/Experiments CH5/analysis_JOC/"/>
    </mc:Choice>
  </mc:AlternateContent>
  <xr:revisionPtr revIDLastSave="30" documentId="8_{50F798D2-D1BC-4B96-A030-457C45F1488E}" xr6:coauthVersionLast="47" xr6:coauthVersionMax="47" xr10:uidLastSave="{90F18F8B-11A5-47BE-B0E5-5F533D8D5F7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Y21" i="1"/>
  <c r="Z21" i="1"/>
  <c r="AA21" i="1"/>
  <c r="AB21" i="1"/>
  <c r="AC21" i="1"/>
  <c r="AD21" i="1"/>
  <c r="Y22" i="1"/>
  <c r="Z22" i="1"/>
  <c r="AA22" i="1"/>
  <c r="AB22" i="1"/>
  <c r="AC22" i="1"/>
  <c r="AD22" i="1"/>
  <c r="Y23" i="1"/>
  <c r="Z23" i="1"/>
  <c r="AA23" i="1"/>
  <c r="AB23" i="1"/>
  <c r="AC23" i="1"/>
  <c r="AD23" i="1"/>
  <c r="Y24" i="1"/>
  <c r="Z24" i="1"/>
  <c r="AA24" i="1"/>
  <c r="AB24" i="1"/>
  <c r="AC24" i="1"/>
  <c r="AD24" i="1"/>
  <c r="Y25" i="1"/>
  <c r="Z25" i="1"/>
  <c r="AA25" i="1"/>
  <c r="AB25" i="1"/>
  <c r="AC25" i="1"/>
  <c r="AD25" i="1"/>
  <c r="Y26" i="1"/>
  <c r="Z26" i="1"/>
  <c r="AA26" i="1"/>
  <c r="AB26" i="1"/>
  <c r="AC26" i="1"/>
  <c r="AD26" i="1"/>
  <c r="Y27" i="1"/>
  <c r="Z27" i="1"/>
  <c r="AA27" i="1"/>
  <c r="AB27" i="1"/>
  <c r="AC27" i="1"/>
  <c r="AD27" i="1"/>
  <c r="Y28" i="1"/>
  <c r="Z28" i="1"/>
  <c r="AA28" i="1"/>
  <c r="AB28" i="1"/>
  <c r="AC28" i="1"/>
  <c r="AD28" i="1"/>
  <c r="Y29" i="1"/>
  <c r="Z29" i="1"/>
  <c r="AA29" i="1"/>
  <c r="AB29" i="1"/>
  <c r="AC29" i="1"/>
  <c r="AD29" i="1"/>
  <c r="Y30" i="1"/>
  <c r="Z30" i="1"/>
  <c r="AA30" i="1"/>
  <c r="AB30" i="1"/>
  <c r="AC30" i="1"/>
  <c r="AD30" i="1"/>
  <c r="Y31" i="1"/>
  <c r="Z31" i="1"/>
  <c r="AA31" i="1"/>
  <c r="AB31" i="1"/>
  <c r="AC31" i="1"/>
  <c r="AD31" i="1"/>
  <c r="Y32" i="1"/>
  <c r="Z32" i="1"/>
  <c r="AA32" i="1"/>
  <c r="AB32" i="1"/>
  <c r="AC32" i="1"/>
  <c r="AD32" i="1"/>
  <c r="Y33" i="1"/>
  <c r="Z33" i="1"/>
  <c r="AA33" i="1"/>
  <c r="AB33" i="1"/>
  <c r="AC33" i="1"/>
  <c r="AD33" i="1"/>
  <c r="Y34" i="1"/>
  <c r="Z34" i="1"/>
  <c r="AA34" i="1"/>
  <c r="AB34" i="1"/>
  <c r="AC34" i="1"/>
  <c r="AD34" i="1"/>
  <c r="Y35" i="1"/>
  <c r="Z35" i="1"/>
  <c r="AA35" i="1"/>
  <c r="AB35" i="1"/>
  <c r="AC35" i="1"/>
  <c r="AD35" i="1"/>
  <c r="Y36" i="1"/>
  <c r="Z36" i="1"/>
  <c r="AA36" i="1"/>
  <c r="AB36" i="1"/>
  <c r="AC36" i="1"/>
  <c r="AD36" i="1"/>
  <c r="Y37" i="1"/>
  <c r="Z37" i="1"/>
  <c r="AA37" i="1"/>
  <c r="AB37" i="1"/>
  <c r="AC37" i="1"/>
  <c r="AD37" i="1"/>
  <c r="Y38" i="1"/>
  <c r="Z38" i="1"/>
  <c r="AA38" i="1"/>
  <c r="AB38" i="1"/>
  <c r="AC38" i="1"/>
  <c r="AD38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AB4" i="1"/>
  <c r="AD4" i="1"/>
  <c r="Z6" i="1"/>
  <c r="AB7" i="1"/>
  <c r="AB8" i="1"/>
  <c r="AD8" i="1"/>
  <c r="AD9" i="1"/>
  <c r="Z10" i="1"/>
  <c r="Z11" i="1"/>
  <c r="AB12" i="1"/>
  <c r="AD12" i="1"/>
  <c r="Z14" i="1"/>
  <c r="AB15" i="1"/>
  <c r="AB16" i="1"/>
  <c r="AD16" i="1"/>
  <c r="AD17" i="1"/>
  <c r="Z18" i="1"/>
  <c r="Z19" i="1"/>
  <c r="AB20" i="1"/>
  <c r="AD20" i="1"/>
  <c r="Y3" i="1"/>
  <c r="T4" i="1"/>
  <c r="AC4" i="1" s="1"/>
  <c r="T5" i="1"/>
  <c r="AC5" i="1" s="1"/>
  <c r="T6" i="1"/>
  <c r="AC6" i="1" s="1"/>
  <c r="T7" i="1"/>
  <c r="AC7" i="1" s="1"/>
  <c r="T8" i="1"/>
  <c r="AC8" i="1" s="1"/>
  <c r="T9" i="1"/>
  <c r="AC9" i="1" s="1"/>
  <c r="T10" i="1"/>
  <c r="AC10" i="1" s="1"/>
  <c r="T11" i="1"/>
  <c r="AC11" i="1" s="1"/>
  <c r="T12" i="1"/>
  <c r="AC12" i="1" s="1"/>
  <c r="T13" i="1"/>
  <c r="AD13" i="1" s="1"/>
  <c r="T14" i="1"/>
  <c r="AC14" i="1" s="1"/>
  <c r="T15" i="1"/>
  <c r="AC15" i="1" s="1"/>
  <c r="T16" i="1"/>
  <c r="AC16" i="1" s="1"/>
  <c r="T17" i="1"/>
  <c r="AC17" i="1" s="1"/>
  <c r="T18" i="1"/>
  <c r="AC18" i="1" s="1"/>
  <c r="T19" i="1"/>
  <c r="AC19" i="1" s="1"/>
  <c r="T20" i="1"/>
  <c r="AC20" i="1" s="1"/>
  <c r="T3" i="1"/>
  <c r="AD3" i="1" s="1"/>
  <c r="Q4" i="1"/>
  <c r="AA4" i="1" s="1"/>
  <c r="Q5" i="1"/>
  <c r="AA5" i="1" s="1"/>
  <c r="Q6" i="1"/>
  <c r="AA6" i="1" s="1"/>
  <c r="Q7" i="1"/>
  <c r="AA7" i="1" s="1"/>
  <c r="Q8" i="1"/>
  <c r="AA8" i="1" s="1"/>
  <c r="Q9" i="1"/>
  <c r="AA9" i="1" s="1"/>
  <c r="Q10" i="1"/>
  <c r="AA10" i="1" s="1"/>
  <c r="Q11" i="1"/>
  <c r="AB11" i="1" s="1"/>
  <c r="Q12" i="1"/>
  <c r="AA12" i="1" s="1"/>
  <c r="Q13" i="1"/>
  <c r="AA13" i="1" s="1"/>
  <c r="Q14" i="1"/>
  <c r="AA14" i="1" s="1"/>
  <c r="Q15" i="1"/>
  <c r="AA15" i="1" s="1"/>
  <c r="Q16" i="1"/>
  <c r="AA16" i="1" s="1"/>
  <c r="Q17" i="1"/>
  <c r="AA17" i="1" s="1"/>
  <c r="Q18" i="1"/>
  <c r="AA18" i="1" s="1"/>
  <c r="Q19" i="1"/>
  <c r="AA19" i="1" s="1"/>
  <c r="Q20" i="1"/>
  <c r="AA20" i="1" s="1"/>
  <c r="Q3" i="1"/>
  <c r="AB3" i="1" s="1"/>
  <c r="J4" i="1"/>
  <c r="AH4" i="1" s="1"/>
  <c r="J5" i="1"/>
  <c r="Y5" i="1" s="1"/>
  <c r="J6" i="1"/>
  <c r="AH6" i="1" s="1"/>
  <c r="J7" i="1"/>
  <c r="Z7" i="1" s="1"/>
  <c r="J8" i="1"/>
  <c r="Y8" i="1" s="1"/>
  <c r="J9" i="1"/>
  <c r="Y9" i="1" s="1"/>
  <c r="J10" i="1"/>
  <c r="AH10" i="1" s="1"/>
  <c r="J11" i="1"/>
  <c r="Y11" i="1" s="1"/>
  <c r="J12" i="1"/>
  <c r="AH12" i="1" s="1"/>
  <c r="J13" i="1"/>
  <c r="Y13" i="1" s="1"/>
  <c r="J14" i="1"/>
  <c r="AH14" i="1" s="1"/>
  <c r="J15" i="1"/>
  <c r="Z15" i="1" s="1"/>
  <c r="J16" i="1"/>
  <c r="Y16" i="1" s="1"/>
  <c r="J17" i="1"/>
  <c r="Y17" i="1" s="1"/>
  <c r="J18" i="1"/>
  <c r="AH18" i="1" s="1"/>
  <c r="J19" i="1"/>
  <c r="Y19" i="1" s="1"/>
  <c r="J20" i="1"/>
  <c r="AH20" i="1" s="1"/>
  <c r="J3" i="1"/>
  <c r="AH3" i="1" s="1"/>
  <c r="AB19" i="1" l="1"/>
  <c r="AH19" i="1"/>
  <c r="AH11" i="1"/>
  <c r="Y18" i="1"/>
  <c r="Y14" i="1"/>
  <c r="AA11" i="1"/>
  <c r="Y10" i="1"/>
  <c r="Y6" i="1"/>
  <c r="AH17" i="1"/>
  <c r="AH9" i="1"/>
  <c r="AD5" i="1"/>
  <c r="Z3" i="1"/>
  <c r="Y15" i="1"/>
  <c r="AC13" i="1"/>
  <c r="Y7" i="1"/>
  <c r="AH16" i="1"/>
  <c r="AH8" i="1"/>
  <c r="AA3" i="1"/>
  <c r="Z20" i="1"/>
  <c r="AD18" i="1"/>
  <c r="AB17" i="1"/>
  <c r="Z16" i="1"/>
  <c r="AD14" i="1"/>
  <c r="AB13" i="1"/>
  <c r="Z12" i="1"/>
  <c r="AD10" i="1"/>
  <c r="AB9" i="1"/>
  <c r="Z8" i="1"/>
  <c r="AD6" i="1"/>
  <c r="AB5" i="1"/>
  <c r="Z4" i="1"/>
  <c r="AH15" i="1"/>
  <c r="AH7" i="1"/>
  <c r="Y20" i="1"/>
  <c r="Y12" i="1"/>
  <c r="Y4" i="1"/>
  <c r="AC3" i="1"/>
  <c r="AD19" i="1"/>
  <c r="AB18" i="1"/>
  <c r="Z17" i="1"/>
  <c r="AD15" i="1"/>
  <c r="AB14" i="1"/>
  <c r="Z13" i="1"/>
  <c r="AD11" i="1"/>
  <c r="AB10" i="1"/>
  <c r="Z9" i="1"/>
  <c r="AD7" i="1"/>
  <c r="AB6" i="1"/>
  <c r="Z5" i="1"/>
  <c r="AH13" i="1"/>
  <c r="AH5" i="1"/>
</calcChain>
</file>

<file path=xl/sharedStrings.xml><?xml version="1.0" encoding="utf-8"?>
<sst xmlns="http://schemas.openxmlformats.org/spreadsheetml/2006/main" count="78" uniqueCount="23">
  <si>
    <t>n</t>
  </si>
  <si>
    <t>er</t>
  </si>
  <si>
    <t>p</t>
  </si>
  <si>
    <t>classifier</t>
  </si>
  <si>
    <t>fit_time</t>
  </si>
  <si>
    <t>AUC</t>
  </si>
  <si>
    <t>Avg_Prec</t>
  </si>
  <si>
    <t>recall</t>
  </si>
  <si>
    <t>precision</t>
  </si>
  <si>
    <t>f1</t>
  </si>
  <si>
    <t>fbeta_2</t>
  </si>
  <si>
    <t>fbeta_point5</t>
  </si>
  <si>
    <t>mean</t>
  </si>
  <si>
    <t>std</t>
  </si>
  <si>
    <t>count</t>
  </si>
  <si>
    <t>balanced</t>
  </si>
  <si>
    <t>regular</t>
  </si>
  <si>
    <t>novel</t>
  </si>
  <si>
    <t>LB</t>
  </si>
  <si>
    <t>UB</t>
  </si>
  <si>
    <t>se</t>
  </si>
  <si>
    <t>Event Rate &amp; Covariates &amp; Model &amp; AUPR &amp; f1 &amp; f2</t>
  </si>
  <si>
    <t>novel_ncg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</si>
</sst>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4" fillId="0" borderId="2" xfId="1" applyNumberFormat="1" applyFont="1" applyFill="1" applyBorder="1" applyAlignment="1">
      <alignment horizontal="left" vertical="top"/>
    </xf>
    <xf numFmtId="0" fontId="1" fillId="2" borderId="0" xfId="0" applyFont="1" applyFill="1" applyBorder="1"/>
    <xf numFmtId="0" fontId="5" fillId="0" borderId="0" xfId="0" applyFont="1" applyBorder="1"/>
    <xf numFmtId="0" fontId="5" fillId="0" borderId="8" xfId="0" applyFont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1" xfId="0" applyFont="1" applyBorder="1" applyAlignment="1">
      <alignment horizontal="center" vertical="top"/>
    </xf>
    <xf numFmtId="0" fontId="0" fillId="2" borderId="10" xfId="0" applyFill="1" applyBorder="1"/>
    <xf numFmtId="0" fontId="0" fillId="2" borderId="11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zoomScale="115" zoomScaleNormal="115" workbookViewId="0">
      <selection activeCell="AH21" sqref="AH21:AH38"/>
    </sheetView>
  </sheetViews>
  <sheetFormatPr defaultRowHeight="14.6" x14ac:dyDescent="0.4"/>
  <cols>
    <col min="5" max="7" width="9.23046875" hidden="1" customWidth="1"/>
    <col min="8" max="8" width="11.84375" hidden="1" customWidth="1"/>
    <col min="9" max="11" width="0" hidden="1" customWidth="1"/>
    <col min="12" max="15" width="9.23046875" hidden="1" customWidth="1"/>
    <col min="16" max="21" width="0" hidden="1" customWidth="1"/>
    <col min="22" max="24" width="9.23046875" hidden="1" customWidth="1"/>
    <col min="27" max="27" width="9.23046875" customWidth="1"/>
    <col min="31" max="33" width="0" hidden="1" customWidth="1"/>
  </cols>
  <sheetData>
    <row r="1" spans="1:34" x14ac:dyDescent="0.4">
      <c r="D1" s="1" t="s">
        <v>3</v>
      </c>
      <c r="E1" s="20" t="s">
        <v>4</v>
      </c>
      <c r="F1" s="20"/>
      <c r="G1" s="20" t="s">
        <v>5</v>
      </c>
      <c r="H1" s="20"/>
      <c r="I1" s="20" t="s">
        <v>6</v>
      </c>
      <c r="J1" s="20"/>
      <c r="K1" s="20"/>
      <c r="L1" s="20" t="s">
        <v>7</v>
      </c>
      <c r="M1" s="20"/>
      <c r="N1" s="20" t="s">
        <v>8</v>
      </c>
      <c r="O1" s="20"/>
      <c r="P1" s="20" t="s">
        <v>9</v>
      </c>
      <c r="Q1" s="20"/>
      <c r="R1" s="20"/>
      <c r="S1" s="20" t="s">
        <v>10</v>
      </c>
      <c r="T1" s="20"/>
      <c r="U1" s="20"/>
      <c r="V1" s="20" t="s">
        <v>11</v>
      </c>
      <c r="W1" s="20"/>
      <c r="X1" s="20"/>
      <c r="Y1" s="20" t="s">
        <v>6</v>
      </c>
      <c r="Z1" s="20"/>
      <c r="AA1" s="20" t="s">
        <v>9</v>
      </c>
      <c r="AB1" s="20"/>
      <c r="AC1" s="20" t="s">
        <v>10</v>
      </c>
      <c r="AD1" s="20"/>
    </row>
    <row r="2" spans="1:34" ht="15" thickBot="1" x14ac:dyDescent="0.45">
      <c r="A2" s="4" t="s">
        <v>0</v>
      </c>
      <c r="B2" s="4" t="s">
        <v>1</v>
      </c>
      <c r="C2" s="4" t="s">
        <v>2</v>
      </c>
      <c r="D2" s="4"/>
      <c r="E2" s="4" t="s">
        <v>12</v>
      </c>
      <c r="F2" s="4" t="s">
        <v>13</v>
      </c>
      <c r="G2" s="4" t="s">
        <v>12</v>
      </c>
      <c r="H2" s="4" t="s">
        <v>13</v>
      </c>
      <c r="I2" s="4" t="s">
        <v>12</v>
      </c>
      <c r="J2" s="4" t="s">
        <v>20</v>
      </c>
      <c r="K2" s="4" t="s">
        <v>13</v>
      </c>
      <c r="L2" s="4" t="s">
        <v>12</v>
      </c>
      <c r="M2" s="4" t="s">
        <v>13</v>
      </c>
      <c r="N2" s="4" t="s">
        <v>12</v>
      </c>
      <c r="O2" s="4" t="s">
        <v>13</v>
      </c>
      <c r="P2" s="4" t="s">
        <v>12</v>
      </c>
      <c r="Q2" s="4" t="s">
        <v>20</v>
      </c>
      <c r="R2" s="4" t="s">
        <v>13</v>
      </c>
      <c r="S2" s="4" t="s">
        <v>12</v>
      </c>
      <c r="T2" s="4" t="s">
        <v>20</v>
      </c>
      <c r="U2" s="4" t="s">
        <v>13</v>
      </c>
      <c r="V2" s="4" t="s">
        <v>12</v>
      </c>
      <c r="W2" s="4" t="s">
        <v>13</v>
      </c>
      <c r="X2" s="4" t="s">
        <v>14</v>
      </c>
      <c r="Y2" s="2" t="s">
        <v>18</v>
      </c>
      <c r="Z2" s="2" t="s">
        <v>19</v>
      </c>
      <c r="AA2" s="2" t="s">
        <v>18</v>
      </c>
      <c r="AB2" s="2" t="s">
        <v>19</v>
      </c>
      <c r="AC2" s="2" t="s">
        <v>18</v>
      </c>
      <c r="AD2" s="2" t="s">
        <v>19</v>
      </c>
      <c r="AH2" s="13" t="s">
        <v>21</v>
      </c>
    </row>
    <row r="3" spans="1:34" x14ac:dyDescent="0.4">
      <c r="A3" s="5">
        <v>100000</v>
      </c>
      <c r="B3" s="6">
        <v>5.0000000000000001E-4</v>
      </c>
      <c r="C3" s="6">
        <v>64</v>
      </c>
      <c r="D3" s="6" t="s">
        <v>15</v>
      </c>
      <c r="E3" s="6">
        <v>0.37401200000000001</v>
      </c>
      <c r="F3" s="6">
        <v>2.233138030992593E-2</v>
      </c>
      <c r="G3" s="6">
        <v>0.99970786621864727</v>
      </c>
      <c r="H3" s="6">
        <v>2.7946485801846481E-4</v>
      </c>
      <c r="I3" s="6">
        <v>0.71711818917954318</v>
      </c>
      <c r="J3" s="6">
        <f>K3/SQRT(X3)</f>
        <v>5.3102195579561853E-3</v>
      </c>
      <c r="K3" s="6">
        <v>0.16792388678714051</v>
      </c>
      <c r="L3" s="6">
        <v>1</v>
      </c>
      <c r="M3" s="6">
        <v>0</v>
      </c>
      <c r="N3" s="6">
        <v>0.67727497315346152</v>
      </c>
      <c r="O3" s="6">
        <v>0.18416397250796471</v>
      </c>
      <c r="P3" s="6">
        <v>0.71230193905019867</v>
      </c>
      <c r="Q3" s="6">
        <f>R3/SQRT(X3)</f>
        <v>4.6838262510674475E-3</v>
      </c>
      <c r="R3" s="6">
        <v>0.14811559117860801</v>
      </c>
      <c r="S3" s="6">
        <v>0.80564631409326759</v>
      </c>
      <c r="T3" s="6">
        <f>U3/SQRT(X3)</f>
        <v>4.1470401244120174E-3</v>
      </c>
      <c r="U3" s="6">
        <v>0.13114092341250019</v>
      </c>
      <c r="V3" s="6">
        <v>0.67929557746112901</v>
      </c>
      <c r="W3" s="6">
        <v>0.16253021987333449</v>
      </c>
      <c r="X3" s="6">
        <v>1000</v>
      </c>
      <c r="Y3" s="6">
        <f>$I3-1.96*$J3</f>
        <v>0.70671015884594901</v>
      </c>
      <c r="Z3" s="6">
        <f>$I3+1.96*$J3</f>
        <v>0.72752621951313734</v>
      </c>
      <c r="AA3" s="6">
        <f>$P3-1.96*$Q3</f>
        <v>0.70312163959810647</v>
      </c>
      <c r="AB3" s="6">
        <f>$P3+1.96*$Q3</f>
        <v>0.72148223850229087</v>
      </c>
      <c r="AC3" s="6">
        <f>$S3-1.96*$T3</f>
        <v>0.79751811544942008</v>
      </c>
      <c r="AD3" s="7">
        <f>$S3+1.96*$T3</f>
        <v>0.8137745127371151</v>
      </c>
      <c r="AH3" t="str">
        <f t="shared" ref="AH3:AH38" si="0">_xlfn.CONCAT(ROUND(B3*100,3), "\% &amp; ", C3, " &amp; ", D3, " &amp; ", ROUND(I3*100,1), " (", ROUND(J3*100,2), ") &amp; ", ROUND(P3*100,1), " (", ROUND(Q3*100,2), ") &amp; ", ROUND(S3*100,1), " (", ROUND(T3*100,2), ") \\")</f>
        <v>0.05\% &amp; 64 &amp; balanced &amp; 71.7 (0.53) &amp; 71.2 (0.47) &amp; 80.6 (0.41) \\</v>
      </c>
    </row>
    <row r="4" spans="1:34" x14ac:dyDescent="0.4">
      <c r="A4" s="8">
        <v>100000</v>
      </c>
      <c r="B4" s="3">
        <v>5.0000000000000001E-4</v>
      </c>
      <c r="C4" s="3">
        <v>64</v>
      </c>
      <c r="D4" s="3" t="s">
        <v>17</v>
      </c>
      <c r="E4" s="3">
        <v>10.975705</v>
      </c>
      <c r="F4" s="3">
        <v>0.61248075941669844</v>
      </c>
      <c r="G4" s="3">
        <v>0.99971705920934584</v>
      </c>
      <c r="H4" s="3">
        <v>2.7064283513387712E-4</v>
      </c>
      <c r="I4" s="3">
        <v>0.74662086452592846</v>
      </c>
      <c r="J4" s="3">
        <f t="shared" ref="J4:J38" si="1">K4/SQRT(X4)</f>
        <v>4.8758393917775703E-3</v>
      </c>
      <c r="K4" s="3">
        <v>0.1541875798318719</v>
      </c>
      <c r="L4" s="3">
        <v>1</v>
      </c>
      <c r="M4" s="3">
        <v>0</v>
      </c>
      <c r="N4" s="3">
        <v>0.79821150858944978</v>
      </c>
      <c r="O4" s="3">
        <v>0.1766866461591009</v>
      </c>
      <c r="P4" s="3">
        <v>0.74341917821177139</v>
      </c>
      <c r="Q4" s="3">
        <f t="shared" ref="Q4:Q38" si="2">R4/SQRT(X4)</f>
        <v>4.2167940920434513E-3</v>
      </c>
      <c r="R4" s="3">
        <v>0.13334673754799009</v>
      </c>
      <c r="S4" s="3">
        <v>0.81471283056809674</v>
      </c>
      <c r="T4" s="3">
        <f t="shared" ref="T4:T38" si="3">U4/SQRT(X4)</f>
        <v>3.7195431050199923E-3</v>
      </c>
      <c r="U4" s="3">
        <v>0.1176222806703805</v>
      </c>
      <c r="V4" s="3">
        <v>0.74720657535739587</v>
      </c>
      <c r="W4" s="3">
        <v>0.14617927621673771</v>
      </c>
      <c r="X4" s="3">
        <v>1000</v>
      </c>
      <c r="Y4" s="14">
        <f t="shared" ref="Y4:Y38" si="4">$I4-1.96*$J4</f>
        <v>0.73706421931804444</v>
      </c>
      <c r="Z4" s="14">
        <f t="shared" ref="Z4:Z38" si="5">$I4+1.96*$J4</f>
        <v>0.75617750973381248</v>
      </c>
      <c r="AA4" s="14">
        <f t="shared" ref="AA4:AA38" si="6">$P4-1.96*$Q4</f>
        <v>0.73515426179136623</v>
      </c>
      <c r="AB4" s="14">
        <f t="shared" ref="AB4:AB38" si="7">$P4+1.96*$Q4</f>
        <v>0.75168409463217656</v>
      </c>
      <c r="AC4" s="15">
        <f t="shared" ref="AC4:AC38" si="8">$S4-1.96*$T4</f>
        <v>0.80742252608225751</v>
      </c>
      <c r="AD4" s="16">
        <f t="shared" ref="AD4:AD38" si="9">$S4+1.96*$T4</f>
        <v>0.82200313505393596</v>
      </c>
      <c r="AH4" t="str">
        <f t="shared" si="0"/>
        <v>0.05\% &amp; 64 &amp; novel &amp; 74.7 (0.49) &amp; 74.3 (0.42) &amp; 81.5 (0.37) \\</v>
      </c>
    </row>
    <row r="5" spans="1:34" ht="15" thickBot="1" x14ac:dyDescent="0.45">
      <c r="A5" s="10">
        <v>100000</v>
      </c>
      <c r="B5" s="11">
        <v>5.0000000000000001E-4</v>
      </c>
      <c r="C5" s="11">
        <v>64</v>
      </c>
      <c r="D5" s="11" t="s">
        <v>16</v>
      </c>
      <c r="E5" s="11">
        <v>0.33195400000000003</v>
      </c>
      <c r="F5" s="11">
        <v>1.5699246808377459E-2</v>
      </c>
      <c r="G5" s="11">
        <v>0.99964537360151617</v>
      </c>
      <c r="H5" s="11">
        <v>3.7208531120487217E-4</v>
      </c>
      <c r="I5" s="11">
        <v>0.70899605877930716</v>
      </c>
      <c r="J5" s="11">
        <f t="shared" si="1"/>
        <v>5.258317770983614E-3</v>
      </c>
      <c r="K5" s="11">
        <v>0.1662826081724787</v>
      </c>
      <c r="L5" s="11">
        <v>1</v>
      </c>
      <c r="M5" s="11">
        <v>0</v>
      </c>
      <c r="N5" s="11">
        <v>0.66796393144095978</v>
      </c>
      <c r="O5" s="11">
        <v>0.18423744798887939</v>
      </c>
      <c r="P5" s="11">
        <v>0.69872012327282029</v>
      </c>
      <c r="Q5" s="11">
        <f t="shared" si="2"/>
        <v>4.7408847035771279E-3</v>
      </c>
      <c r="R5" s="11">
        <v>0.14991993787555941</v>
      </c>
      <c r="S5" s="11">
        <v>0.78926718767950665</v>
      </c>
      <c r="T5" s="11">
        <f t="shared" si="3"/>
        <v>4.3524611037378848E-3</v>
      </c>
      <c r="U5" s="11">
        <v>0.1376369051510212</v>
      </c>
      <c r="V5" s="11">
        <v>0.66875188922781559</v>
      </c>
      <c r="W5" s="11">
        <v>0.161968098715254</v>
      </c>
      <c r="X5" s="11">
        <v>1000</v>
      </c>
      <c r="Y5" s="11">
        <f t="shared" si="4"/>
        <v>0.69868975594817928</v>
      </c>
      <c r="Z5" s="11">
        <f t="shared" si="5"/>
        <v>0.71930236161043504</v>
      </c>
      <c r="AA5" s="11">
        <f t="shared" si="6"/>
        <v>0.6894279892538091</v>
      </c>
      <c r="AB5" s="11">
        <f t="shared" si="7"/>
        <v>0.70801225729183148</v>
      </c>
      <c r="AC5" s="11">
        <f t="shared" si="8"/>
        <v>0.7807363639161804</v>
      </c>
      <c r="AD5" s="12">
        <f t="shared" si="9"/>
        <v>0.79779801144283291</v>
      </c>
      <c r="AH5" t="str">
        <f t="shared" si="0"/>
        <v>0.05\% &amp; 64 &amp; regular &amp; 70.9 (0.53) &amp; 69.9 (0.47) &amp; 78.9 (0.44) \\</v>
      </c>
    </row>
    <row r="6" spans="1:34" x14ac:dyDescent="0.4">
      <c r="A6" s="5">
        <v>100000</v>
      </c>
      <c r="B6" s="6">
        <v>1E-3</v>
      </c>
      <c r="C6" s="6">
        <v>64</v>
      </c>
      <c r="D6" s="6" t="s">
        <v>15</v>
      </c>
      <c r="E6" s="6">
        <v>0.36390699999999998</v>
      </c>
      <c r="F6" s="6">
        <v>1.8149373288098711E-2</v>
      </c>
      <c r="G6" s="6">
        <v>0.99988639639639643</v>
      </c>
      <c r="H6" s="6">
        <v>9.2204932906073302E-5</v>
      </c>
      <c r="I6" s="6">
        <v>0.89332275546603657</v>
      </c>
      <c r="J6" s="6">
        <f t="shared" si="1"/>
        <v>2.5782076652388357E-3</v>
      </c>
      <c r="K6" s="6">
        <v>8.1530085030596458E-2</v>
      </c>
      <c r="L6" s="6">
        <v>1</v>
      </c>
      <c r="M6" s="6">
        <v>0</v>
      </c>
      <c r="N6" s="6">
        <v>0.84391371303275331</v>
      </c>
      <c r="O6" s="6">
        <v>0.1025505181095053</v>
      </c>
      <c r="P6" s="6">
        <v>0.86299737466476567</v>
      </c>
      <c r="Q6" s="6">
        <f t="shared" si="2"/>
        <v>2.5009812854907051E-3</v>
      </c>
      <c r="R6" s="6">
        <v>7.9087972476064528E-2</v>
      </c>
      <c r="S6" s="6">
        <v>0.91632494439926193</v>
      </c>
      <c r="T6" s="6">
        <f t="shared" si="3"/>
        <v>1.9249159821146332E-3</v>
      </c>
      <c r="U6" s="6">
        <v>6.0871188079421802E-2</v>
      </c>
      <c r="V6" s="6">
        <v>0.8463058792952336</v>
      </c>
      <c r="W6" s="6">
        <v>8.9484693505176016E-2</v>
      </c>
      <c r="X6" s="6">
        <v>1000</v>
      </c>
      <c r="Y6" s="6">
        <f t="shared" si="4"/>
        <v>0.88826946844216847</v>
      </c>
      <c r="Z6" s="6">
        <f t="shared" si="5"/>
        <v>0.89837604248990466</v>
      </c>
      <c r="AA6" s="6">
        <f t="shared" si="6"/>
        <v>0.85809545134520393</v>
      </c>
      <c r="AB6" s="6">
        <f t="shared" si="7"/>
        <v>0.86789929798432741</v>
      </c>
      <c r="AC6" s="6">
        <f t="shared" si="8"/>
        <v>0.91255210907431727</v>
      </c>
      <c r="AD6" s="7">
        <f t="shared" si="9"/>
        <v>0.92009777972420659</v>
      </c>
      <c r="AH6" t="str">
        <f t="shared" si="0"/>
        <v>0.1\% &amp; 64 &amp; balanced &amp; 89.3 (0.26) &amp; 86.3 (0.25) &amp; 91.6 (0.19) \\</v>
      </c>
    </row>
    <row r="7" spans="1:34" x14ac:dyDescent="0.4">
      <c r="A7" s="8">
        <v>100000</v>
      </c>
      <c r="B7" s="3">
        <v>1E-3</v>
      </c>
      <c r="C7" s="3">
        <v>64</v>
      </c>
      <c r="D7" s="3" t="s">
        <v>17</v>
      </c>
      <c r="E7" s="3">
        <v>11.786697</v>
      </c>
      <c r="F7" s="3">
        <v>0.61084513665246765</v>
      </c>
      <c r="G7" s="3">
        <v>0.99989100100100103</v>
      </c>
      <c r="H7" s="3">
        <v>9.1044551578210546E-5</v>
      </c>
      <c r="I7" s="3">
        <v>0.91957252585427984</v>
      </c>
      <c r="J7" s="3">
        <f t="shared" si="1"/>
        <v>1.8490443327762683E-3</v>
      </c>
      <c r="K7" s="3">
        <v>5.84719158619934E-2</v>
      </c>
      <c r="L7" s="3">
        <v>1</v>
      </c>
      <c r="M7" s="3">
        <v>0</v>
      </c>
      <c r="N7" s="3">
        <v>0.91412959262959259</v>
      </c>
      <c r="O7" s="3">
        <v>8.4741527631612412E-2</v>
      </c>
      <c r="P7" s="3">
        <v>0.87648302863810346</v>
      </c>
      <c r="Q7" s="3">
        <f t="shared" si="2"/>
        <v>2.1784978207422621E-3</v>
      </c>
      <c r="R7" s="3">
        <v>6.8890149912587545E-2</v>
      </c>
      <c r="S7" s="3">
        <v>0.91676520596824873</v>
      </c>
      <c r="T7" s="3">
        <f t="shared" si="3"/>
        <v>1.785962705528102E-3</v>
      </c>
      <c r="U7" s="3">
        <v>5.6477099655853943E-2</v>
      </c>
      <c r="V7" s="3">
        <v>0.88467769901337401</v>
      </c>
      <c r="W7" s="3">
        <v>7.2084730810030792E-2</v>
      </c>
      <c r="X7" s="3">
        <v>1000</v>
      </c>
      <c r="Y7" s="14">
        <f t="shared" si="4"/>
        <v>0.91594839896203839</v>
      </c>
      <c r="Z7" s="14">
        <f t="shared" si="5"/>
        <v>0.9231966527465213</v>
      </c>
      <c r="AA7" s="14">
        <f t="shared" si="6"/>
        <v>0.87221317290944866</v>
      </c>
      <c r="AB7" s="14">
        <f t="shared" si="7"/>
        <v>0.88075288436675825</v>
      </c>
      <c r="AC7" s="3">
        <f t="shared" si="8"/>
        <v>0.91326471906541362</v>
      </c>
      <c r="AD7" s="9">
        <f t="shared" si="9"/>
        <v>0.92026569287108384</v>
      </c>
      <c r="AH7" t="str">
        <f t="shared" si="0"/>
        <v>0.1\% &amp; 64 &amp; novel &amp; 92 (0.18) &amp; 87.6 (0.22) &amp; 91.7 (0.18) \\</v>
      </c>
    </row>
    <row r="8" spans="1:34" ht="15" thickBot="1" x14ac:dyDescent="0.45">
      <c r="A8" s="10">
        <v>100000</v>
      </c>
      <c r="B8" s="11">
        <v>1E-3</v>
      </c>
      <c r="C8" s="11">
        <v>64</v>
      </c>
      <c r="D8" s="11" t="s">
        <v>16</v>
      </c>
      <c r="E8" s="11">
        <v>0.31442399999999998</v>
      </c>
      <c r="F8" s="11">
        <v>1.0834648753587431E-2</v>
      </c>
      <c r="G8" s="11">
        <v>0.9998847047047047</v>
      </c>
      <c r="H8" s="11">
        <v>9.6585069499669255E-5</v>
      </c>
      <c r="I8" s="11">
        <v>0.90984388502422864</v>
      </c>
      <c r="J8" s="11">
        <f t="shared" si="1"/>
        <v>2.2001535229489379E-3</v>
      </c>
      <c r="K8" s="11">
        <v>6.957496334562184E-2</v>
      </c>
      <c r="L8" s="11">
        <v>1</v>
      </c>
      <c r="M8" s="11">
        <v>0</v>
      </c>
      <c r="N8" s="11">
        <v>0.85195477161727162</v>
      </c>
      <c r="O8" s="11">
        <v>0.1010076023264222</v>
      </c>
      <c r="P8" s="11">
        <v>0.85921728500784511</v>
      </c>
      <c r="Q8" s="11">
        <f t="shared" si="2"/>
        <v>2.5098459325797475E-3</v>
      </c>
      <c r="R8" s="11">
        <v>7.9368297230614074E-2</v>
      </c>
      <c r="S8" s="11">
        <v>0.91081862728280949</v>
      </c>
      <c r="T8" s="11">
        <f t="shared" si="3"/>
        <v>2.0107344941235022E-3</v>
      </c>
      <c r="U8" s="11">
        <v>6.3585007712967184E-2</v>
      </c>
      <c r="V8" s="11">
        <v>0.84874552531487479</v>
      </c>
      <c r="W8" s="11">
        <v>8.7274181685367255E-2</v>
      </c>
      <c r="X8" s="11">
        <v>1000</v>
      </c>
      <c r="Y8" s="11">
        <f t="shared" si="4"/>
        <v>0.90553158411924872</v>
      </c>
      <c r="Z8" s="11">
        <f t="shared" si="5"/>
        <v>0.91415618592920855</v>
      </c>
      <c r="AA8" s="11">
        <f t="shared" si="6"/>
        <v>0.85429798697998882</v>
      </c>
      <c r="AB8" s="11">
        <f t="shared" si="7"/>
        <v>0.8641365830357014</v>
      </c>
      <c r="AC8" s="11">
        <f t="shared" si="8"/>
        <v>0.90687758767432747</v>
      </c>
      <c r="AD8" s="12">
        <f t="shared" si="9"/>
        <v>0.91475966689129151</v>
      </c>
      <c r="AH8" t="str">
        <f t="shared" si="0"/>
        <v>0.1\% &amp; 64 &amp; regular &amp; 91 (0.22) &amp; 85.9 (0.25) &amp; 91.1 (0.2) \\</v>
      </c>
    </row>
    <row r="9" spans="1:34" x14ac:dyDescent="0.4">
      <c r="A9" s="5">
        <v>100000</v>
      </c>
      <c r="B9" s="6">
        <v>5.0000000000000001E-3</v>
      </c>
      <c r="C9" s="6">
        <v>64</v>
      </c>
      <c r="D9" s="6" t="s">
        <v>15</v>
      </c>
      <c r="E9" s="6">
        <v>1.5302718309859149</v>
      </c>
      <c r="F9" s="6">
        <v>0.42703460804616211</v>
      </c>
      <c r="G9" s="6">
        <v>0.99966746074767965</v>
      </c>
      <c r="H9" s="6">
        <v>3.7372546818998011E-3</v>
      </c>
      <c r="I9" s="6">
        <v>0.97994787752974277</v>
      </c>
      <c r="J9" s="6">
        <f t="shared" si="1"/>
        <v>8.1125153097094736E-4</v>
      </c>
      <c r="K9" s="6">
        <v>2.161646647851867E-2</v>
      </c>
      <c r="L9" s="6">
        <v>0.99952720243026782</v>
      </c>
      <c r="M9" s="6">
        <v>7.4386704168413554E-3</v>
      </c>
      <c r="N9" s="6">
        <v>0.91249442134764691</v>
      </c>
      <c r="O9" s="6">
        <v>3.5603843474486037E-2</v>
      </c>
      <c r="P9" s="6">
        <v>0.9298657296885352</v>
      </c>
      <c r="Q9" s="6">
        <f t="shared" si="2"/>
        <v>9.4148768660640592E-4</v>
      </c>
      <c r="R9" s="6">
        <v>2.5086716314861781E-2</v>
      </c>
      <c r="S9" s="6">
        <v>0.95713251931244203</v>
      </c>
      <c r="T9" s="6">
        <f t="shared" si="3"/>
        <v>6.7951996683847989E-4</v>
      </c>
      <c r="U9" s="6">
        <v>1.8106370248778189E-2</v>
      </c>
      <c r="V9" s="6">
        <v>0.91844169801771725</v>
      </c>
      <c r="W9" s="6">
        <v>3.0106855242563849E-2</v>
      </c>
      <c r="X9" s="6">
        <v>710</v>
      </c>
      <c r="Y9" s="6">
        <f t="shared" si="4"/>
        <v>0.97835782452903974</v>
      </c>
      <c r="Z9" s="6">
        <f t="shared" si="5"/>
        <v>0.9815379305304458</v>
      </c>
      <c r="AA9" s="6">
        <f t="shared" si="6"/>
        <v>0.92802041382278666</v>
      </c>
      <c r="AB9" s="6">
        <f t="shared" si="7"/>
        <v>0.93171104555428375</v>
      </c>
      <c r="AC9" s="6">
        <f t="shared" si="8"/>
        <v>0.95580066017743859</v>
      </c>
      <c r="AD9" s="7">
        <f t="shared" si="9"/>
        <v>0.95846437844744548</v>
      </c>
      <c r="AH9" t="str">
        <f t="shared" si="0"/>
        <v>0.5\% &amp; 64 &amp; balanced &amp; 98 (0.08) &amp; 93 (0.09) &amp; 95.7 (0.07) \\</v>
      </c>
    </row>
    <row r="10" spans="1:34" x14ac:dyDescent="0.4">
      <c r="A10" s="8">
        <v>100000</v>
      </c>
      <c r="B10" s="3">
        <v>5.0000000000000001E-3</v>
      </c>
      <c r="C10" s="3">
        <v>64</v>
      </c>
      <c r="D10" s="3" t="s">
        <v>17</v>
      </c>
      <c r="E10" s="3">
        <v>18.59922957746479</v>
      </c>
      <c r="F10" s="3">
        <v>0.95588582122249677</v>
      </c>
      <c r="G10" s="3">
        <v>0.9999180416370842</v>
      </c>
      <c r="H10" s="3">
        <v>4.555850524506358E-5</v>
      </c>
      <c r="I10" s="3">
        <v>0.98526880938218464</v>
      </c>
      <c r="J10" s="3">
        <f t="shared" si="1"/>
        <v>3.0511182096171359E-4</v>
      </c>
      <c r="K10" s="3">
        <v>8.1299562444275605E-3</v>
      </c>
      <c r="L10" s="3">
        <v>1</v>
      </c>
      <c r="M10" s="3">
        <v>0</v>
      </c>
      <c r="N10" s="3">
        <v>0.96125431389831195</v>
      </c>
      <c r="O10" s="3">
        <v>2.8327344029365601E-2</v>
      </c>
      <c r="P10" s="3">
        <v>0.94037656792996172</v>
      </c>
      <c r="Q10" s="3">
        <f t="shared" si="2"/>
        <v>8.3764598290588844E-4</v>
      </c>
      <c r="R10" s="3">
        <v>2.2319768430735212E-2</v>
      </c>
      <c r="S10" s="3">
        <v>0.96104397880194736</v>
      </c>
      <c r="T10" s="3">
        <f t="shared" si="3"/>
        <v>5.7936504526492232E-4</v>
      </c>
      <c r="U10" s="3">
        <v>1.543765971671633E-2</v>
      </c>
      <c r="V10" s="3">
        <v>0.94863337841470285</v>
      </c>
      <c r="W10" s="3">
        <v>2.409501279951394E-2</v>
      </c>
      <c r="X10" s="3">
        <v>710</v>
      </c>
      <c r="Y10" s="3">
        <f t="shared" si="4"/>
        <v>0.98467079021309967</v>
      </c>
      <c r="Z10" s="3">
        <f t="shared" si="5"/>
        <v>0.98586682855126961</v>
      </c>
      <c r="AA10" s="3">
        <f t="shared" si="6"/>
        <v>0.93873478180346615</v>
      </c>
      <c r="AB10" s="3">
        <f t="shared" si="7"/>
        <v>0.94201835405645729</v>
      </c>
      <c r="AC10" s="3">
        <f t="shared" si="8"/>
        <v>0.95990842331322812</v>
      </c>
      <c r="AD10" s="9">
        <f t="shared" si="9"/>
        <v>0.9621795342906666</v>
      </c>
      <c r="AH10" t="str">
        <f t="shared" si="0"/>
        <v>0.5\% &amp; 64 &amp; novel &amp; 98.5 (0.03) &amp; 94 (0.08) &amp; 96.1 (0.06) \\</v>
      </c>
    </row>
    <row r="11" spans="1:34" ht="15" thickBot="1" x14ac:dyDescent="0.45">
      <c r="A11" s="10">
        <v>100000</v>
      </c>
      <c r="B11" s="11">
        <v>5.0000000000000001E-3</v>
      </c>
      <c r="C11" s="11">
        <v>64</v>
      </c>
      <c r="D11" s="11" t="s">
        <v>16</v>
      </c>
      <c r="E11" s="11">
        <v>0.47282394366197178</v>
      </c>
      <c r="F11" s="11">
        <v>9.3090557491926143E-2</v>
      </c>
      <c r="G11" s="11">
        <v>0.999695737578151</v>
      </c>
      <c r="H11" s="11">
        <v>3.6096355526770698E-3</v>
      </c>
      <c r="I11" s="11">
        <v>0.98452013365322499</v>
      </c>
      <c r="J11" s="11">
        <f t="shared" si="1"/>
        <v>6.2624811851953331E-4</v>
      </c>
      <c r="K11" s="11">
        <v>1.6686897890979359E-2</v>
      </c>
      <c r="L11" s="11">
        <v>0.99955481911074284</v>
      </c>
      <c r="M11" s="11">
        <v>7.180761364684215E-3</v>
      </c>
      <c r="N11" s="11">
        <v>0.96431682886220882</v>
      </c>
      <c r="O11" s="11">
        <v>2.9523018640058692E-2</v>
      </c>
      <c r="P11" s="11">
        <v>0.94061471540182207</v>
      </c>
      <c r="Q11" s="11">
        <f t="shared" si="2"/>
        <v>8.6592484838125957E-4</v>
      </c>
      <c r="R11" s="11">
        <v>2.3073282136733739E-2</v>
      </c>
      <c r="S11" s="11">
        <v>0.96085300228496984</v>
      </c>
      <c r="T11" s="11">
        <f t="shared" si="3"/>
        <v>6.3781540559570407E-4</v>
      </c>
      <c r="U11" s="11">
        <v>1.699511780032139E-2</v>
      </c>
      <c r="V11" s="11">
        <v>0.95038049424189364</v>
      </c>
      <c r="W11" s="11">
        <v>2.5185359775516569E-2</v>
      </c>
      <c r="X11" s="11">
        <v>710</v>
      </c>
      <c r="Y11" s="11">
        <f t="shared" si="4"/>
        <v>0.98329268734092667</v>
      </c>
      <c r="Z11" s="11">
        <f t="shared" si="5"/>
        <v>0.98574757996552331</v>
      </c>
      <c r="AA11" s="11">
        <f t="shared" si="6"/>
        <v>0.93891750269899477</v>
      </c>
      <c r="AB11" s="11">
        <f t="shared" si="7"/>
        <v>0.94231192810464937</v>
      </c>
      <c r="AC11" s="11">
        <f t="shared" si="8"/>
        <v>0.95960288409000227</v>
      </c>
      <c r="AD11" s="12">
        <f t="shared" si="9"/>
        <v>0.9621031204799374</v>
      </c>
      <c r="AH11" t="str">
        <f t="shared" si="0"/>
        <v>0.5\% &amp; 64 &amp; regular &amp; 98.5 (0.06) &amp; 94.1 (0.09) &amp; 96.1 (0.06) \\</v>
      </c>
    </row>
    <row r="12" spans="1:34" x14ac:dyDescent="0.4">
      <c r="A12" s="5">
        <v>100000</v>
      </c>
      <c r="B12" s="6">
        <v>5.0000000000000001E-4</v>
      </c>
      <c r="C12" s="6">
        <v>32</v>
      </c>
      <c r="D12" s="6" t="s">
        <v>15</v>
      </c>
      <c r="E12" s="6">
        <v>0.38493899999999998</v>
      </c>
      <c r="F12" s="6">
        <v>2.2248331786164789E-2</v>
      </c>
      <c r="G12" s="6">
        <v>0.99995005099808254</v>
      </c>
      <c r="H12" s="6">
        <v>6.1539955029130223E-5</v>
      </c>
      <c r="I12" s="6">
        <v>0.9272873651729534</v>
      </c>
      <c r="J12" s="6">
        <f t="shared" si="1"/>
        <v>2.7839933815424125E-3</v>
      </c>
      <c r="K12" s="6">
        <v>8.8037600765081936E-2</v>
      </c>
      <c r="L12" s="6">
        <v>1</v>
      </c>
      <c r="M12" s="6">
        <v>0</v>
      </c>
      <c r="N12" s="6">
        <v>0.88321373903873901</v>
      </c>
      <c r="O12" s="6">
        <v>0.13760189201000789</v>
      </c>
      <c r="P12" s="6">
        <v>0.89807836926575313</v>
      </c>
      <c r="Q12" s="6">
        <f t="shared" si="2"/>
        <v>3.0869190277124942E-3</v>
      </c>
      <c r="R12" s="6">
        <v>9.7616950800839139E-2</v>
      </c>
      <c r="S12" s="6">
        <v>0.94804360815507294</v>
      </c>
      <c r="T12" s="6">
        <f t="shared" si="3"/>
        <v>1.7140534530352821E-3</v>
      </c>
      <c r="U12" s="6">
        <v>5.4203129428679428E-2</v>
      </c>
      <c r="V12" s="6">
        <v>0.88072240640622301</v>
      </c>
      <c r="W12" s="6">
        <v>0.1219572891612882</v>
      </c>
      <c r="X12" s="6">
        <v>1000</v>
      </c>
      <c r="Y12" s="6">
        <f t="shared" si="4"/>
        <v>0.92183073814513028</v>
      </c>
      <c r="Z12" s="6">
        <f t="shared" si="5"/>
        <v>0.93274399220077653</v>
      </c>
      <c r="AA12" s="6">
        <f t="shared" si="6"/>
        <v>0.89202800797143667</v>
      </c>
      <c r="AB12" s="6">
        <f t="shared" si="7"/>
        <v>0.90412873056006959</v>
      </c>
      <c r="AC12" s="6">
        <f t="shared" si="8"/>
        <v>0.94468406338712374</v>
      </c>
      <c r="AD12" s="7">
        <f t="shared" si="9"/>
        <v>0.95140315292302213</v>
      </c>
      <c r="AH12" t="str">
        <f t="shared" si="0"/>
        <v>0.05\% &amp; 32 &amp; balanced &amp; 92.7 (0.28) &amp; 89.8 (0.31) &amp; 94.8 (0.17) \\</v>
      </c>
    </row>
    <row r="13" spans="1:34" x14ac:dyDescent="0.4">
      <c r="A13" s="8">
        <v>100000</v>
      </c>
      <c r="B13" s="3">
        <v>5.0000000000000001E-4</v>
      </c>
      <c r="C13" s="3">
        <v>32</v>
      </c>
      <c r="D13" s="3" t="s">
        <v>17</v>
      </c>
      <c r="E13" s="3">
        <v>11.175495</v>
      </c>
      <c r="F13" s="3">
        <v>1.2353086073246351</v>
      </c>
      <c r="G13" s="3">
        <v>0.9999663838019337</v>
      </c>
      <c r="H13" s="3">
        <v>4.6578126067223121E-5</v>
      </c>
      <c r="I13" s="3">
        <v>0.95532872229622223</v>
      </c>
      <c r="J13" s="3">
        <f t="shared" si="1"/>
        <v>1.8937135975035644E-3</v>
      </c>
      <c r="K13" s="3">
        <v>5.9884482041426157E-2</v>
      </c>
      <c r="L13" s="3">
        <v>1</v>
      </c>
      <c r="M13" s="3">
        <v>0</v>
      </c>
      <c r="N13" s="3">
        <v>0.99096428571428563</v>
      </c>
      <c r="O13" s="3">
        <v>4.4986138263422987E-2</v>
      </c>
      <c r="P13" s="3">
        <v>0.92939441685765212</v>
      </c>
      <c r="Q13" s="3">
        <f t="shared" si="2"/>
        <v>2.3828861503549211E-3</v>
      </c>
      <c r="R13" s="3">
        <v>7.5353476399919961E-2</v>
      </c>
      <c r="S13" s="3">
        <v>0.96120776177375178</v>
      </c>
      <c r="T13" s="3">
        <f t="shared" si="3"/>
        <v>1.4096947112166584E-3</v>
      </c>
      <c r="U13" s="3">
        <v>4.4578460929379539E-2</v>
      </c>
      <c r="V13" s="3">
        <v>0.94738219835512461</v>
      </c>
      <c r="W13" s="3">
        <v>6.7712709579202987E-2</v>
      </c>
      <c r="X13" s="3">
        <v>1000</v>
      </c>
      <c r="Y13" s="14">
        <f t="shared" si="4"/>
        <v>0.95161704364511523</v>
      </c>
      <c r="Z13" s="14">
        <f t="shared" si="5"/>
        <v>0.95904040094732923</v>
      </c>
      <c r="AA13" s="14">
        <f t="shared" si="6"/>
        <v>0.92472396000295642</v>
      </c>
      <c r="AB13" s="14">
        <f t="shared" si="7"/>
        <v>0.93406487371234781</v>
      </c>
      <c r="AC13" s="14">
        <f t="shared" si="8"/>
        <v>0.95844476013976709</v>
      </c>
      <c r="AD13" s="17">
        <f t="shared" si="9"/>
        <v>0.96397076340773646</v>
      </c>
      <c r="AH13" t="str">
        <f t="shared" si="0"/>
        <v>0.05\% &amp; 32 &amp; novel &amp; 95.5 (0.19) &amp; 92.9 (0.24) &amp; 96.1 (0.14) \\</v>
      </c>
    </row>
    <row r="14" spans="1:34" ht="15" thickBot="1" x14ac:dyDescent="0.45">
      <c r="A14" s="10">
        <v>100000</v>
      </c>
      <c r="B14" s="11">
        <v>5.0000000000000001E-4</v>
      </c>
      <c r="C14" s="11">
        <v>32</v>
      </c>
      <c r="D14" s="11" t="s">
        <v>16</v>
      </c>
      <c r="E14" s="11">
        <v>0.32951900000000001</v>
      </c>
      <c r="F14" s="11">
        <v>1.837000533739979E-2</v>
      </c>
      <c r="G14" s="11">
        <v>0.99995508060147076</v>
      </c>
      <c r="H14" s="11">
        <v>6.0218788706651697E-5</v>
      </c>
      <c r="I14" s="11">
        <v>0.94256198550388959</v>
      </c>
      <c r="J14" s="11">
        <f t="shared" si="1"/>
        <v>2.3080918217446367E-3</v>
      </c>
      <c r="K14" s="11">
        <v>7.2988272055204015E-2</v>
      </c>
      <c r="L14" s="11">
        <v>1</v>
      </c>
      <c r="M14" s="11">
        <v>0</v>
      </c>
      <c r="N14" s="11">
        <v>0.89224267676767677</v>
      </c>
      <c r="O14" s="11">
        <v>0.1330440269754968</v>
      </c>
      <c r="P14" s="11">
        <v>0.903565801982675</v>
      </c>
      <c r="Q14" s="11">
        <f t="shared" si="2"/>
        <v>3.0807838248930264E-3</v>
      </c>
      <c r="R14" s="11">
        <v>9.7422938652673097E-2</v>
      </c>
      <c r="S14" s="11">
        <v>0.95043200449296061</v>
      </c>
      <c r="T14" s="11">
        <f t="shared" si="3"/>
        <v>1.7065220741849323E-3</v>
      </c>
      <c r="U14" s="11">
        <v>5.3964966317792171E-2</v>
      </c>
      <c r="V14" s="11">
        <v>0.88971699322723419</v>
      </c>
      <c r="W14" s="11">
        <v>0.1185268417931294</v>
      </c>
      <c r="X14" s="11">
        <v>1000</v>
      </c>
      <c r="Y14" s="11">
        <f t="shared" si="4"/>
        <v>0.93803812553327015</v>
      </c>
      <c r="Z14" s="11">
        <f t="shared" si="5"/>
        <v>0.94708584547450902</v>
      </c>
      <c r="AA14" s="11">
        <f t="shared" si="6"/>
        <v>0.89752746568588471</v>
      </c>
      <c r="AB14" s="11">
        <f t="shared" si="7"/>
        <v>0.90960413827946529</v>
      </c>
      <c r="AC14" s="11">
        <f t="shared" si="8"/>
        <v>0.94708722122755817</v>
      </c>
      <c r="AD14" s="12">
        <f t="shared" si="9"/>
        <v>0.95377678775836305</v>
      </c>
      <c r="AH14" t="str">
        <f t="shared" si="0"/>
        <v>0.05\% &amp; 32 &amp; regular &amp; 94.3 (0.23) &amp; 90.4 (0.31) &amp; 95 (0.17) \\</v>
      </c>
    </row>
    <row r="15" spans="1:34" x14ac:dyDescent="0.4">
      <c r="A15" s="5">
        <v>100000</v>
      </c>
      <c r="B15" s="6">
        <v>1E-3</v>
      </c>
      <c r="C15" s="6">
        <v>32</v>
      </c>
      <c r="D15" s="6" t="s">
        <v>15</v>
      </c>
      <c r="E15" s="6">
        <v>0.46597000000000011</v>
      </c>
      <c r="F15" s="6">
        <v>5.3210548413472163E-2</v>
      </c>
      <c r="G15" s="6">
        <v>0.99990015993404924</v>
      </c>
      <c r="H15" s="6">
        <v>7.1960801217586779E-5</v>
      </c>
      <c r="I15" s="6">
        <v>0.87623658889115719</v>
      </c>
      <c r="J15" s="6">
        <f t="shared" si="1"/>
        <v>2.7381320397986035E-3</v>
      </c>
      <c r="K15" s="6">
        <v>8.6587337800464001E-2</v>
      </c>
      <c r="L15" s="6">
        <v>1</v>
      </c>
      <c r="M15" s="6">
        <v>0</v>
      </c>
      <c r="N15" s="6">
        <v>0.87846371406371404</v>
      </c>
      <c r="O15" s="6">
        <v>9.5479186122104445E-2</v>
      </c>
      <c r="P15" s="6">
        <v>0.88445763067420036</v>
      </c>
      <c r="Q15" s="6">
        <f t="shared" si="2"/>
        <v>2.213694724059417E-3</v>
      </c>
      <c r="R15" s="6">
        <v>7.0003173723256998E-2</v>
      </c>
      <c r="S15" s="6">
        <v>0.93579042839176307</v>
      </c>
      <c r="T15" s="6">
        <f t="shared" si="3"/>
        <v>1.3869908417978799E-3</v>
      </c>
      <c r="U15" s="6">
        <v>4.3860501538755703E-2</v>
      </c>
      <c r="V15" s="6">
        <v>0.87435565891467948</v>
      </c>
      <c r="W15" s="6">
        <v>8.173246948070835E-2</v>
      </c>
      <c r="X15" s="6">
        <v>1000</v>
      </c>
      <c r="Y15" s="6">
        <f t="shared" si="4"/>
        <v>0.87086985009315188</v>
      </c>
      <c r="Z15" s="6">
        <f t="shared" si="5"/>
        <v>0.8816033276891625</v>
      </c>
      <c r="AA15" s="6">
        <f t="shared" si="6"/>
        <v>0.88011878901504392</v>
      </c>
      <c r="AB15" s="6">
        <f t="shared" si="7"/>
        <v>0.88879647233335679</v>
      </c>
      <c r="AC15" s="6">
        <f t="shared" si="8"/>
        <v>0.93307192634183922</v>
      </c>
      <c r="AD15" s="7">
        <f t="shared" si="9"/>
        <v>0.93850893044168693</v>
      </c>
      <c r="AH15" t="str">
        <f t="shared" si="0"/>
        <v>0.1\% &amp; 32 &amp; balanced &amp; 87.6 (0.27) &amp; 88.4 (0.22) &amp; 93.6 (0.14) \\</v>
      </c>
    </row>
    <row r="16" spans="1:34" x14ac:dyDescent="0.4">
      <c r="A16" s="8">
        <v>100000</v>
      </c>
      <c r="B16" s="3">
        <v>1E-3</v>
      </c>
      <c r="C16" s="3">
        <v>32</v>
      </c>
      <c r="D16" s="3" t="s">
        <v>17</v>
      </c>
      <c r="E16" s="3">
        <v>12.96157</v>
      </c>
      <c r="F16" s="3">
        <v>1.446463426964383</v>
      </c>
      <c r="G16" s="3">
        <v>0.99993633958907269</v>
      </c>
      <c r="H16" s="3">
        <v>5.574303240636909E-5</v>
      </c>
      <c r="I16" s="3">
        <v>0.9491955038369766</v>
      </c>
      <c r="J16" s="3">
        <f t="shared" si="1"/>
        <v>1.3955657852394371E-3</v>
      </c>
      <c r="K16" s="3">
        <v>4.413166505958014E-2</v>
      </c>
      <c r="L16" s="3">
        <v>1</v>
      </c>
      <c r="M16" s="3">
        <v>0</v>
      </c>
      <c r="N16" s="3">
        <v>0.93468521756021761</v>
      </c>
      <c r="O16" s="3">
        <v>7.2978654671832635E-2</v>
      </c>
      <c r="P16" s="3">
        <v>0.90628593093613952</v>
      </c>
      <c r="Q16" s="3">
        <f t="shared" si="2"/>
        <v>1.9605412545284254E-3</v>
      </c>
      <c r="R16" s="3">
        <v>6.1997758110337281E-2</v>
      </c>
      <c r="S16" s="3">
        <v>0.94152374557777951</v>
      </c>
      <c r="T16" s="3">
        <f t="shared" si="3"/>
        <v>1.297155866631544E-3</v>
      </c>
      <c r="U16" s="3">
        <v>4.1019670188052852E-2</v>
      </c>
      <c r="V16" s="3">
        <v>0.9154411952068533</v>
      </c>
      <c r="W16" s="3">
        <v>6.5344104668884906E-2</v>
      </c>
      <c r="X16" s="3">
        <v>1000</v>
      </c>
      <c r="Y16" s="14">
        <f t="shared" si="4"/>
        <v>0.94646019489790734</v>
      </c>
      <c r="Z16" s="14">
        <f t="shared" si="5"/>
        <v>0.95193081277604585</v>
      </c>
      <c r="AA16" s="14">
        <f t="shared" si="6"/>
        <v>0.90244327007726377</v>
      </c>
      <c r="AB16" s="14">
        <f t="shared" si="7"/>
        <v>0.91012859179501526</v>
      </c>
      <c r="AC16" s="3">
        <f t="shared" si="8"/>
        <v>0.93898132007918167</v>
      </c>
      <c r="AD16" s="9">
        <f t="shared" si="9"/>
        <v>0.94406617107637736</v>
      </c>
      <c r="AH16" t="str">
        <f t="shared" si="0"/>
        <v>0.1\% &amp; 32 &amp; novel &amp; 94.9 (0.14) &amp; 90.6 (0.2) &amp; 94.2 (0.13) \\</v>
      </c>
    </row>
    <row r="17" spans="1:34" ht="15" thickBot="1" x14ac:dyDescent="0.45">
      <c r="A17" s="10">
        <v>100000</v>
      </c>
      <c r="B17" s="11">
        <v>1E-3</v>
      </c>
      <c r="C17" s="11">
        <v>32</v>
      </c>
      <c r="D17" s="11" t="s">
        <v>16</v>
      </c>
      <c r="E17" s="11">
        <v>0.32707199999999997</v>
      </c>
      <c r="F17" s="11">
        <v>1.9036522928444811E-2</v>
      </c>
      <c r="G17" s="11">
        <v>0.99991228185716274</v>
      </c>
      <c r="H17" s="11">
        <v>6.5632238995494101E-5</v>
      </c>
      <c r="I17" s="11">
        <v>0.8931368941018959</v>
      </c>
      <c r="J17" s="11">
        <f t="shared" si="1"/>
        <v>2.5132773958696387E-3</v>
      </c>
      <c r="K17" s="11">
        <v>7.947680962764718E-2</v>
      </c>
      <c r="L17" s="11">
        <v>1</v>
      </c>
      <c r="M17" s="11">
        <v>0</v>
      </c>
      <c r="N17" s="11">
        <v>0.88053249552734847</v>
      </c>
      <c r="O17" s="11">
        <v>9.531091593225971E-2</v>
      </c>
      <c r="P17" s="11">
        <v>0.88939866243436416</v>
      </c>
      <c r="Q17" s="11">
        <f t="shared" si="2"/>
        <v>2.1860064881644224E-3</v>
      </c>
      <c r="R17" s="11">
        <v>6.9127594825054858E-2</v>
      </c>
      <c r="S17" s="11">
        <v>0.93984864790790301</v>
      </c>
      <c r="T17" s="11">
        <f t="shared" si="3"/>
        <v>1.3217152801333605E-3</v>
      </c>
      <c r="U17" s="11">
        <v>4.1796307034689173E-2</v>
      </c>
      <c r="V17" s="11">
        <v>0.87769356510617058</v>
      </c>
      <c r="W17" s="11">
        <v>8.1989612841765772E-2</v>
      </c>
      <c r="X17" s="11">
        <v>1000</v>
      </c>
      <c r="Y17" s="11">
        <f t="shared" si="4"/>
        <v>0.88821087040599145</v>
      </c>
      <c r="Z17" s="11">
        <f t="shared" si="5"/>
        <v>0.89806291779780034</v>
      </c>
      <c r="AA17" s="11">
        <f t="shared" si="6"/>
        <v>0.88511408971756189</v>
      </c>
      <c r="AB17" s="11">
        <f t="shared" si="7"/>
        <v>0.89368323515116643</v>
      </c>
      <c r="AC17" s="11">
        <f t="shared" si="8"/>
        <v>0.93725808595884164</v>
      </c>
      <c r="AD17" s="12">
        <f t="shared" si="9"/>
        <v>0.94243920985696439</v>
      </c>
      <c r="AH17" t="str">
        <f t="shared" si="0"/>
        <v>0.1\% &amp; 32 &amp; regular &amp; 89.3 (0.25) &amp; 88.9 (0.22) &amp; 94 (0.13) \\</v>
      </c>
    </row>
    <row r="18" spans="1:34" x14ac:dyDescent="0.4">
      <c r="A18" s="5">
        <v>100000</v>
      </c>
      <c r="B18" s="6">
        <v>5.0000000000000001E-3</v>
      </c>
      <c r="C18" s="6">
        <v>32</v>
      </c>
      <c r="D18" s="6" t="s">
        <v>15</v>
      </c>
      <c r="E18" s="6">
        <v>0.39100800000000002</v>
      </c>
      <c r="F18" s="6">
        <v>3.2200105322541611E-2</v>
      </c>
      <c r="G18" s="6">
        <v>0.99989728548732049</v>
      </c>
      <c r="H18" s="6">
        <v>5.6545421130993211E-5</v>
      </c>
      <c r="I18" s="6">
        <v>0.98187801452116441</v>
      </c>
      <c r="J18" s="6">
        <f t="shared" si="1"/>
        <v>3.0953052406793881E-4</v>
      </c>
      <c r="K18" s="6">
        <v>9.788214614002538E-3</v>
      </c>
      <c r="L18" s="6">
        <v>1</v>
      </c>
      <c r="M18" s="6">
        <v>0</v>
      </c>
      <c r="N18" s="6">
        <v>0.86136492550982491</v>
      </c>
      <c r="O18" s="6">
        <v>4.3998238680407892E-2</v>
      </c>
      <c r="P18" s="6">
        <v>0.91214216397013126</v>
      </c>
      <c r="Q18" s="6">
        <f t="shared" si="2"/>
        <v>8.790034785096805E-4</v>
      </c>
      <c r="R18" s="6">
        <v>2.7796530633014589E-2</v>
      </c>
      <c r="S18" s="6">
        <v>0.95378713611924526</v>
      </c>
      <c r="T18" s="6">
        <f t="shared" si="3"/>
        <v>5.4192259228708062E-4</v>
      </c>
      <c r="U18" s="6">
        <v>1.713709707129972E-2</v>
      </c>
      <c r="V18" s="6">
        <v>0.88034419866643965</v>
      </c>
      <c r="W18" s="6">
        <v>3.7609590377208638E-2</v>
      </c>
      <c r="X18" s="6">
        <v>1000</v>
      </c>
      <c r="Y18" s="6">
        <f t="shared" si="4"/>
        <v>0.9812713346939913</v>
      </c>
      <c r="Z18" s="6">
        <f t="shared" si="5"/>
        <v>0.98248469434833752</v>
      </c>
      <c r="AA18" s="6">
        <f t="shared" si="6"/>
        <v>0.91041931715225233</v>
      </c>
      <c r="AB18" s="6">
        <f t="shared" si="7"/>
        <v>0.91386501078801019</v>
      </c>
      <c r="AC18" s="6">
        <f t="shared" si="8"/>
        <v>0.95272496783836258</v>
      </c>
      <c r="AD18" s="7">
        <f t="shared" si="9"/>
        <v>0.95484930440012794</v>
      </c>
      <c r="AH18" t="str">
        <f t="shared" si="0"/>
        <v>0.5\% &amp; 32 &amp; balanced &amp; 98.2 (0.03) &amp; 91.2 (0.09) &amp; 95.4 (0.05) \\</v>
      </c>
    </row>
    <row r="19" spans="1:34" x14ac:dyDescent="0.4">
      <c r="A19" s="8">
        <v>100000</v>
      </c>
      <c r="B19" s="3">
        <v>5.0000000000000001E-3</v>
      </c>
      <c r="C19" s="3">
        <v>32</v>
      </c>
      <c r="D19" s="3" t="s">
        <v>17</v>
      </c>
      <c r="E19" s="3">
        <v>13.226455</v>
      </c>
      <c r="F19" s="3">
        <v>0.75514880367427761</v>
      </c>
      <c r="G19" s="3">
        <v>0.9999082446467763</v>
      </c>
      <c r="H19" s="3">
        <v>5.3286792057100833E-5</v>
      </c>
      <c r="I19" s="3">
        <v>0.98398512252897796</v>
      </c>
      <c r="J19" s="3">
        <f t="shared" si="1"/>
        <v>2.8404813270936597E-4</v>
      </c>
      <c r="K19" s="3">
        <v>8.9823906447937113E-3</v>
      </c>
      <c r="L19" s="3">
        <v>1</v>
      </c>
      <c r="M19" s="3">
        <v>0</v>
      </c>
      <c r="N19" s="3">
        <v>0.98631824090695275</v>
      </c>
      <c r="O19" s="3">
        <v>1.747999992727034E-2</v>
      </c>
      <c r="P19" s="3">
        <v>0.9425840255753104</v>
      </c>
      <c r="Q19" s="3">
        <f t="shared" si="2"/>
        <v>6.9323806041111241E-4</v>
      </c>
      <c r="R19" s="3">
        <v>2.1922112316165181E-2</v>
      </c>
      <c r="S19" s="3">
        <v>0.95898456644936381</v>
      </c>
      <c r="T19" s="3">
        <f t="shared" si="3"/>
        <v>5.2574548347944896E-4</v>
      </c>
      <c r="U19" s="3">
        <v>1.6625531973414851E-2</v>
      </c>
      <c r="V19" s="3">
        <v>0.95965653502905612</v>
      </c>
      <c r="W19" s="3">
        <v>1.8462227494319038E-2</v>
      </c>
      <c r="X19" s="3">
        <v>1000</v>
      </c>
      <c r="Y19" s="3">
        <f t="shared" si="4"/>
        <v>0.98342838818886757</v>
      </c>
      <c r="Z19" s="3">
        <f t="shared" si="5"/>
        <v>0.98454185686908835</v>
      </c>
      <c r="AA19" s="3">
        <f t="shared" si="6"/>
        <v>0.94122527897690467</v>
      </c>
      <c r="AB19" s="3">
        <f t="shared" si="7"/>
        <v>0.94394277217371614</v>
      </c>
      <c r="AC19" s="3">
        <f t="shared" si="8"/>
        <v>0.95795410530174407</v>
      </c>
      <c r="AD19" s="9">
        <f t="shared" si="9"/>
        <v>0.96001502759698354</v>
      </c>
      <c r="AH19" t="str">
        <f t="shared" si="0"/>
        <v>0.5\% &amp; 32 &amp; novel &amp; 98.4 (0.03) &amp; 94.3 (0.07) &amp; 95.9 (0.05) \\</v>
      </c>
    </row>
    <row r="20" spans="1:34" ht="15" thickBot="1" x14ac:dyDescent="0.45">
      <c r="A20" s="8">
        <v>100000</v>
      </c>
      <c r="B20" s="3">
        <v>5.0000000000000001E-3</v>
      </c>
      <c r="C20" s="3">
        <v>32</v>
      </c>
      <c r="D20" s="3" t="s">
        <v>16</v>
      </c>
      <c r="E20" s="3">
        <v>0.25773000000000001</v>
      </c>
      <c r="F20" s="3">
        <v>2.0211571131597009E-2</v>
      </c>
      <c r="G20" s="3">
        <v>0.99992049401548844</v>
      </c>
      <c r="H20" s="3">
        <v>4.9637755454527073E-5</v>
      </c>
      <c r="I20" s="3">
        <v>0.9863358916423679</v>
      </c>
      <c r="J20" s="3">
        <f t="shared" si="1"/>
        <v>2.5333046111635025E-4</v>
      </c>
      <c r="K20" s="3">
        <v>8.0110125782838857E-3</v>
      </c>
      <c r="L20" s="3">
        <v>1</v>
      </c>
      <c r="M20" s="3">
        <v>0</v>
      </c>
      <c r="N20" s="3">
        <v>0.9929360813877105</v>
      </c>
      <c r="O20" s="3">
        <v>1.236424635202737E-2</v>
      </c>
      <c r="P20" s="3">
        <v>0.94827113389302931</v>
      </c>
      <c r="Q20" s="3">
        <f t="shared" si="2"/>
        <v>6.5317427700169097E-4</v>
      </c>
      <c r="R20" s="3">
        <v>2.06551842435908E-2</v>
      </c>
      <c r="S20" s="3">
        <v>0.96193385724062419</v>
      </c>
      <c r="T20" s="3">
        <f t="shared" si="3"/>
        <v>5.4930998343766138E-4</v>
      </c>
      <c r="U20" s="3">
        <v>1.7370706891323789E-2</v>
      </c>
      <c r="V20" s="3">
        <v>0.96498330961849288</v>
      </c>
      <c r="W20" s="3">
        <v>1.6302290031927021E-2</v>
      </c>
      <c r="X20" s="3">
        <v>1000</v>
      </c>
      <c r="Y20" s="14">
        <f t="shared" si="4"/>
        <v>0.98583936393857985</v>
      </c>
      <c r="Z20" s="14">
        <f t="shared" si="5"/>
        <v>0.98683241934615595</v>
      </c>
      <c r="AA20" s="14">
        <f t="shared" si="6"/>
        <v>0.94699091231010601</v>
      </c>
      <c r="AB20" s="14">
        <f t="shared" si="7"/>
        <v>0.9495513554759526</v>
      </c>
      <c r="AC20" s="14">
        <f t="shared" si="8"/>
        <v>0.96085720967308641</v>
      </c>
      <c r="AD20" s="17">
        <f t="shared" si="9"/>
        <v>0.96301050480816197</v>
      </c>
      <c r="AH20" t="str">
        <f t="shared" si="0"/>
        <v>0.5\% &amp; 32 &amp; regular &amp; 98.6 (0.03) &amp; 94.8 (0.07) &amp; 96.2 (0.05) \\</v>
      </c>
    </row>
    <row r="21" spans="1:34" x14ac:dyDescent="0.4">
      <c r="A21" s="5">
        <v>500000</v>
      </c>
      <c r="B21" s="6">
        <v>5.0000000000000001E-4</v>
      </c>
      <c r="C21" s="6">
        <v>64</v>
      </c>
      <c r="D21" s="6" t="s">
        <v>15</v>
      </c>
      <c r="E21" s="6">
        <v>2.8150219999999999</v>
      </c>
      <c r="F21" s="6">
        <v>0.26754753446667973</v>
      </c>
      <c r="G21" s="6">
        <v>0.99996629346692301</v>
      </c>
      <c r="H21" s="6">
        <v>1.8603701937296389E-5</v>
      </c>
      <c r="I21" s="6">
        <v>0.902578244233042</v>
      </c>
      <c r="J21" s="6">
        <f t="shared" si="1"/>
        <v>1.6794084730729483E-3</v>
      </c>
      <c r="K21" s="6">
        <v>5.3107558966960733E-2</v>
      </c>
      <c r="L21" s="6">
        <v>1</v>
      </c>
      <c r="M21" s="6">
        <v>0</v>
      </c>
      <c r="N21" s="6">
        <v>0.88955803756730201</v>
      </c>
      <c r="O21" s="6">
        <v>6.0540534467057122E-2</v>
      </c>
      <c r="P21" s="6">
        <v>0.89750179582134659</v>
      </c>
      <c r="Q21" s="6">
        <f t="shared" si="2"/>
        <v>1.4459296213546371E-3</v>
      </c>
      <c r="R21" s="6">
        <v>4.5724309397854927E-2</v>
      </c>
      <c r="S21" s="6">
        <v>0.94101457077602313</v>
      </c>
      <c r="T21" s="6">
        <f t="shared" si="3"/>
        <v>1.0072610251054166E-3</v>
      </c>
      <c r="U21" s="6">
        <v>3.1852390376491603E-2</v>
      </c>
      <c r="V21" s="6">
        <v>0.88919753456105932</v>
      </c>
      <c r="W21" s="6">
        <v>5.1625515236065588E-2</v>
      </c>
      <c r="X21" s="6">
        <v>1000</v>
      </c>
      <c r="Y21" s="6">
        <f t="shared" si="4"/>
        <v>0.89928660362581903</v>
      </c>
      <c r="Z21" s="6">
        <f t="shared" si="5"/>
        <v>0.90586988484026498</v>
      </c>
      <c r="AA21" s="6">
        <f t="shared" si="6"/>
        <v>0.89466777376349149</v>
      </c>
      <c r="AB21" s="6">
        <f t="shared" si="7"/>
        <v>0.90033581787920169</v>
      </c>
      <c r="AC21" s="6">
        <f t="shared" si="8"/>
        <v>0.93904033916681651</v>
      </c>
      <c r="AD21" s="7">
        <f t="shared" si="9"/>
        <v>0.94298880238522975</v>
      </c>
      <c r="AH21" t="str">
        <f t="shared" si="0"/>
        <v>0.05\% &amp; 64 &amp; balanced &amp; 90.3 (0.17) &amp; 89.8 (0.14) &amp; 94.1 (0.1) \\</v>
      </c>
    </row>
    <row r="22" spans="1:34" x14ac:dyDescent="0.4">
      <c r="A22" s="8">
        <v>500000</v>
      </c>
      <c r="B22" s="3">
        <v>5.0000000000000001E-4</v>
      </c>
      <c r="C22" s="3">
        <v>64</v>
      </c>
      <c r="D22" s="3" t="s">
        <v>22</v>
      </c>
      <c r="E22" s="3">
        <v>48.411252999999988</v>
      </c>
      <c r="F22" s="3">
        <v>4.5942335248299759</v>
      </c>
      <c r="G22" s="3">
        <v>0.99998077681229425</v>
      </c>
      <c r="H22" s="3">
        <v>1.279962026741337E-5</v>
      </c>
      <c r="I22" s="3">
        <v>0.96784587327473615</v>
      </c>
      <c r="J22" s="3">
        <f t="shared" si="1"/>
        <v>6.4083864613842013E-4</v>
      </c>
      <c r="K22" s="3">
        <v>2.0265097344560751E-2</v>
      </c>
      <c r="L22" s="3">
        <v>1</v>
      </c>
      <c r="M22" s="3">
        <v>0</v>
      </c>
      <c r="N22" s="3">
        <v>0.98246699145347949</v>
      </c>
      <c r="O22" s="3">
        <v>2.7853811776761911E-2</v>
      </c>
      <c r="P22" s="3">
        <v>0.91436883178554162</v>
      </c>
      <c r="Q22" s="3">
        <f t="shared" si="2"/>
        <v>1.1751145315938155E-3</v>
      </c>
      <c r="R22" s="3">
        <v>3.7160384313983517E-2</v>
      </c>
      <c r="S22" s="3">
        <v>0.94419643758348504</v>
      </c>
      <c r="T22" s="3">
        <f t="shared" si="3"/>
        <v>8.4973551599948783E-4</v>
      </c>
      <c r="U22" s="3">
        <v>2.6870996392968308E-2</v>
      </c>
      <c r="V22" s="3">
        <v>0.93960349638021889</v>
      </c>
      <c r="W22" s="3">
        <v>3.2464221571259187E-2</v>
      </c>
      <c r="X22" s="3">
        <v>1000</v>
      </c>
      <c r="Y22" s="14">
        <f t="shared" si="4"/>
        <v>0.96658982952830486</v>
      </c>
      <c r="Z22" s="14">
        <f t="shared" si="5"/>
        <v>0.96910191702116744</v>
      </c>
      <c r="AA22" s="14">
        <f t="shared" si="6"/>
        <v>0.91206560730361774</v>
      </c>
      <c r="AB22" s="14">
        <f t="shared" si="7"/>
        <v>0.91667205626746551</v>
      </c>
      <c r="AC22" s="3">
        <f t="shared" si="8"/>
        <v>0.94253095597212599</v>
      </c>
      <c r="AD22" s="9">
        <f t="shared" si="9"/>
        <v>0.94586191919484408</v>
      </c>
      <c r="AH22" t="str">
        <f t="shared" si="0"/>
        <v>0.05\% &amp; 64 &amp; novel_ncg &amp; 96.8 (0.06) &amp; 91.4 (0.12) &amp; 94.4 (0.08) \\</v>
      </c>
    </row>
    <row r="23" spans="1:34" ht="15" thickBot="1" x14ac:dyDescent="0.45">
      <c r="A23" s="10">
        <v>500000</v>
      </c>
      <c r="B23" s="11">
        <v>5.0000000000000001E-4</v>
      </c>
      <c r="C23" s="11">
        <v>64</v>
      </c>
      <c r="D23" s="11" t="s">
        <v>16</v>
      </c>
      <c r="E23" s="11">
        <v>1.8931849999999999</v>
      </c>
      <c r="F23" s="11">
        <v>8.6471707113547486E-2</v>
      </c>
      <c r="G23" s="11">
        <v>0.99996935304884793</v>
      </c>
      <c r="H23" s="11">
        <v>1.676885270497528E-5</v>
      </c>
      <c r="I23" s="11">
        <v>0.91329030493941066</v>
      </c>
      <c r="J23" s="11">
        <f t="shared" si="1"/>
        <v>1.5193782596287586E-3</v>
      </c>
      <c r="K23" s="11">
        <v>4.8046959277695353E-2</v>
      </c>
      <c r="L23" s="11">
        <v>1</v>
      </c>
      <c r="M23" s="11">
        <v>0</v>
      </c>
      <c r="N23" s="11">
        <v>0.89127544635165756</v>
      </c>
      <c r="O23" s="11">
        <v>6.0319082674684582E-2</v>
      </c>
      <c r="P23" s="11">
        <v>0.90074406697008225</v>
      </c>
      <c r="Q23" s="11">
        <f t="shared" si="2"/>
        <v>1.413518905388724E-3</v>
      </c>
      <c r="R23" s="11">
        <v>4.469939256736423E-2</v>
      </c>
      <c r="S23" s="11">
        <v>0.94293725396547534</v>
      </c>
      <c r="T23" s="11">
        <f t="shared" si="3"/>
        <v>1.0012712806702136E-3</v>
      </c>
      <c r="U23" s="11">
        <v>3.1662978026315999E-2</v>
      </c>
      <c r="V23" s="11">
        <v>0.89136286615314597</v>
      </c>
      <c r="W23" s="11">
        <v>5.1365647857360093E-2</v>
      </c>
      <c r="X23" s="11">
        <v>1000</v>
      </c>
      <c r="Y23" s="11">
        <f t="shared" si="4"/>
        <v>0.91031232355053826</v>
      </c>
      <c r="Z23" s="11">
        <f t="shared" si="5"/>
        <v>0.91626828632828305</v>
      </c>
      <c r="AA23" s="11">
        <f t="shared" si="6"/>
        <v>0.89797356991552035</v>
      </c>
      <c r="AB23" s="11">
        <f t="shared" si="7"/>
        <v>0.90351456402464414</v>
      </c>
      <c r="AC23" s="11">
        <f t="shared" si="8"/>
        <v>0.9409747622553617</v>
      </c>
      <c r="AD23" s="12">
        <f t="shared" si="9"/>
        <v>0.94489974567558899</v>
      </c>
      <c r="AH23" t="str">
        <f t="shared" si="0"/>
        <v>0.05\% &amp; 64 &amp; regular &amp; 91.3 (0.15) &amp; 90.1 (0.14) &amp; 94.3 (0.1) \\</v>
      </c>
    </row>
    <row r="24" spans="1:34" x14ac:dyDescent="0.4">
      <c r="A24" s="5">
        <v>500000</v>
      </c>
      <c r="B24" s="6">
        <v>1E-3</v>
      </c>
      <c r="C24" s="6">
        <v>64</v>
      </c>
      <c r="D24" s="6" t="s">
        <v>15</v>
      </c>
      <c r="E24" s="6">
        <v>6.2876339999999997</v>
      </c>
      <c r="F24" s="6">
        <v>1.3322136064224599</v>
      </c>
      <c r="G24" s="6">
        <v>0.99997959226839606</v>
      </c>
      <c r="H24" s="6">
        <v>1.090123190660772E-5</v>
      </c>
      <c r="I24" s="6">
        <v>0.98091551928301213</v>
      </c>
      <c r="J24" s="6">
        <f t="shared" si="1"/>
        <v>3.8829982267499696E-4</v>
      </c>
      <c r="K24" s="6">
        <v>1.227911854692486E-2</v>
      </c>
      <c r="L24" s="6">
        <v>1</v>
      </c>
      <c r="M24" s="6">
        <v>0</v>
      </c>
      <c r="N24" s="6">
        <v>0.89674820434454228</v>
      </c>
      <c r="O24" s="6">
        <v>3.6865178288639083E-2</v>
      </c>
      <c r="P24" s="6">
        <v>0.92611099457795298</v>
      </c>
      <c r="Q24" s="6">
        <f t="shared" si="2"/>
        <v>7.4584684795610506E-4</v>
      </c>
      <c r="R24" s="6">
        <v>2.3585748251985929E-2</v>
      </c>
      <c r="S24" s="6">
        <v>0.95828577512856161</v>
      </c>
      <c r="T24" s="6">
        <f t="shared" si="3"/>
        <v>5.2598960285657947E-4</v>
      </c>
      <c r="U24" s="6">
        <v>1.6633251705941991E-2</v>
      </c>
      <c r="V24" s="6">
        <v>0.90708564592258945</v>
      </c>
      <c r="W24" s="6">
        <v>3.0843437970869511E-2</v>
      </c>
      <c r="X24" s="6">
        <v>1000</v>
      </c>
      <c r="Y24" s="6">
        <f t="shared" si="4"/>
        <v>0.98015445163056913</v>
      </c>
      <c r="Z24" s="6">
        <f t="shared" si="5"/>
        <v>0.98167658693545512</v>
      </c>
      <c r="AA24" s="6">
        <f t="shared" si="6"/>
        <v>0.924649134755959</v>
      </c>
      <c r="AB24" s="6">
        <f t="shared" si="7"/>
        <v>0.92757285439994697</v>
      </c>
      <c r="AC24" s="6">
        <f t="shared" si="8"/>
        <v>0.95725483550696266</v>
      </c>
      <c r="AD24" s="7">
        <f t="shared" si="9"/>
        <v>0.95931671475016056</v>
      </c>
      <c r="AH24" t="str">
        <f t="shared" si="0"/>
        <v>0.1\% &amp; 64 &amp; balanced &amp; 98.1 (0.04) &amp; 92.6 (0.07) &amp; 95.8 (0.05) \\</v>
      </c>
    </row>
    <row r="25" spans="1:34" x14ac:dyDescent="0.4">
      <c r="A25" s="8">
        <v>500000</v>
      </c>
      <c r="B25" s="3">
        <v>1E-3</v>
      </c>
      <c r="C25" s="3">
        <v>64</v>
      </c>
      <c r="D25" s="3" t="s">
        <v>22</v>
      </c>
      <c r="E25" s="3">
        <v>52.633335000000002</v>
      </c>
      <c r="F25" s="3">
        <v>3.6714929182859701</v>
      </c>
      <c r="G25" s="3">
        <v>0.99998204471592989</v>
      </c>
      <c r="H25" s="3">
        <v>9.335300977870842E-6</v>
      </c>
      <c r="I25" s="3">
        <v>0.98445794654653163</v>
      </c>
      <c r="J25" s="3">
        <f t="shared" si="1"/>
        <v>2.4799262996856808E-4</v>
      </c>
      <c r="K25" s="3">
        <v>7.8422155363600619E-3</v>
      </c>
      <c r="L25" s="3">
        <v>1</v>
      </c>
      <c r="M25" s="3">
        <v>0</v>
      </c>
      <c r="N25" s="3">
        <v>0.98334854352968792</v>
      </c>
      <c r="O25" s="3">
        <v>1.7980266576222339E-2</v>
      </c>
      <c r="P25" s="3">
        <v>0.94030727051277407</v>
      </c>
      <c r="Q25" s="3">
        <f t="shared" si="2"/>
        <v>6.8056579511121672E-4</v>
      </c>
      <c r="R25" s="3">
        <v>2.152138010154931E-2</v>
      </c>
      <c r="S25" s="3">
        <v>0.96209240533616291</v>
      </c>
      <c r="T25" s="3">
        <f t="shared" si="3"/>
        <v>4.7483158631639555E-4</v>
      </c>
      <c r="U25" s="3">
        <v>1.5015493177506511E-2</v>
      </c>
      <c r="V25" s="3">
        <v>0.95495036665653299</v>
      </c>
      <c r="W25" s="3">
        <v>1.9198451782204289E-2</v>
      </c>
      <c r="X25" s="3">
        <v>1000</v>
      </c>
      <c r="Y25" s="3">
        <f t="shared" si="4"/>
        <v>0.98397188099179322</v>
      </c>
      <c r="Z25" s="3">
        <f t="shared" si="5"/>
        <v>0.98494401210127003</v>
      </c>
      <c r="AA25" s="3">
        <f t="shared" si="6"/>
        <v>0.93897336155435607</v>
      </c>
      <c r="AB25" s="3">
        <f t="shared" si="7"/>
        <v>0.94164117947119208</v>
      </c>
      <c r="AC25" s="3">
        <f t="shared" si="8"/>
        <v>0.9611617354269828</v>
      </c>
      <c r="AD25" s="9">
        <f t="shared" si="9"/>
        <v>0.96302307524534303</v>
      </c>
      <c r="AH25" t="str">
        <f t="shared" si="0"/>
        <v>0.1\% &amp; 64 &amp; novel_ncg &amp; 98.4 (0.02) &amp; 94 (0.07) &amp; 96.2 (0.05) \\</v>
      </c>
    </row>
    <row r="26" spans="1:34" ht="15" thickBot="1" x14ac:dyDescent="0.45">
      <c r="A26" s="10">
        <v>500000</v>
      </c>
      <c r="B26" s="11">
        <v>1E-3</v>
      </c>
      <c r="C26" s="11">
        <v>64</v>
      </c>
      <c r="D26" s="11" t="s">
        <v>16</v>
      </c>
      <c r="E26" s="11">
        <v>2.002011</v>
      </c>
      <c r="F26" s="11">
        <v>0.12885578253105959</v>
      </c>
      <c r="G26" s="11">
        <v>0.99998224533506874</v>
      </c>
      <c r="H26" s="11">
        <v>9.5838278114542449E-6</v>
      </c>
      <c r="I26" s="11">
        <v>0.98467222635152618</v>
      </c>
      <c r="J26" s="11">
        <f t="shared" si="1"/>
        <v>2.5296233928327364E-4</v>
      </c>
      <c r="K26" s="11">
        <v>7.9993715437943029E-3</v>
      </c>
      <c r="L26" s="11">
        <v>1</v>
      </c>
      <c r="M26" s="11">
        <v>0</v>
      </c>
      <c r="N26" s="11">
        <v>0.97453321859461617</v>
      </c>
      <c r="O26" s="11">
        <v>2.3678588218903441E-2</v>
      </c>
      <c r="P26" s="11">
        <v>0.94157087062046763</v>
      </c>
      <c r="Q26" s="11">
        <f t="shared" si="2"/>
        <v>6.9052098482800953E-4</v>
      </c>
      <c r="R26" s="11">
        <v>2.183619084199083E-2</v>
      </c>
      <c r="S26" s="11">
        <v>0.96094846455757577</v>
      </c>
      <c r="T26" s="11">
        <f t="shared" si="3"/>
        <v>5.3238450380241667E-4</v>
      </c>
      <c r="U26" s="11">
        <v>1.6835476229942099E-2</v>
      </c>
      <c r="V26" s="11">
        <v>0.95354739868985794</v>
      </c>
      <c r="W26" s="11">
        <v>2.0857568103185231E-2</v>
      </c>
      <c r="X26" s="11">
        <v>1000</v>
      </c>
      <c r="Y26" s="11">
        <f t="shared" si="4"/>
        <v>0.98417642016653095</v>
      </c>
      <c r="Z26" s="11">
        <f t="shared" si="5"/>
        <v>0.98516803253652141</v>
      </c>
      <c r="AA26" s="11">
        <f t="shared" si="6"/>
        <v>0.94021744949020469</v>
      </c>
      <c r="AB26" s="11">
        <f t="shared" si="7"/>
        <v>0.94292429175073056</v>
      </c>
      <c r="AC26" s="11">
        <f t="shared" si="8"/>
        <v>0.95990499093012305</v>
      </c>
      <c r="AD26" s="12">
        <f t="shared" si="9"/>
        <v>0.96199193818502848</v>
      </c>
      <c r="AH26" t="str">
        <f t="shared" si="0"/>
        <v>0.1\% &amp; 64 &amp; regular &amp; 98.5 (0.03) &amp; 94.2 (0.07) &amp; 96.1 (0.05) \\</v>
      </c>
    </row>
    <row r="27" spans="1:34" x14ac:dyDescent="0.4">
      <c r="A27" s="5">
        <v>500000</v>
      </c>
      <c r="B27" s="6">
        <v>5.0000000000000001E-3</v>
      </c>
      <c r="C27" s="6">
        <v>64</v>
      </c>
      <c r="D27" s="6" t="s">
        <v>15</v>
      </c>
      <c r="E27" s="6">
        <v>1.9893050000000001</v>
      </c>
      <c r="F27" s="6">
        <v>8.3280764049452935E-2</v>
      </c>
      <c r="G27" s="6">
        <v>0.9999321931729227</v>
      </c>
      <c r="H27" s="6">
        <v>1.782956626683836E-5</v>
      </c>
      <c r="I27" s="6">
        <v>0.9875709412877719</v>
      </c>
      <c r="J27" s="6">
        <f t="shared" si="1"/>
        <v>9.9513458476288693E-5</v>
      </c>
      <c r="K27" s="6">
        <v>3.1468918662566139E-3</v>
      </c>
      <c r="L27" s="6">
        <v>0.99918835059760958</v>
      </c>
      <c r="M27" s="6">
        <v>1.609041661674634E-3</v>
      </c>
      <c r="N27" s="6">
        <v>0.85268137515725073</v>
      </c>
      <c r="O27" s="6">
        <v>1.8867090635525559E-2</v>
      </c>
      <c r="P27" s="6">
        <v>0.91284904727039395</v>
      </c>
      <c r="Q27" s="6">
        <f t="shared" si="2"/>
        <v>3.6091725478267872E-4</v>
      </c>
      <c r="R27" s="6">
        <v>1.141320571968564E-2</v>
      </c>
      <c r="S27" s="6">
        <v>0.95476332678303288</v>
      </c>
      <c r="T27" s="6">
        <f t="shared" si="3"/>
        <v>2.2794858904607036E-4</v>
      </c>
      <c r="U27" s="6">
        <v>7.2083673080729086E-3</v>
      </c>
      <c r="V27" s="6">
        <v>0.87573723314244512</v>
      </c>
      <c r="W27" s="6">
        <v>1.5965833381872241E-2</v>
      </c>
      <c r="X27" s="6">
        <v>1000</v>
      </c>
      <c r="Y27" s="6">
        <f t="shared" si="4"/>
        <v>0.98737589490915834</v>
      </c>
      <c r="Z27" s="6">
        <f t="shared" si="5"/>
        <v>0.98776598766638546</v>
      </c>
      <c r="AA27" s="6">
        <f t="shared" si="6"/>
        <v>0.91214164945101994</v>
      </c>
      <c r="AB27" s="6">
        <f t="shared" si="7"/>
        <v>0.91355644508976797</v>
      </c>
      <c r="AC27" s="6">
        <f t="shared" si="8"/>
        <v>0.95431654754850259</v>
      </c>
      <c r="AD27" s="7">
        <f t="shared" si="9"/>
        <v>0.95521010601756318</v>
      </c>
      <c r="AH27" t="str">
        <f t="shared" si="0"/>
        <v>0.5\% &amp; 64 &amp; balanced &amp; 98.8 (0.01) &amp; 91.3 (0.04) &amp; 95.5 (0.02) \\</v>
      </c>
    </row>
    <row r="28" spans="1:34" x14ac:dyDescent="0.4">
      <c r="A28" s="8">
        <v>500000</v>
      </c>
      <c r="B28" s="3">
        <v>5.0000000000000001E-3</v>
      </c>
      <c r="C28" s="3">
        <v>64</v>
      </c>
      <c r="D28" s="3" t="s">
        <v>22</v>
      </c>
      <c r="E28" s="3">
        <v>70.739085000000003</v>
      </c>
      <c r="F28" s="3">
        <v>2.138037255775044</v>
      </c>
      <c r="G28" s="3">
        <v>0.99993880699615068</v>
      </c>
      <c r="H28" s="3">
        <v>1.668768622328944E-5</v>
      </c>
      <c r="I28" s="3">
        <v>0.98876287485274339</v>
      </c>
      <c r="J28" s="3">
        <f t="shared" si="1"/>
        <v>9.3360069951548406E-5</v>
      </c>
      <c r="K28" s="3">
        <v>2.9523046355953869E-3</v>
      </c>
      <c r="L28" s="3">
        <v>0.99907233466135459</v>
      </c>
      <c r="M28" s="3">
        <v>1.688673052596771E-3</v>
      </c>
      <c r="N28" s="3">
        <v>0.99399041587203663</v>
      </c>
      <c r="O28" s="3">
        <v>5.5034892555663366E-3</v>
      </c>
      <c r="P28" s="3">
        <v>0.94321481702879872</v>
      </c>
      <c r="Q28" s="3">
        <f t="shared" si="2"/>
        <v>3.1226844411415115E-4</v>
      </c>
      <c r="R28" s="3">
        <v>9.8747952479771826E-3</v>
      </c>
      <c r="S28" s="3">
        <v>0.95909252230207276</v>
      </c>
      <c r="T28" s="3">
        <f t="shared" si="3"/>
        <v>2.3431725216933676E-4</v>
      </c>
      <c r="U28" s="3">
        <v>7.4097621192713431E-3</v>
      </c>
      <c r="V28" s="3">
        <v>0.9571934445972321</v>
      </c>
      <c r="W28" s="3">
        <v>8.1603255521274821E-3</v>
      </c>
      <c r="X28" s="3">
        <v>1000</v>
      </c>
      <c r="Y28" s="3">
        <f t="shared" si="4"/>
        <v>0.98857988911563832</v>
      </c>
      <c r="Z28" s="3">
        <f t="shared" si="5"/>
        <v>0.98894586058984846</v>
      </c>
      <c r="AA28" s="3">
        <f t="shared" si="6"/>
        <v>0.94260277087833499</v>
      </c>
      <c r="AB28" s="3">
        <f t="shared" si="7"/>
        <v>0.94382686317926245</v>
      </c>
      <c r="AC28" s="3">
        <f t="shared" si="8"/>
        <v>0.95863326048782083</v>
      </c>
      <c r="AD28" s="9">
        <f t="shared" si="9"/>
        <v>0.95955178411632469</v>
      </c>
      <c r="AH28" t="str">
        <f t="shared" si="0"/>
        <v>0.5\% &amp; 64 &amp; novel_ncg &amp; 98.9 (0.01) &amp; 94.3 (0.03) &amp; 95.9 (0.02) \\</v>
      </c>
    </row>
    <row r="29" spans="1:34" ht="15" thickBot="1" x14ac:dyDescent="0.45">
      <c r="A29" s="10">
        <v>500000</v>
      </c>
      <c r="B29" s="11">
        <v>5.0000000000000001E-3</v>
      </c>
      <c r="C29" s="11">
        <v>64</v>
      </c>
      <c r="D29" s="11" t="s">
        <v>16</v>
      </c>
      <c r="E29" s="11">
        <v>1.4289529999999999</v>
      </c>
      <c r="F29" s="11">
        <v>7.1324638064241178E-2</v>
      </c>
      <c r="G29" s="11">
        <v>0.99994449725517154</v>
      </c>
      <c r="H29" s="11">
        <v>1.5479826228461969E-5</v>
      </c>
      <c r="I29" s="11">
        <v>0.98980199684145909</v>
      </c>
      <c r="J29" s="11">
        <f t="shared" si="1"/>
        <v>8.6818480736629617E-5</v>
      </c>
      <c r="K29" s="11">
        <v>2.7454414212320262E-3</v>
      </c>
      <c r="L29" s="11">
        <v>0.99876449402390433</v>
      </c>
      <c r="M29" s="11">
        <v>1.8485122835270101E-3</v>
      </c>
      <c r="N29" s="11">
        <v>0.99705211232535318</v>
      </c>
      <c r="O29" s="11">
        <v>3.7631644280588699E-3</v>
      </c>
      <c r="P29" s="11">
        <v>0.94635592187766149</v>
      </c>
      <c r="Q29" s="11">
        <f t="shared" si="2"/>
        <v>3.0707336616903167E-4</v>
      </c>
      <c r="R29" s="11">
        <v>9.7105124586903332E-3</v>
      </c>
      <c r="S29" s="11">
        <v>0.96066880466266535</v>
      </c>
      <c r="T29" s="11">
        <f t="shared" si="3"/>
        <v>2.3331204270506803E-4</v>
      </c>
      <c r="U29" s="11">
        <v>7.3779746049448753E-3</v>
      </c>
      <c r="V29" s="11">
        <v>0.96076298364406232</v>
      </c>
      <c r="W29" s="11">
        <v>7.5189492888745836E-3</v>
      </c>
      <c r="X29" s="11">
        <v>1000</v>
      </c>
      <c r="Y29" s="18">
        <f t="shared" si="4"/>
        <v>0.98963183261921528</v>
      </c>
      <c r="Z29" s="18">
        <f t="shared" si="5"/>
        <v>0.98997216106370289</v>
      </c>
      <c r="AA29" s="18">
        <f t="shared" si="6"/>
        <v>0.94575405807997015</v>
      </c>
      <c r="AB29" s="18">
        <f t="shared" si="7"/>
        <v>0.94695778567535283</v>
      </c>
      <c r="AC29" s="18">
        <f t="shared" si="8"/>
        <v>0.96021151305896346</v>
      </c>
      <c r="AD29" s="19">
        <f t="shared" si="9"/>
        <v>0.96112609626636725</v>
      </c>
      <c r="AH29" t="str">
        <f t="shared" si="0"/>
        <v>0.5\% &amp; 64 &amp; regular &amp; 99 (0.01) &amp; 94.6 (0.03) &amp; 96.1 (0.02) \\</v>
      </c>
    </row>
    <row r="30" spans="1:34" x14ac:dyDescent="0.4">
      <c r="A30" s="5">
        <v>500000</v>
      </c>
      <c r="B30" s="6">
        <v>5.0000000000000001E-4</v>
      </c>
      <c r="C30" s="6">
        <v>32</v>
      </c>
      <c r="D30" s="6" t="s">
        <v>15</v>
      </c>
      <c r="E30" s="6">
        <v>2.578554</v>
      </c>
      <c r="F30" s="6">
        <v>0.31621226301217248</v>
      </c>
      <c r="G30" s="6">
        <v>0.99997740405460944</v>
      </c>
      <c r="H30" s="6">
        <v>1.344356349588716E-5</v>
      </c>
      <c r="I30" s="6">
        <v>0.96141937302822988</v>
      </c>
      <c r="J30" s="6">
        <f t="shared" si="1"/>
        <v>6.9766973353419513E-4</v>
      </c>
      <c r="K30" s="6">
        <v>2.2062254125308111E-2</v>
      </c>
      <c r="L30" s="6">
        <v>1</v>
      </c>
      <c r="M30" s="6">
        <v>0</v>
      </c>
      <c r="N30" s="6">
        <v>0.80954995541728658</v>
      </c>
      <c r="O30" s="6">
        <v>6.726255706403092E-2</v>
      </c>
      <c r="P30" s="6">
        <v>0.87631268406920004</v>
      </c>
      <c r="Q30" s="6">
        <f t="shared" si="2"/>
        <v>1.4309636630491977E-3</v>
      </c>
      <c r="R30" s="6">
        <v>4.5251044241731903E-2</v>
      </c>
      <c r="S30" s="6">
        <v>0.93418668151634754</v>
      </c>
      <c r="T30" s="6">
        <f t="shared" si="3"/>
        <v>8.9720517889075788E-4</v>
      </c>
      <c r="U30" s="6">
        <v>2.8372118937936178E-2</v>
      </c>
      <c r="V30" s="6">
        <v>0.83391931359993143</v>
      </c>
      <c r="W30" s="6">
        <v>5.8858819075694069E-2</v>
      </c>
      <c r="X30" s="6">
        <v>1000</v>
      </c>
      <c r="Y30" s="6">
        <f t="shared" si="4"/>
        <v>0.9600519403505029</v>
      </c>
      <c r="Z30" s="6">
        <f t="shared" si="5"/>
        <v>0.96278680570595687</v>
      </c>
      <c r="AA30" s="6">
        <f t="shared" si="6"/>
        <v>0.87350799528962364</v>
      </c>
      <c r="AB30" s="6">
        <f t="shared" si="7"/>
        <v>0.87911737284877645</v>
      </c>
      <c r="AC30" s="6">
        <f t="shared" si="8"/>
        <v>0.93242815936572165</v>
      </c>
      <c r="AD30" s="7">
        <f t="shared" si="9"/>
        <v>0.93594520366697342</v>
      </c>
      <c r="AH30" t="str">
        <f t="shared" si="0"/>
        <v>0.05\% &amp; 32 &amp; balanced &amp; 96.1 (0.07) &amp; 87.6 (0.14) &amp; 93.4 (0.09) \\</v>
      </c>
    </row>
    <row r="31" spans="1:34" x14ac:dyDescent="0.4">
      <c r="A31" s="8">
        <v>500000</v>
      </c>
      <c r="B31" s="3">
        <v>5.0000000000000001E-4</v>
      </c>
      <c r="C31" s="3">
        <v>32</v>
      </c>
      <c r="D31" s="3" t="s">
        <v>22</v>
      </c>
      <c r="E31" s="3">
        <v>140.730456</v>
      </c>
      <c r="F31" s="3">
        <v>448.80676593109149</v>
      </c>
      <c r="G31" s="3">
        <v>0.99997998775786701</v>
      </c>
      <c r="H31" s="3">
        <v>1.220549862492008E-5</v>
      </c>
      <c r="I31" s="3">
        <v>0.96471565266448367</v>
      </c>
      <c r="J31" s="3">
        <f t="shared" si="1"/>
        <v>6.5755053327443841E-4</v>
      </c>
      <c r="K31" s="3">
        <v>2.0793573618055609E-2</v>
      </c>
      <c r="L31" s="3">
        <v>1</v>
      </c>
      <c r="M31" s="3">
        <v>0</v>
      </c>
      <c r="N31" s="3">
        <v>0.9755221728470076</v>
      </c>
      <c r="O31" s="3">
        <v>3.266339791441198E-2</v>
      </c>
      <c r="P31" s="3">
        <v>0.91295117283100313</v>
      </c>
      <c r="Q31" s="3">
        <f t="shared" si="2"/>
        <v>1.1667132384016465E-3</v>
      </c>
      <c r="R31" s="3">
        <v>3.6894712096202313E-2</v>
      </c>
      <c r="S31" s="3">
        <v>0.94407034260660105</v>
      </c>
      <c r="T31" s="3">
        <f t="shared" si="3"/>
        <v>8.023464897633526E-4</v>
      </c>
      <c r="U31" s="3">
        <v>2.5372423802931671E-2</v>
      </c>
      <c r="V31" s="3">
        <v>0.93145918573123121</v>
      </c>
      <c r="W31" s="3">
        <v>3.509282798592251E-2</v>
      </c>
      <c r="X31" s="3">
        <v>1000</v>
      </c>
      <c r="Y31" s="3">
        <f t="shared" si="4"/>
        <v>0.96342685361926572</v>
      </c>
      <c r="Z31" s="3">
        <f t="shared" si="5"/>
        <v>0.96600445170970162</v>
      </c>
      <c r="AA31" s="3">
        <f t="shared" si="6"/>
        <v>0.91066441488373595</v>
      </c>
      <c r="AB31" s="3">
        <f t="shared" si="7"/>
        <v>0.91523793077827031</v>
      </c>
      <c r="AC31" s="3">
        <f t="shared" si="8"/>
        <v>0.94249774348666493</v>
      </c>
      <c r="AD31" s="9">
        <f t="shared" si="9"/>
        <v>0.94564294172653718</v>
      </c>
      <c r="AH31" t="str">
        <f t="shared" si="0"/>
        <v>0.05\% &amp; 32 &amp; novel_ncg &amp; 96.5 (0.07) &amp; 91.3 (0.12) &amp; 94.4 (0.08) \\</v>
      </c>
    </row>
    <row r="32" spans="1:34" ht="15" thickBot="1" x14ac:dyDescent="0.45">
      <c r="A32" s="10">
        <v>500000</v>
      </c>
      <c r="B32" s="11">
        <v>5.0000000000000001E-4</v>
      </c>
      <c r="C32" s="11">
        <v>32</v>
      </c>
      <c r="D32" s="11" t="s">
        <v>16</v>
      </c>
      <c r="E32" s="11">
        <v>1.304352</v>
      </c>
      <c r="F32" s="11">
        <v>6.4703745414548236E-2</v>
      </c>
      <c r="G32" s="11">
        <v>0.9999798171811175</v>
      </c>
      <c r="H32" s="11">
        <v>1.243089317669733E-5</v>
      </c>
      <c r="I32" s="11">
        <v>0.96421730075724033</v>
      </c>
      <c r="J32" s="11">
        <f t="shared" si="1"/>
        <v>6.7412928997899436E-4</v>
      </c>
      <c r="K32" s="11">
        <v>2.131783993765745E-2</v>
      </c>
      <c r="L32" s="11">
        <v>1</v>
      </c>
      <c r="M32" s="11">
        <v>0</v>
      </c>
      <c r="N32" s="11">
        <v>0.97192888877598127</v>
      </c>
      <c r="O32" s="11">
        <v>3.5836695190432047E-2</v>
      </c>
      <c r="P32" s="11">
        <v>0.91393542081568424</v>
      </c>
      <c r="Q32" s="11">
        <f t="shared" si="2"/>
        <v>1.1663060506120722E-3</v>
      </c>
      <c r="R32" s="11">
        <v>3.6881835687697671E-2</v>
      </c>
      <c r="S32" s="11">
        <v>0.94444867083043038</v>
      </c>
      <c r="T32" s="11">
        <f t="shared" si="3"/>
        <v>8.2425526742639654E-4</v>
      </c>
      <c r="U32" s="11">
        <v>2.6065240184586069E-2</v>
      </c>
      <c r="V32" s="11">
        <v>0.93059636454984862</v>
      </c>
      <c r="W32" s="11">
        <v>3.5661221009225877E-2</v>
      </c>
      <c r="X32" s="11">
        <v>1000</v>
      </c>
      <c r="Y32" s="11">
        <f t="shared" si="4"/>
        <v>0.96289600734888148</v>
      </c>
      <c r="Z32" s="11">
        <f t="shared" si="5"/>
        <v>0.96553859416559917</v>
      </c>
      <c r="AA32" s="11">
        <f t="shared" si="6"/>
        <v>0.91164946095648458</v>
      </c>
      <c r="AB32" s="11">
        <f t="shared" si="7"/>
        <v>0.9162213806748839</v>
      </c>
      <c r="AC32" s="11">
        <f t="shared" si="8"/>
        <v>0.9428331305062746</v>
      </c>
      <c r="AD32" s="12">
        <f t="shared" si="9"/>
        <v>0.94606421115458617</v>
      </c>
      <c r="AH32" t="str">
        <f t="shared" si="0"/>
        <v>0.05\% &amp; 32 &amp; regular &amp; 96.4 (0.07) &amp; 91.4 (0.12) &amp; 94.4 (0.08) \\</v>
      </c>
    </row>
    <row r="33" spans="1:34" x14ac:dyDescent="0.4">
      <c r="A33" s="5">
        <v>500000</v>
      </c>
      <c r="B33" s="6">
        <v>1E-3</v>
      </c>
      <c r="C33" s="6">
        <v>32</v>
      </c>
      <c r="D33" s="6" t="s">
        <v>15</v>
      </c>
      <c r="E33" s="6">
        <v>2.0138590000000001</v>
      </c>
      <c r="F33" s="6">
        <v>0.13437098153872221</v>
      </c>
      <c r="G33" s="6">
        <v>0.99996954634634638</v>
      </c>
      <c r="H33" s="6">
        <v>1.43723057228856E-5</v>
      </c>
      <c r="I33" s="6">
        <v>0.97306066540884673</v>
      </c>
      <c r="J33" s="6">
        <f t="shared" si="1"/>
        <v>3.9292235345812299E-4</v>
      </c>
      <c r="K33" s="6">
        <v>1.242529580521406E-2</v>
      </c>
      <c r="L33" s="6">
        <v>1</v>
      </c>
      <c r="M33" s="6">
        <v>0</v>
      </c>
      <c r="N33" s="6">
        <v>0.79388446254544254</v>
      </c>
      <c r="O33" s="6">
        <v>4.8750326656608951E-2</v>
      </c>
      <c r="P33" s="6">
        <v>0.87651736929783497</v>
      </c>
      <c r="Q33" s="6">
        <f t="shared" si="2"/>
        <v>1.0110485800375515E-3</v>
      </c>
      <c r="R33" s="6">
        <v>3.1972163379977103E-2</v>
      </c>
      <c r="S33" s="6">
        <v>0.93934526946610752</v>
      </c>
      <c r="T33" s="6">
        <f t="shared" si="3"/>
        <v>6.0161507150478983E-4</v>
      </c>
      <c r="U33" s="6">
        <v>1.9024739006401989E-2</v>
      </c>
      <c r="V33" s="6">
        <v>0.82458054706871964</v>
      </c>
      <c r="W33" s="6">
        <v>4.2662691487554881E-2</v>
      </c>
      <c r="X33" s="6">
        <v>1000</v>
      </c>
      <c r="Y33" s="6">
        <f t="shared" si="4"/>
        <v>0.97229053759606876</v>
      </c>
      <c r="Z33" s="6">
        <f t="shared" si="5"/>
        <v>0.97383079322162469</v>
      </c>
      <c r="AA33" s="6">
        <f t="shared" si="6"/>
        <v>0.87453571408096142</v>
      </c>
      <c r="AB33" s="6">
        <f t="shared" si="7"/>
        <v>0.87849902451470852</v>
      </c>
      <c r="AC33" s="6">
        <f t="shared" si="8"/>
        <v>0.93816610392595812</v>
      </c>
      <c r="AD33" s="7">
        <f t="shared" si="9"/>
        <v>0.94052443500625693</v>
      </c>
      <c r="AH33" t="str">
        <f t="shared" si="0"/>
        <v>0.1\% &amp; 32 &amp; balanced &amp; 97.3 (0.04) &amp; 87.7 (0.1) &amp; 93.9 (0.06) \\</v>
      </c>
    </row>
    <row r="34" spans="1:34" x14ac:dyDescent="0.4">
      <c r="A34" s="8">
        <v>500000</v>
      </c>
      <c r="B34" s="3">
        <v>1E-3</v>
      </c>
      <c r="C34" s="3">
        <v>32</v>
      </c>
      <c r="D34" s="3" t="s">
        <v>22</v>
      </c>
      <c r="E34" s="3">
        <v>41.060338000000002</v>
      </c>
      <c r="F34" s="3">
        <v>2.0303971765274049</v>
      </c>
      <c r="G34" s="3">
        <v>0.99997237037037046</v>
      </c>
      <c r="H34" s="3">
        <v>1.33014952058564E-5</v>
      </c>
      <c r="I34" s="3">
        <v>0.9752938943504873</v>
      </c>
      <c r="J34" s="3">
        <f t="shared" si="1"/>
        <v>3.6694975020935713E-4</v>
      </c>
      <c r="K34" s="3">
        <v>1.1603969974914171E-2</v>
      </c>
      <c r="L34" s="3">
        <v>1</v>
      </c>
      <c r="M34" s="3">
        <v>0</v>
      </c>
      <c r="N34" s="3">
        <v>0.98301863274283274</v>
      </c>
      <c r="O34" s="3">
        <v>2.0441240834918099E-2</v>
      </c>
      <c r="P34" s="3">
        <v>0.92429870206697562</v>
      </c>
      <c r="Q34" s="3">
        <f t="shared" si="2"/>
        <v>7.7255111677365911E-4</v>
      </c>
      <c r="R34" s="3">
        <v>2.443021137911475E-2</v>
      </c>
      <c r="S34" s="3">
        <v>0.94672305519431788</v>
      </c>
      <c r="T34" s="3">
        <f t="shared" si="3"/>
        <v>5.7014694513355616E-4</v>
      </c>
      <c r="U34" s="3">
        <v>1.8029629476090912E-2</v>
      </c>
      <c r="V34" s="3">
        <v>0.94436120531925882</v>
      </c>
      <c r="W34" s="3">
        <v>2.1970867422160398E-2</v>
      </c>
      <c r="X34" s="3">
        <v>1000</v>
      </c>
      <c r="Y34" s="3">
        <f t="shared" si="4"/>
        <v>0.97457467284007693</v>
      </c>
      <c r="Z34" s="3">
        <f t="shared" si="5"/>
        <v>0.97601311586089767</v>
      </c>
      <c r="AA34" s="3">
        <f t="shared" si="6"/>
        <v>0.92278450187809924</v>
      </c>
      <c r="AB34" s="3">
        <f t="shared" si="7"/>
        <v>0.925812902255852</v>
      </c>
      <c r="AC34" s="3">
        <f t="shared" si="8"/>
        <v>0.94560556718185607</v>
      </c>
      <c r="AD34" s="9">
        <f t="shared" si="9"/>
        <v>0.94784054320677968</v>
      </c>
      <c r="AH34" t="str">
        <f t="shared" si="0"/>
        <v>0.1\% &amp; 32 &amp; novel_ncg &amp; 97.5 (0.04) &amp; 92.4 (0.08) &amp; 94.7 (0.06) \\</v>
      </c>
    </row>
    <row r="35" spans="1:34" ht="15" thickBot="1" x14ac:dyDescent="0.45">
      <c r="A35" s="10">
        <v>500000</v>
      </c>
      <c r="B35" s="11">
        <v>1E-3</v>
      </c>
      <c r="C35" s="11">
        <v>32</v>
      </c>
      <c r="D35" s="11" t="s">
        <v>16</v>
      </c>
      <c r="E35" s="11">
        <v>1.2878039999999999</v>
      </c>
      <c r="F35" s="11">
        <v>4.6747608740158313E-2</v>
      </c>
      <c r="G35" s="11">
        <v>0.99997406446446446</v>
      </c>
      <c r="H35" s="11">
        <v>1.29367431720943E-5</v>
      </c>
      <c r="I35" s="11">
        <v>0.97670198511257134</v>
      </c>
      <c r="J35" s="11">
        <f t="shared" si="1"/>
        <v>3.5288008601484799E-4</v>
      </c>
      <c r="K35" s="11">
        <v>1.11590481272305E-2</v>
      </c>
      <c r="L35" s="11">
        <v>1</v>
      </c>
      <c r="M35" s="11">
        <v>0</v>
      </c>
      <c r="N35" s="11">
        <v>0.98457111223318694</v>
      </c>
      <c r="O35" s="11">
        <v>1.9383879311675411E-2</v>
      </c>
      <c r="P35" s="11">
        <v>0.92775861216040589</v>
      </c>
      <c r="Q35" s="11">
        <f t="shared" si="2"/>
        <v>7.528832991278118E-4</v>
      </c>
      <c r="R35" s="11">
        <v>2.3808260375457468E-2</v>
      </c>
      <c r="S35" s="11">
        <v>0.94990097725404932</v>
      </c>
      <c r="T35" s="11">
        <f t="shared" si="3"/>
        <v>5.8152911019563908E-4</v>
      </c>
      <c r="U35" s="11">
        <v>1.8389565139092651E-2</v>
      </c>
      <c r="V35" s="11">
        <v>0.94595453057408996</v>
      </c>
      <c r="W35" s="11">
        <v>2.1715907704837379E-2</v>
      </c>
      <c r="X35" s="11">
        <v>1000</v>
      </c>
      <c r="Y35" s="11">
        <f t="shared" si="4"/>
        <v>0.97601034014398225</v>
      </c>
      <c r="Z35" s="11">
        <f t="shared" si="5"/>
        <v>0.97739363008116042</v>
      </c>
      <c r="AA35" s="21">
        <f t="shared" si="6"/>
        <v>0.92628296089411544</v>
      </c>
      <c r="AB35" s="21">
        <f t="shared" si="7"/>
        <v>0.92923426342669635</v>
      </c>
      <c r="AC35" s="21">
        <f t="shared" si="8"/>
        <v>0.94876118019806588</v>
      </c>
      <c r="AD35" s="22">
        <f t="shared" si="9"/>
        <v>0.95104077431003275</v>
      </c>
      <c r="AH35" t="str">
        <f t="shared" si="0"/>
        <v>0.1\% &amp; 32 &amp; regular &amp; 97.7 (0.04) &amp; 92.8 (0.08) &amp; 95 (0.06) \\</v>
      </c>
    </row>
    <row r="36" spans="1:34" x14ac:dyDescent="0.4">
      <c r="A36" s="5">
        <v>500000</v>
      </c>
      <c r="B36" s="6">
        <v>5.0000000000000001E-3</v>
      </c>
      <c r="C36" s="6">
        <v>32</v>
      </c>
      <c r="D36" s="6" t="s">
        <v>15</v>
      </c>
      <c r="E36" s="6">
        <v>1.3856790000000001</v>
      </c>
      <c r="F36" s="6">
        <v>4.9994914245855587E-2</v>
      </c>
      <c r="G36" s="6">
        <v>0.99988655419455486</v>
      </c>
      <c r="H36" s="6">
        <v>2.5829561717982579E-5</v>
      </c>
      <c r="I36" s="6">
        <v>0.9796669725086482</v>
      </c>
      <c r="J36" s="6">
        <f t="shared" si="1"/>
        <v>1.4075959057594566E-4</v>
      </c>
      <c r="K36" s="6">
        <v>4.4512090873276046E-3</v>
      </c>
      <c r="L36" s="6">
        <v>1</v>
      </c>
      <c r="M36" s="6">
        <v>0</v>
      </c>
      <c r="N36" s="6">
        <v>0.78447055957673528</v>
      </c>
      <c r="O36" s="6">
        <v>2.025463938928369E-2</v>
      </c>
      <c r="P36" s="6">
        <v>0.87241680190595039</v>
      </c>
      <c r="Q36" s="6">
        <f t="shared" si="2"/>
        <v>4.0573111798084525E-4</v>
      </c>
      <c r="R36" s="6">
        <v>1.283034450425968E-2</v>
      </c>
      <c r="S36" s="6">
        <v>0.93572075971188218</v>
      </c>
      <c r="T36" s="6">
        <f t="shared" si="3"/>
        <v>2.5340734542317729E-4</v>
      </c>
      <c r="U36" s="6">
        <v>8.0134438735428529E-3</v>
      </c>
      <c r="V36" s="6">
        <v>0.81740294501081256</v>
      </c>
      <c r="W36" s="6">
        <v>1.758785334496326E-2</v>
      </c>
      <c r="X36" s="6">
        <v>1000</v>
      </c>
      <c r="Y36" s="6">
        <f t="shared" si="4"/>
        <v>0.97939108371111938</v>
      </c>
      <c r="Z36" s="6">
        <f t="shared" si="5"/>
        <v>0.97994286130617703</v>
      </c>
      <c r="AA36" s="6">
        <f t="shared" si="6"/>
        <v>0.87162156891470788</v>
      </c>
      <c r="AB36" s="6">
        <f t="shared" si="7"/>
        <v>0.8732120348971929</v>
      </c>
      <c r="AC36" s="6">
        <f t="shared" si="8"/>
        <v>0.9352240813148528</v>
      </c>
      <c r="AD36" s="7">
        <f t="shared" si="9"/>
        <v>0.93621743810891156</v>
      </c>
      <c r="AH36" t="str">
        <f t="shared" si="0"/>
        <v>0.5\% &amp; 32 &amp; balanced &amp; 98 (0.01) &amp; 87.2 (0.04) &amp; 93.6 (0.03) \\</v>
      </c>
    </row>
    <row r="37" spans="1:34" x14ac:dyDescent="0.4">
      <c r="A37" s="8">
        <v>500000</v>
      </c>
      <c r="B37" s="3">
        <v>5.0000000000000001E-3</v>
      </c>
      <c r="C37" s="3">
        <v>32</v>
      </c>
      <c r="D37" s="3" t="s">
        <v>22</v>
      </c>
      <c r="E37" s="3">
        <v>55.139194000000003</v>
      </c>
      <c r="F37" s="3">
        <v>1.9606048816285919</v>
      </c>
      <c r="G37" s="3">
        <v>0.99989195803555364</v>
      </c>
      <c r="H37" s="3">
        <v>2.4723859212475921E-5</v>
      </c>
      <c r="I37" s="3">
        <v>0.98056104697629576</v>
      </c>
      <c r="J37" s="3">
        <f t="shared" si="1"/>
        <v>1.3545987122291195E-4</v>
      </c>
      <c r="K37" s="3">
        <v>4.2836172461749996E-3</v>
      </c>
      <c r="L37" s="3">
        <v>0.99998399999999998</v>
      </c>
      <c r="M37" s="3">
        <v>2.5260207403700427E-4</v>
      </c>
      <c r="N37" s="3">
        <v>0.99299133565937603</v>
      </c>
      <c r="O37" s="3">
        <v>6.0131681648564637E-3</v>
      </c>
      <c r="P37" s="3">
        <v>0.92481810692730015</v>
      </c>
      <c r="Q37" s="3">
        <f t="shared" si="2"/>
        <v>3.5306849950677183E-4</v>
      </c>
      <c r="R37" s="3">
        <v>1.1165006284994349E-2</v>
      </c>
      <c r="S37" s="3">
        <v>0.94481898415379539</v>
      </c>
      <c r="T37" s="3">
        <f t="shared" si="3"/>
        <v>2.6800819843922965E-4</v>
      </c>
      <c r="U37" s="3">
        <v>8.4751633866634972E-3</v>
      </c>
      <c r="V37" s="3">
        <v>0.94205702374679678</v>
      </c>
      <c r="W37" s="3">
        <v>9.5417989477926141E-3</v>
      </c>
      <c r="X37" s="3">
        <v>1000</v>
      </c>
      <c r="Y37" s="3">
        <f t="shared" si="4"/>
        <v>0.98029554562869881</v>
      </c>
      <c r="Z37" s="3">
        <f t="shared" si="5"/>
        <v>0.98082654832389271</v>
      </c>
      <c r="AA37" s="3">
        <f t="shared" si="6"/>
        <v>0.92412609266826684</v>
      </c>
      <c r="AB37" s="3">
        <f t="shared" si="7"/>
        <v>0.92551012118633347</v>
      </c>
      <c r="AC37" s="3">
        <f t="shared" si="8"/>
        <v>0.94429368808485448</v>
      </c>
      <c r="AD37" s="9">
        <f t="shared" si="9"/>
        <v>0.94534428022273631</v>
      </c>
      <c r="AH37" t="str">
        <f t="shared" si="0"/>
        <v>0.5\% &amp; 32 &amp; novel_ncg &amp; 98.1 (0.01) &amp; 92.5 (0.04) &amp; 94.5 (0.03) \\</v>
      </c>
    </row>
    <row r="38" spans="1:34" ht="15" thickBot="1" x14ac:dyDescent="0.45">
      <c r="A38" s="10">
        <v>500000</v>
      </c>
      <c r="B38" s="11">
        <v>5.0000000000000001E-3</v>
      </c>
      <c r="C38" s="11">
        <v>32</v>
      </c>
      <c r="D38" s="11" t="s">
        <v>16</v>
      </c>
      <c r="E38" s="11">
        <v>1.140258</v>
      </c>
      <c r="F38" s="11">
        <v>5.4316753821871101E-2</v>
      </c>
      <c r="G38" s="11">
        <v>0.99989741918397734</v>
      </c>
      <c r="H38" s="11">
        <v>2.352483016092527E-5</v>
      </c>
      <c r="I38" s="11">
        <v>0.98157370948621492</v>
      </c>
      <c r="J38" s="11">
        <f t="shared" si="1"/>
        <v>1.2781932023177026E-4</v>
      </c>
      <c r="K38" s="11">
        <v>4.0420018090683522E-3</v>
      </c>
      <c r="L38" s="11">
        <v>0.99705842231075703</v>
      </c>
      <c r="M38" s="11">
        <v>1.7626365769369799E-3</v>
      </c>
      <c r="N38" s="11">
        <v>0.99355747119665894</v>
      </c>
      <c r="O38" s="11">
        <v>5.8868465340655074E-3</v>
      </c>
      <c r="P38" s="11">
        <v>0.92619509902766783</v>
      </c>
      <c r="Q38" s="11">
        <f t="shared" si="2"/>
        <v>3.4131652572488256E-4</v>
      </c>
      <c r="R38" s="11">
        <v>1.079337624346082E-2</v>
      </c>
      <c r="S38" s="11">
        <v>0.94638415813710153</v>
      </c>
      <c r="T38" s="11">
        <f t="shared" si="3"/>
        <v>2.5934220527970656E-4</v>
      </c>
      <c r="U38" s="11">
        <v>8.2011206209481793E-3</v>
      </c>
      <c r="V38" s="11">
        <v>0.94615609433584924</v>
      </c>
      <c r="W38" s="11">
        <v>9.3104622305676243E-3</v>
      </c>
      <c r="X38" s="11">
        <v>1000</v>
      </c>
      <c r="Y38" s="18">
        <f t="shared" si="4"/>
        <v>0.98132318361856063</v>
      </c>
      <c r="Z38" s="18">
        <f t="shared" si="5"/>
        <v>0.9818242353538692</v>
      </c>
      <c r="AA38" s="18">
        <f t="shared" si="6"/>
        <v>0.9255261186372471</v>
      </c>
      <c r="AB38" s="18">
        <f t="shared" si="7"/>
        <v>0.92686407941808857</v>
      </c>
      <c r="AC38" s="18">
        <f t="shared" si="8"/>
        <v>0.94587584741475328</v>
      </c>
      <c r="AD38" s="19">
        <f t="shared" si="9"/>
        <v>0.94689246885944978</v>
      </c>
      <c r="AH38" t="str">
        <f t="shared" si="0"/>
        <v>0.5\% &amp; 32 &amp; regular &amp; 98.2 (0.01) &amp; 92.6 (0.03) &amp; 94.6 (0.03) \\</v>
      </c>
    </row>
  </sheetData>
  <mergeCells count="11">
    <mergeCell ref="E1:F1"/>
    <mergeCell ref="G1:H1"/>
    <mergeCell ref="I1:K1"/>
    <mergeCell ref="L1:M1"/>
    <mergeCell ref="N1:O1"/>
    <mergeCell ref="Y1:Z1"/>
    <mergeCell ref="AA1:AB1"/>
    <mergeCell ref="AC1:AD1"/>
    <mergeCell ref="P1:R1"/>
    <mergeCell ref="S1:U1"/>
    <mergeCell ref="V1:X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Trent Geisler</cp:lastModifiedBy>
  <dcterms:created xsi:type="dcterms:W3CDTF">2022-04-21T13:53:56Z</dcterms:created>
  <dcterms:modified xsi:type="dcterms:W3CDTF">2022-04-23T11:18:33Z</dcterms:modified>
</cp:coreProperties>
</file>