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Carrera\ABD\"/>
    </mc:Choice>
  </mc:AlternateContent>
  <xr:revisionPtr revIDLastSave="0" documentId="13_ncr:1_{C1730CBA-ABCD-4572-8B6C-7D94C4984C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3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3" l="1"/>
  <c r="F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R55" i="3"/>
  <c r="S55" i="3"/>
  <c r="T55" i="3"/>
  <c r="U55" i="3"/>
  <c r="U56" i="3" s="1"/>
  <c r="I55" i="3"/>
  <c r="J55" i="3"/>
  <c r="K55" i="3"/>
  <c r="L55" i="3"/>
  <c r="M55" i="3"/>
  <c r="N55" i="3"/>
  <c r="O55" i="3"/>
  <c r="P55" i="3"/>
  <c r="Q55" i="3"/>
  <c r="R56" i="3" l="1"/>
  <c r="T56" i="3"/>
  <c r="S56" i="3"/>
  <c r="Q56" i="3"/>
  <c r="I56" i="3"/>
  <c r="J56" i="3"/>
  <c r="K56" i="3"/>
  <c r="L56" i="3"/>
  <c r="M56" i="3"/>
  <c r="N56" i="3"/>
  <c r="O56" i="3"/>
  <c r="P56" i="3"/>
  <c r="H55" i="3"/>
  <c r="G55" i="3"/>
  <c r="F51" i="3"/>
  <c r="F50" i="3"/>
  <c r="F49" i="3"/>
  <c r="F48" i="3"/>
  <c r="F47" i="3"/>
  <c r="F46" i="3"/>
  <c r="F44" i="3"/>
  <c r="F43" i="3"/>
  <c r="F42" i="3"/>
  <c r="F41" i="3"/>
  <c r="F40" i="3"/>
  <c r="F6" i="3"/>
  <c r="F33" i="3" s="1"/>
  <c r="A9" i="3"/>
  <c r="A11" i="3" s="1"/>
  <c r="F54" i="3" l="1"/>
  <c r="H56" i="3"/>
  <c r="G56" i="3"/>
  <c r="A49" i="3"/>
  <c r="A50" i="3" s="1"/>
  <c r="A21" i="3"/>
  <c r="A27" i="3" s="1"/>
  <c r="A28" i="3" s="1"/>
  <c r="A30" i="3" s="1"/>
  <c r="A31" i="3" s="1"/>
  <c r="F55" i="3" l="1"/>
</calcChain>
</file>

<file path=xl/sharedStrings.xml><?xml version="1.0" encoding="utf-8"?>
<sst xmlns="http://schemas.openxmlformats.org/spreadsheetml/2006/main" count="131" uniqueCount="90">
  <si>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</si>
  <si>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</si>
  <si>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</si>
  <si>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</si>
  <si>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</si>
  <si>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</si>
  <si>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</si>
  <si>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</si>
  <si>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</si>
  <si>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</si>
  <si>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</si>
  <si>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</si>
  <si>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</si>
  <si>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Se han creado índices en la base de datos? De qué tipo? Porqué? Cuales?</t>
  </si>
  <si>
    <t>¿Se ha creado un esquema distinto para el trabajo?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</si>
  <si>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</si>
  <si>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</si>
  <si>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</si>
  <si>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</si>
  <si>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</si>
  <si>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</si>
  <si>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</si>
  <si>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</si>
  <si>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Alguna política de gestión de contraseñas</t>
  </si>
  <si>
    <t>Se han tratado correctamente las mayusculas/minusculas en triggers, índices, etc.</t>
  </si>
  <si>
    <t>Transacciones</t>
  </si>
  <si>
    <t>Auditoria</t>
  </si>
  <si>
    <t>Vistas</t>
  </si>
  <si>
    <t>¿Se han creado los siguientes objetos?</t>
  </si>
  <si>
    <t>Triggers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</si>
  <si>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</si>
  <si>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</si>
  <si>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</si>
  <si>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</si>
  <si>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>¿Se han introducido procedimientos/funciones/jobs/triggers o vistas adicionales a las propuestas?</t>
  </si>
  <si>
    <t>Integrantes  que han colaborado en el trabajo en orden alfabético de apellidos:</t>
  </si>
  <si>
    <t>Nota</t>
  </si>
  <si>
    <t>Nota final</t>
  </si>
  <si>
    <t>Grupo</t>
  </si>
  <si>
    <t>Nota:</t>
  </si>
  <si>
    <t>¿Se ha cifrado alguna columna como se indicaba en la práctica de seguridad?</t>
  </si>
  <si>
    <t>¿Se ha aplicado alguna política de autorización VPD?</t>
  </si>
  <si>
    <t>Operaciones a realizar por los usuarios</t>
  </si>
  <si>
    <t>Se ha creado el tablespace independiente TS_LIFEFIT y TS_INDICES para el trabajo?</t>
  </si>
  <si>
    <t>VM_EJERCICIOS</t>
  </si>
  <si>
    <t>VEJERCICIOS</t>
  </si>
  <si>
    <t>¿Se han importado los datos a la tablas Centros, Usuarios, Ejercicios tal y como se especificaba en la práctica de nivel físico? ¿Se ha creado la tabla externa?</t>
  </si>
  <si>
    <t>Permisos</t>
  </si>
  <si>
    <t>Gestión de Ejercicios por Entrenador</t>
  </si>
  <si>
    <t>Gestión de Rutina por Entrenador Deporte</t>
  </si>
  <si>
    <t>Asignación de Clientes a Entrenadores por Gerentes</t>
  </si>
  <si>
    <t>Asignación de Planes, rutinas y sesiones a Entrenadores</t>
  </si>
  <si>
    <t>Control de Clientes (RF5)</t>
  </si>
  <si>
    <t>Seguimiento de Entrenamientos (RF6)</t>
  </si>
  <si>
    <t>Gestión de Citas (RF7)</t>
  </si>
  <si>
    <t>PK_BASE</t>
  </si>
  <si>
    <t>TR_EJERCICIOS</t>
  </si>
  <si>
    <t>Paquetes</t>
  </si>
  <si>
    <t>ICALC</t>
  </si>
  <si>
    <t>CREA_CLIENTE</t>
  </si>
  <si>
    <t>CREA_ENTRENADOR</t>
  </si>
  <si>
    <t>CREA_GERENTE</t>
  </si>
  <si>
    <t>ELIMINA_USER</t>
  </si>
  <si>
    <t>ELIMINA_CLIENTE, ELIMINA_GERENTE, ELIMINA_ENTRENADOR</t>
  </si>
  <si>
    <t>ELIMINA_CENTRO</t>
  </si>
  <si>
    <t>JOBS</t>
  </si>
  <si>
    <t>RF PLSQL-12</t>
  </si>
  <si>
    <t>Procedimientos (dentro del paquete)</t>
  </si>
  <si>
    <t>Se ha configurado AUDIT para modificación de citas o sesiones de entrenamiento o se ha creado un Trigger</t>
  </si>
  <si>
    <t>Si hemos cifrado, las columnas telefono, direccion y correoe de la tabla usuario. Al principio del fichero hacemos la configuracion del wallet</t>
  </si>
  <si>
    <t>CREATE TABLESPACE TS_LIFEFIT DATAFILE 'C:\APP\ALUMNOS\ORADATA\ORCL\LIFEFIT.DBF' SIZE 10M AUTOEXTEND ON; CREATE TABLESPACE TS_INDICES DATAFILE 'C:\APP\ALUMNOS\ORADATA\ORCL\INDICES.DBF' SIZE 50M AUTOEXTEND ON;</t>
  </si>
  <si>
    <t>NOMBRE_IDX Y UPPERAPELLIDOS_IDX SON DE TIPO ARBOL-B, Y CENTRO_ID_BTMP QUE ES DE TIPO BITMAP.   Estos índices los hemos usado para mejorar el rendimiento de las consultas al proporcionar un acceso mas rapido a los datos en las tablas.</t>
  </si>
  <si>
    <t>Si. Linea 291 del script.</t>
  </si>
  <si>
    <t>Si hemos creado la funcion vpd_function, la cual sirve para restringir el acceso y que un usuario solo pueda consultar su informacion personal. Linea 500.</t>
  </si>
  <si>
    <t>Si es una vista que muestro los ejercicios que son publicos. CREATE VIEW VEJERCICIO AS SELECT * FROM EJERCICIO WHERE PUBLICO='S';</t>
  </si>
  <si>
    <t>Es una vista que se refresca diariamento con los datos de la tabla ejercicios_ext; CREATE MATERIALIZED VIEW VM_EJERCICIOS
REFRESH FORCE START WITH SYSDATE NEXT SYSDATE + 1
AS SELECT * FROM ejercicios_ext;</t>
  </si>
  <si>
    <t>Hacemos CRUD de ejercicios al rol Entrenador_dyf</t>
  </si>
  <si>
    <t>Hacemos CRUD de rutina al rol Entrenador_dyf</t>
  </si>
  <si>
    <t>Hacemos CRUD de entrena al rol Gerente</t>
  </si>
  <si>
    <t>Hacemos CRUD PLAN, SESION, CONFORMAN al rol Entrenador_dyf</t>
  </si>
  <si>
    <t>Hemos creado el  package base y el package body base</t>
  </si>
  <si>
    <t>Sirve para asignarle ids a los ejericicios. create or replace trigger tr_EJERCICIOS
before insert on EJERCICIO for each row
begin
if :new.ID is null then
 :new.ID := SEQ_EJERCICIOS.NEXTVAL;
end if;
END tr_EJERCICIOS;
/</t>
  </si>
  <si>
    <t>Añadimos el usuario a la tabla usuario y además añadimos al cliente en la tabla cliente y le damos el rol cliente</t>
  </si>
  <si>
    <t>Añadimos el usuario a la tabla usuario y además añadimos al entrenador en la tabla entrenador y le damos el rol entrenador_dyf y entrenador_n</t>
  </si>
  <si>
    <t>Añadimos el usuario a la tabla usuario y además añadimos al gerente en la tabla gerente y le damos el rol gerente</t>
  </si>
  <si>
    <t>Mantiene la informacion del usuario, pero pone a null la columna usuariooracle y además elimina su infraestructura.</t>
  </si>
  <si>
    <t>Se eliminan los datos asociados a las respectivas ids</t>
  </si>
  <si>
    <t>Se elimina el centro y todo lo relacionado a el</t>
  </si>
  <si>
    <t>Si lo controlamos con savepoint y rollbacks, en los procedimiento autoconfirmados hacemos commit. PREGUNTAR PRAGMA AUTONOMOUS_TRANSACTION</t>
  </si>
  <si>
    <t>Hemos creado un trigger, para que al crear un usuario, el campo del usuariooracle se cree automaticamente junto con su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</si>
</sst>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0" xfId="0" applyFont="1"/>
    <xf numFmtId="0" fontId="9" fillId="0" borderId="0" xfId="0" applyFont="1"/>
    <xf numFmtId="0" fontId="9" fillId="2" borderId="0" xfId="0" applyFont="1" applyFill="1"/>
    <xf numFmtId="0" fontId="1" fillId="2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2" fontId="0" fillId="0" borderId="0" xfId="0" applyNumberFormat="1"/>
    <xf numFmtId="0" fontId="1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/>
    <xf numFmtId="0" fontId="13" fillId="0" borderId="3" xfId="0" applyFont="1" applyBorder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13" fillId="0" borderId="3" xfId="0" applyFont="1" applyBorder="1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56"/>
  <sheetViews>
    <sheetView tabSelected="1" topLeftCell="A11" workbookViewId="0">
      <selection activeCell="C19" sqref="C19"/>
    </sheetView>
  </sheetViews>
  <sheetFormatPr baseColWidth="10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6" customWidth="1"/>
    <col min="6" max="8" width="11.44140625" customWidth="1"/>
  </cols>
  <sheetData>
    <row r="1" spans="1:21" ht="23.4" x14ac:dyDescent="0.45">
      <c r="A1" s="12"/>
      <c r="B1" s="12" t="s">
        <v>4</v>
      </c>
      <c r="C1" s="13"/>
      <c r="D1" s="12"/>
      <c r="E1" s="16"/>
      <c r="F1" s="12"/>
    </row>
    <row r="2" spans="1:21" ht="15.6" x14ac:dyDescent="0.3">
      <c r="A2" s="15" t="s">
        <v>35</v>
      </c>
      <c r="B2" s="15"/>
      <c r="C2" s="15"/>
      <c r="D2" s="14"/>
      <c r="E2" s="17"/>
      <c r="F2" s="14"/>
    </row>
    <row r="3" spans="1:21" x14ac:dyDescent="0.3">
      <c r="A3" s="1"/>
      <c r="B3" s="2"/>
      <c r="C3" s="2"/>
      <c r="D3" s="2"/>
      <c r="E3" s="2"/>
      <c r="F3" s="1" t="s">
        <v>38</v>
      </c>
    </row>
    <row r="4" spans="1:21" ht="28.8" x14ac:dyDescent="0.3">
      <c r="A4" s="3" t="s">
        <v>3</v>
      </c>
      <c r="B4" s="6"/>
      <c r="C4" s="3"/>
      <c r="D4" s="3" t="s">
        <v>5</v>
      </c>
      <c r="E4" s="8" t="s">
        <v>2</v>
      </c>
      <c r="F4" s="3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23" t="s">
        <v>28</v>
      </c>
      <c r="C5" s="4"/>
      <c r="D5" s="4"/>
    </row>
    <row r="6" spans="1:21" ht="86.4" x14ac:dyDescent="0.3">
      <c r="A6" s="24">
        <v>1</v>
      </c>
      <c r="B6" s="25" t="s">
        <v>14</v>
      </c>
      <c r="C6" s="6" t="s">
        <v>43</v>
      </c>
      <c r="D6" s="29" t="s">
        <v>6</v>
      </c>
      <c r="E6" s="27" t="s">
        <v>70</v>
      </c>
      <c r="F6">
        <f t="shared" ref="F6:F31" si="0">IF(D6="SI",1,0)</f>
        <v>1</v>
      </c>
    </row>
    <row r="7" spans="1:21" ht="72" x14ac:dyDescent="0.3">
      <c r="B7" s="6"/>
      <c r="C7" s="6" t="s">
        <v>13</v>
      </c>
      <c r="D7" s="29" t="s">
        <v>6</v>
      </c>
      <c r="E7" s="27" t="s">
        <v>71</v>
      </c>
      <c r="F7">
        <f t="shared" si="0"/>
        <v>1</v>
      </c>
    </row>
    <row r="8" spans="1:21" ht="57.6" x14ac:dyDescent="0.3">
      <c r="B8" s="6"/>
      <c r="C8" s="6" t="s">
        <v>46</v>
      </c>
      <c r="D8" s="29" t="s">
        <v>6</v>
      </c>
      <c r="E8" s="27" t="s">
        <v>72</v>
      </c>
      <c r="F8">
        <f t="shared" si="0"/>
        <v>1</v>
      </c>
    </row>
    <row r="9" spans="1:21" ht="43.2" x14ac:dyDescent="0.3">
      <c r="A9" s="24">
        <f>A6+1</f>
        <v>2</v>
      </c>
      <c r="B9" s="25" t="s">
        <v>19</v>
      </c>
      <c r="C9" s="6" t="s">
        <v>40</v>
      </c>
      <c r="D9" s="29" t="s">
        <v>6</v>
      </c>
      <c r="E9" s="27" t="s">
        <v>69</v>
      </c>
      <c r="F9">
        <f t="shared" si="0"/>
        <v>1</v>
      </c>
    </row>
    <row r="10" spans="1:21" ht="43.2" x14ac:dyDescent="0.3">
      <c r="B10" s="6"/>
      <c r="C10" s="6" t="s">
        <v>41</v>
      </c>
      <c r="D10" s="29" t="s">
        <v>6</v>
      </c>
      <c r="E10" s="27" t="s">
        <v>73</v>
      </c>
      <c r="F10">
        <f t="shared" si="0"/>
        <v>1</v>
      </c>
    </row>
    <row r="11" spans="1:21" ht="43.2" x14ac:dyDescent="0.3">
      <c r="A11" s="24">
        <f>A9+1</f>
        <v>3</v>
      </c>
      <c r="B11" s="25" t="s">
        <v>27</v>
      </c>
      <c r="C11" s="6" t="s">
        <v>45</v>
      </c>
      <c r="D11" s="29" t="s">
        <v>6</v>
      </c>
      <c r="E11" s="27" t="s">
        <v>74</v>
      </c>
      <c r="F11">
        <f t="shared" si="0"/>
        <v>1</v>
      </c>
    </row>
    <row r="12" spans="1:21" ht="86.4" x14ac:dyDescent="0.3">
      <c r="B12" s="6"/>
      <c r="C12" s="6" t="s">
        <v>44</v>
      </c>
      <c r="D12" s="29" t="s">
        <v>6</v>
      </c>
      <c r="E12" s="27" t="s">
        <v>75</v>
      </c>
      <c r="F12">
        <f t="shared" si="0"/>
        <v>1</v>
      </c>
    </row>
    <row r="13" spans="1:21" x14ac:dyDescent="0.3">
      <c r="B13" s="6"/>
      <c r="C13" s="18" t="s">
        <v>48</v>
      </c>
      <c r="D13" s="29" t="s">
        <v>6</v>
      </c>
      <c r="E13" s="27" t="s">
        <v>76</v>
      </c>
      <c r="F13">
        <f t="shared" si="0"/>
        <v>1</v>
      </c>
    </row>
    <row r="14" spans="1:21" ht="15.6" x14ac:dyDescent="0.3">
      <c r="A14" s="24">
        <v>4</v>
      </c>
      <c r="B14" s="25" t="s">
        <v>47</v>
      </c>
      <c r="C14" s="18" t="s">
        <v>49</v>
      </c>
      <c r="D14" s="29" t="s">
        <v>6</v>
      </c>
      <c r="E14" s="27" t="s">
        <v>77</v>
      </c>
      <c r="F14">
        <f t="shared" si="0"/>
        <v>1</v>
      </c>
    </row>
    <row r="15" spans="1:21" x14ac:dyDescent="0.3">
      <c r="B15" s="6"/>
      <c r="C15" s="18" t="s">
        <v>50</v>
      </c>
      <c r="D15" s="29" t="s">
        <v>6</v>
      </c>
      <c r="E15" s="27" t="s">
        <v>78</v>
      </c>
      <c r="F15">
        <f t="shared" si="0"/>
        <v>1</v>
      </c>
    </row>
    <row r="16" spans="1:21" ht="28.8" x14ac:dyDescent="0.3">
      <c r="B16" s="6"/>
      <c r="C16" s="18" t="s">
        <v>51</v>
      </c>
      <c r="D16" s="29" t="s">
        <v>6</v>
      </c>
      <c r="E16" s="27" t="s">
        <v>79</v>
      </c>
      <c r="F16">
        <f t="shared" si="0"/>
        <v>1</v>
      </c>
    </row>
    <row r="17" spans="1:6" x14ac:dyDescent="0.3">
      <c r="B17" s="6"/>
      <c r="C17" s="18" t="s">
        <v>52</v>
      </c>
      <c r="D17" s="29" t="s">
        <v>7</v>
      </c>
      <c r="E17" s="27"/>
      <c r="F17">
        <f t="shared" si="0"/>
        <v>0</v>
      </c>
    </row>
    <row r="18" spans="1:6" x14ac:dyDescent="0.3">
      <c r="B18" s="6"/>
      <c r="C18" s="18" t="s">
        <v>53</v>
      </c>
      <c r="D18" s="29" t="s">
        <v>7</v>
      </c>
      <c r="E18" s="27"/>
      <c r="F18">
        <f t="shared" si="0"/>
        <v>0</v>
      </c>
    </row>
    <row r="19" spans="1:6" x14ac:dyDescent="0.3">
      <c r="B19" s="6"/>
      <c r="C19" s="18" t="s">
        <v>54</v>
      </c>
      <c r="D19" s="29" t="s">
        <v>7</v>
      </c>
      <c r="E19" s="27"/>
      <c r="F19">
        <f t="shared" si="0"/>
        <v>0</v>
      </c>
    </row>
    <row r="20" spans="1:6" ht="15.6" x14ac:dyDescent="0.3">
      <c r="A20" s="24">
        <v>5</v>
      </c>
      <c r="B20" s="25" t="s">
        <v>12</v>
      </c>
      <c r="C20" s="6" t="s">
        <v>55</v>
      </c>
      <c r="D20" s="29" t="s">
        <v>6</v>
      </c>
      <c r="E20" s="27" t="s">
        <v>80</v>
      </c>
      <c r="F20">
        <f t="shared" si="0"/>
        <v>1</v>
      </c>
    </row>
    <row r="21" spans="1:6" ht="43.2" x14ac:dyDescent="0.3">
      <c r="A21" s="24">
        <f>A20+1</f>
        <v>6</v>
      </c>
      <c r="B21" s="25" t="s">
        <v>67</v>
      </c>
      <c r="C21" s="19" t="s">
        <v>59</v>
      </c>
      <c r="D21" s="29" t="s">
        <v>6</v>
      </c>
      <c r="E21" s="27" t="s">
        <v>82</v>
      </c>
      <c r="F21">
        <f t="shared" si="0"/>
        <v>1</v>
      </c>
    </row>
    <row r="22" spans="1:6" ht="43.2" x14ac:dyDescent="0.3">
      <c r="B22" s="6"/>
      <c r="C22" s="19" t="s">
        <v>60</v>
      </c>
      <c r="D22" s="29" t="s">
        <v>6</v>
      </c>
      <c r="E22" s="27" t="s">
        <v>83</v>
      </c>
      <c r="F22">
        <f t="shared" si="0"/>
        <v>1</v>
      </c>
    </row>
    <row r="23" spans="1:6" ht="43.2" x14ac:dyDescent="0.3">
      <c r="B23" s="5"/>
      <c r="C23" s="19" t="s">
        <v>61</v>
      </c>
      <c r="D23" s="29" t="s">
        <v>6</v>
      </c>
      <c r="E23" s="27" t="s">
        <v>84</v>
      </c>
      <c r="F23">
        <f t="shared" si="0"/>
        <v>1</v>
      </c>
    </row>
    <row r="24" spans="1:6" ht="43.2" x14ac:dyDescent="0.3">
      <c r="B24" s="5"/>
      <c r="C24" s="19" t="s">
        <v>62</v>
      </c>
      <c r="D24" s="29" t="s">
        <v>6</v>
      </c>
      <c r="E24" s="27" t="s">
        <v>85</v>
      </c>
      <c r="F24">
        <f t="shared" si="0"/>
        <v>1</v>
      </c>
    </row>
    <row r="25" spans="1:6" ht="28.8" x14ac:dyDescent="0.3">
      <c r="B25" s="5"/>
      <c r="C25" s="22" t="s">
        <v>63</v>
      </c>
      <c r="D25" s="29" t="s">
        <v>6</v>
      </c>
      <c r="E25" s="27" t="s">
        <v>86</v>
      </c>
      <c r="F25">
        <f t="shared" si="0"/>
        <v>1</v>
      </c>
    </row>
    <row r="26" spans="1:6" ht="25.95" customHeight="1" x14ac:dyDescent="0.3">
      <c r="B26" s="5"/>
      <c r="C26" s="19" t="s">
        <v>64</v>
      </c>
      <c r="D26" s="29" t="s">
        <v>6</v>
      </c>
      <c r="E26" s="27" t="s">
        <v>87</v>
      </c>
      <c r="F26">
        <f t="shared" si="0"/>
        <v>1</v>
      </c>
    </row>
    <row r="27" spans="1:6" ht="129.6" x14ac:dyDescent="0.3">
      <c r="A27" s="24">
        <f>A21+1</f>
        <v>7</v>
      </c>
      <c r="B27" s="25" t="s">
        <v>29</v>
      </c>
      <c r="C27" s="19" t="s">
        <v>56</v>
      </c>
      <c r="D27" s="29" t="s">
        <v>6</v>
      </c>
      <c r="E27" s="27" t="s">
        <v>81</v>
      </c>
      <c r="F27">
        <f t="shared" si="0"/>
        <v>1</v>
      </c>
    </row>
    <row r="28" spans="1:6" ht="43.2" x14ac:dyDescent="0.3">
      <c r="A28" s="24">
        <f>A27+1</f>
        <v>8</v>
      </c>
      <c r="B28" s="25" t="s">
        <v>25</v>
      </c>
      <c r="C28" s="6" t="s">
        <v>32</v>
      </c>
      <c r="D28" s="29" t="s">
        <v>6</v>
      </c>
      <c r="E28" s="27" t="s">
        <v>88</v>
      </c>
      <c r="F28">
        <f t="shared" si="0"/>
        <v>1</v>
      </c>
    </row>
    <row r="29" spans="1:6" x14ac:dyDescent="0.3">
      <c r="C29" s="6"/>
      <c r="D29" s="29" t="s">
        <v>6</v>
      </c>
      <c r="E29" s="27"/>
      <c r="F29">
        <f t="shared" si="0"/>
        <v>1</v>
      </c>
    </row>
    <row r="30" spans="1:6" ht="15.6" x14ac:dyDescent="0.3">
      <c r="A30" s="24">
        <f>A28+1</f>
        <v>9</v>
      </c>
      <c r="B30" s="25" t="s">
        <v>30</v>
      </c>
      <c r="C30" s="6" t="s">
        <v>31</v>
      </c>
      <c r="D30" s="29" t="s">
        <v>6</v>
      </c>
      <c r="E30" s="27"/>
      <c r="F30">
        <f t="shared" si="0"/>
        <v>1</v>
      </c>
    </row>
    <row r="31" spans="1:6" ht="15.6" x14ac:dyDescent="0.3">
      <c r="A31" s="24">
        <f>A30+1</f>
        <v>10</v>
      </c>
      <c r="B31" s="25" t="s">
        <v>15</v>
      </c>
      <c r="C31" s="6"/>
      <c r="D31" s="29" t="s">
        <v>6</v>
      </c>
      <c r="E31" s="27"/>
      <c r="F31">
        <f t="shared" si="0"/>
        <v>1</v>
      </c>
    </row>
    <row r="32" spans="1:6" x14ac:dyDescent="0.3">
      <c r="A32" s="10"/>
      <c r="B32" s="9"/>
      <c r="C32" s="6"/>
      <c r="D32" s="6"/>
      <c r="E32" s="20"/>
    </row>
    <row r="33" spans="1:20" x14ac:dyDescent="0.3">
      <c r="B33" s="6"/>
      <c r="C33" s="6"/>
      <c r="D33" s="6"/>
      <c r="E33" s="20"/>
      <c r="F33" s="26">
        <f>SUM(F6:F31)/26*2</f>
        <v>1.7692307692307692</v>
      </c>
    </row>
    <row r="34" spans="1:20" ht="23.4" x14ac:dyDescent="0.45">
      <c r="B34" s="11" t="s">
        <v>9</v>
      </c>
      <c r="C34" s="6"/>
      <c r="D34" s="6"/>
      <c r="E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ht="23.4" x14ac:dyDescent="0.45">
      <c r="B35" s="11" t="s">
        <v>10</v>
      </c>
      <c r="C35" s="6"/>
      <c r="D35" s="6"/>
      <c r="E35" s="20"/>
    </row>
    <row r="36" spans="1:20" ht="23.4" x14ac:dyDescent="0.45">
      <c r="B36" s="11" t="s">
        <v>11</v>
      </c>
      <c r="C36" s="6"/>
      <c r="D36" s="6"/>
      <c r="E36" s="20"/>
    </row>
    <row r="37" spans="1:20" x14ac:dyDescent="0.3">
      <c r="B37" s="6"/>
      <c r="C37" s="6"/>
      <c r="D37" s="6"/>
      <c r="E37" s="20"/>
    </row>
    <row r="38" spans="1:20" x14ac:dyDescent="0.3">
      <c r="B38" s="6"/>
      <c r="E38" s="20"/>
    </row>
    <row r="39" spans="1:20" ht="15.6" x14ac:dyDescent="0.3">
      <c r="A39" s="24">
        <v>1</v>
      </c>
      <c r="B39" s="25" t="s">
        <v>57</v>
      </c>
      <c r="C39" s="6" t="s">
        <v>58</v>
      </c>
      <c r="D39" s="29" t="s">
        <v>6</v>
      </c>
      <c r="E39" s="27"/>
      <c r="F39">
        <f>IF(D38="SI",2,0)</f>
        <v>0</v>
      </c>
    </row>
    <row r="40" spans="1:20" ht="15.6" x14ac:dyDescent="0.3">
      <c r="A40" s="24">
        <v>2</v>
      </c>
      <c r="B40" s="25" t="s">
        <v>65</v>
      </c>
      <c r="C40" s="6" t="s">
        <v>66</v>
      </c>
      <c r="D40" s="29" t="s">
        <v>6</v>
      </c>
      <c r="E40" s="27"/>
      <c r="F40">
        <f>IF(D39="SI",1,0)</f>
        <v>1</v>
      </c>
    </row>
    <row r="41" spans="1:20" ht="43.2" x14ac:dyDescent="0.3">
      <c r="A41" s="24">
        <v>3</v>
      </c>
      <c r="B41" s="28" t="s">
        <v>16</v>
      </c>
      <c r="C41" s="6" t="s">
        <v>17</v>
      </c>
      <c r="D41" s="29" t="s">
        <v>7</v>
      </c>
      <c r="E41" s="27"/>
      <c r="F41">
        <f t="shared" ref="F41:F42" si="1">IF(D41="SI",1,0)</f>
        <v>0</v>
      </c>
    </row>
    <row r="42" spans="1:20" x14ac:dyDescent="0.3">
      <c r="B42" s="6"/>
      <c r="C42" s="7" t="s">
        <v>18</v>
      </c>
      <c r="D42" s="29" t="s">
        <v>6</v>
      </c>
      <c r="E42" s="27"/>
      <c r="F42">
        <f t="shared" si="1"/>
        <v>1</v>
      </c>
    </row>
    <row r="43" spans="1:20" ht="15.6" x14ac:dyDescent="0.3">
      <c r="A43" s="24">
        <v>4</v>
      </c>
      <c r="B43" s="25" t="s">
        <v>19</v>
      </c>
      <c r="C43" s="6" t="s">
        <v>20</v>
      </c>
      <c r="D43" s="29" t="s">
        <v>6</v>
      </c>
      <c r="E43" s="27"/>
      <c r="F43">
        <f t="shared" ref="F43:F49" si="2">IF(D43="SI",1,0)</f>
        <v>1</v>
      </c>
    </row>
    <row r="44" spans="1:20" x14ac:dyDescent="0.3">
      <c r="B44" s="6"/>
      <c r="C44" s="6" t="s">
        <v>21</v>
      </c>
      <c r="D44" s="29" t="s">
        <v>6</v>
      </c>
      <c r="E44" s="27"/>
      <c r="F44">
        <f t="shared" si="2"/>
        <v>1</v>
      </c>
    </row>
    <row r="45" spans="1:20" ht="28.8" x14ac:dyDescent="0.3">
      <c r="B45" s="6"/>
      <c r="C45" s="6" t="s">
        <v>22</v>
      </c>
      <c r="D45" s="29" t="s">
        <v>6</v>
      </c>
      <c r="E45" s="27"/>
    </row>
    <row r="46" spans="1:20" x14ac:dyDescent="0.3">
      <c r="B46" s="6"/>
      <c r="C46" s="6" t="s">
        <v>42</v>
      </c>
      <c r="D46" s="29" t="s">
        <v>6</v>
      </c>
      <c r="E46" s="27"/>
      <c r="F46">
        <f t="shared" si="2"/>
        <v>1</v>
      </c>
    </row>
    <row r="47" spans="1:20" x14ac:dyDescent="0.3">
      <c r="B47" s="6"/>
      <c r="C47" s="6" t="s">
        <v>23</v>
      </c>
      <c r="D47" s="29" t="s">
        <v>7</v>
      </c>
      <c r="E47" s="27"/>
      <c r="F47">
        <f t="shared" si="2"/>
        <v>0</v>
      </c>
    </row>
    <row r="48" spans="1:20" x14ac:dyDescent="0.3">
      <c r="B48" s="6"/>
      <c r="C48" s="6" t="s">
        <v>33</v>
      </c>
      <c r="D48" s="29" t="s">
        <v>6</v>
      </c>
      <c r="E48" s="27"/>
      <c r="F48">
        <f t="shared" si="2"/>
        <v>1</v>
      </c>
    </row>
    <row r="49" spans="1:21" ht="28.8" x14ac:dyDescent="0.3">
      <c r="A49" s="24">
        <f>A43+1</f>
        <v>5</v>
      </c>
      <c r="B49" s="25" t="s">
        <v>26</v>
      </c>
      <c r="C49" s="6" t="s">
        <v>68</v>
      </c>
      <c r="D49" s="29" t="s">
        <v>7</v>
      </c>
      <c r="E49" s="27"/>
      <c r="F49">
        <f t="shared" si="2"/>
        <v>0</v>
      </c>
    </row>
    <row r="50" spans="1:21" ht="28.8" x14ac:dyDescent="0.3">
      <c r="A50" s="24">
        <f>A49+1</f>
        <v>6</v>
      </c>
      <c r="B50" s="25" t="s">
        <v>0</v>
      </c>
      <c r="C50" s="6" t="s">
        <v>1</v>
      </c>
      <c r="D50" s="29" t="s">
        <v>6</v>
      </c>
      <c r="E50" s="27"/>
      <c r="F50">
        <f t="shared" ref="F50:F52" si="3">IF(D50="SI",1,0)</f>
        <v>1</v>
      </c>
    </row>
    <row r="51" spans="1:21" ht="28.8" x14ac:dyDescent="0.3">
      <c r="B51" s="6"/>
      <c r="C51" s="6" t="s">
        <v>24</v>
      </c>
      <c r="D51" s="29" t="s">
        <v>6</v>
      </c>
      <c r="E51" s="27"/>
      <c r="F51">
        <f t="shared" si="3"/>
        <v>1</v>
      </c>
    </row>
    <row r="52" spans="1:21" ht="43.2" x14ac:dyDescent="0.3">
      <c r="B52" s="6"/>
      <c r="C52" s="6" t="s">
        <v>34</v>
      </c>
      <c r="D52" s="29" t="s">
        <v>6</v>
      </c>
      <c r="E52" s="27" t="s">
        <v>89</v>
      </c>
      <c r="F52">
        <f t="shared" si="3"/>
        <v>1</v>
      </c>
    </row>
    <row r="53" spans="1:21" x14ac:dyDescent="0.3">
      <c r="A53" s="6"/>
      <c r="B53" s="6"/>
      <c r="C53" s="6"/>
    </row>
    <row r="54" spans="1:21" ht="15.6" x14ac:dyDescent="0.3">
      <c r="A54" s="6"/>
      <c r="B54" s="30" t="s">
        <v>36</v>
      </c>
      <c r="C54" s="6"/>
      <c r="F54" s="21">
        <f>SUM(F39:F52)/14*2</f>
        <v>1.2857142857142858</v>
      </c>
    </row>
    <row r="55" spans="1:21" ht="15.6" x14ac:dyDescent="0.3">
      <c r="A55" s="6"/>
      <c r="B55" s="30" t="s">
        <v>37</v>
      </c>
      <c r="C55" s="6"/>
      <c r="F55" s="21">
        <f>F54+F33</f>
        <v>3.0549450549450547</v>
      </c>
      <c r="G55" s="21">
        <f t="shared" ref="G55:U55" si="4">SUM(G40:G53)/14*2</f>
        <v>0</v>
      </c>
      <c r="H55" s="21">
        <f t="shared" si="4"/>
        <v>0</v>
      </c>
      <c r="I55" s="21">
        <f t="shared" si="4"/>
        <v>0</v>
      </c>
      <c r="J55" s="21">
        <f t="shared" si="4"/>
        <v>0</v>
      </c>
      <c r="K55" s="21">
        <f t="shared" si="4"/>
        <v>0</v>
      </c>
      <c r="L55" s="21">
        <f t="shared" si="4"/>
        <v>0</v>
      </c>
      <c r="M55" s="21">
        <f t="shared" si="4"/>
        <v>0</v>
      </c>
      <c r="N55" s="21">
        <f t="shared" si="4"/>
        <v>0</v>
      </c>
      <c r="O55" s="21">
        <f t="shared" si="4"/>
        <v>0</v>
      </c>
      <c r="P55" s="21">
        <f t="shared" si="4"/>
        <v>0</v>
      </c>
      <c r="Q55" s="21">
        <f t="shared" si="4"/>
        <v>0</v>
      </c>
      <c r="R55" s="21">
        <f t="shared" si="4"/>
        <v>0</v>
      </c>
      <c r="S55" s="21">
        <f t="shared" si="4"/>
        <v>0</v>
      </c>
      <c r="T55" s="21">
        <f t="shared" si="4"/>
        <v>0</v>
      </c>
      <c r="U55" s="21">
        <f t="shared" si="4"/>
        <v>0</v>
      </c>
    </row>
    <row r="56" spans="1:21" x14ac:dyDescent="0.3">
      <c r="A56" s="6"/>
      <c r="B56" s="6"/>
      <c r="C56" s="6"/>
      <c r="G56" s="21">
        <f t="shared" ref="G56:U56" si="5">G55+G34</f>
        <v>0</v>
      </c>
      <c r="H56" s="21">
        <f t="shared" si="5"/>
        <v>0</v>
      </c>
      <c r="I56" s="21">
        <f t="shared" si="5"/>
        <v>0</v>
      </c>
      <c r="J56" s="21">
        <f t="shared" si="5"/>
        <v>0</v>
      </c>
      <c r="K56" s="21">
        <f t="shared" si="5"/>
        <v>0</v>
      </c>
      <c r="L56" s="21">
        <f t="shared" si="5"/>
        <v>0</v>
      </c>
      <c r="M56" s="21">
        <f t="shared" si="5"/>
        <v>0</v>
      </c>
      <c r="N56" s="21">
        <f t="shared" si="5"/>
        <v>0</v>
      </c>
      <c r="O56" s="21">
        <f t="shared" si="5"/>
        <v>0</v>
      </c>
      <c r="P56" s="21">
        <f t="shared" si="5"/>
        <v>0</v>
      </c>
      <c r="Q56" s="21">
        <f t="shared" si="5"/>
        <v>0</v>
      </c>
      <c r="R56" s="21">
        <f t="shared" si="5"/>
        <v>0</v>
      </c>
      <c r="S56" s="21">
        <f t="shared" si="5"/>
        <v>0</v>
      </c>
      <c r="T56" s="21">
        <f t="shared" si="5"/>
        <v>0</v>
      </c>
      <c r="U56" s="21">
        <f t="shared" si="5"/>
        <v>0</v>
      </c>
    </row>
  </sheetData>
  <sheetProtection algorithmName="SHA-512" hashValue="NinjfcR2+tpQ5atplEMiDnSeGj5fFBe8ZfwLlZJUqZ/BN3Y90HCP103hxpUGGa91CxK5RGyjvAz937BVJ0O4sw==" saltValue="vb/zUgDWm1cvcnZ/J8xfqQ==" spinCount="100000" sheet="1" objects="1" scenarios="1"/>
  <sortState xmlns:xlrd2="http://schemas.microsoft.com/office/spreadsheetml/2017/richdata2" ref="A2:D20">
    <sortCondition ref="A2:A20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D39:D52 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4.4" x14ac:dyDescent="0.3"/>
  <cols>
    <col min="1" max="1" width="12" customWidth="1"/>
  </cols>
  <sheetData>
    <row r="1" spans="1:1" x14ac:dyDescent="0.3">
      <c r="A1" t="s">
        <v>8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Alvaro Luque Torres</cp:lastModifiedBy>
  <dcterms:created xsi:type="dcterms:W3CDTF">2016-05-15T10:43:58Z</dcterms:created>
  <dcterms:modified xsi:type="dcterms:W3CDTF">2024-05-25T18:10:45Z</dcterms:modified>
</cp:coreProperties>
</file>