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D:\descargas\"/>
    </mc:Choice>
  </mc:AlternateContent>
  <xr:revisionPtr revIDLastSave="0" documentId="13_ncr:1_{C6499971-7662-49D3-856A-392171D8E0BC}" xr6:coauthVersionLast="45" xr6:coauthVersionMax="45" xr10:uidLastSave="{00000000-0000-0000-0000-000000000000}"/>
  <bookViews>
    <workbookView xWindow="-108" yWindow="-108" windowWidth="23256" windowHeight="12576" firstSheet="4" xr2:uid="{00000000-000D-0000-FFFF-FFFF00000000}"/>
  </bookViews>
  <sheets>
    <sheet name="Matriz Ckeck LIst" sheetId="19" r:id="rId1"/>
    <sheet name="RE01 MODELO LISTA COMPROBACION" sheetId="22" r:id="rId2"/>
    <sheet name="RE01 RECOMENDACIONES" sheetId="24" r:id="rId3"/>
    <sheet name="RE02 MODELO LISTA COMPROBACION" sheetId="20" r:id="rId4"/>
    <sheet name="RE02 RECOMENDACIONES" sheetId="21" r:id="rId5"/>
    <sheet name="RE03 MODELO LISTA COMPROBAC " sheetId="25" r:id="rId6"/>
    <sheet name="RE03 RECOMENDACIONES " sheetId="27" r:id="rId7"/>
  </sheets>
  <definedNames>
    <definedName name="_xlnm._FilterDatabase" localSheetId="0" hidden="1">'Matriz Ckeck LIst'!$B$7:$G$19</definedName>
    <definedName name="_xlnm.Print_Area" localSheetId="0">'Matriz Ckeck LIst'!$B$1:$K$19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25" l="1"/>
  <c r="D36" i="25" s="1"/>
  <c r="C35" i="25"/>
  <c r="C36" i="25" s="1"/>
  <c r="D27" i="25"/>
  <c r="D28" i="25" s="1"/>
  <c r="C27" i="25"/>
  <c r="C28" i="25" s="1"/>
  <c r="D17" i="25"/>
  <c r="D18" i="25" s="1"/>
  <c r="C17" i="25"/>
  <c r="C18" i="25" s="1"/>
  <c r="D35" i="22"/>
  <c r="D36" i="22" s="1"/>
  <c r="C35" i="22"/>
  <c r="C36" i="22" s="1"/>
  <c r="D27" i="22"/>
  <c r="D28" i="22" s="1"/>
  <c r="C27" i="22"/>
  <c r="C28" i="22" s="1"/>
  <c r="D17" i="22"/>
  <c r="D18" i="22" s="1"/>
  <c r="C17" i="22"/>
  <c r="C18" i="22" s="1"/>
  <c r="D35" i="20"/>
  <c r="D36" i="20" s="1"/>
  <c r="C35" i="20"/>
  <c r="C36" i="20" s="1"/>
  <c r="D27" i="20"/>
  <c r="D28" i="20" s="1"/>
  <c r="C27" i="20"/>
  <c r="C28" i="20" s="1"/>
  <c r="D17" i="20"/>
  <c r="D18" i="20" s="1"/>
  <c r="C17" i="20"/>
  <c r="C18"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jeny ruiz</author>
  </authors>
  <commentList>
    <comment ref="E7" authorId="0" shapeId="0" xr:uid="{00000000-0006-0000-0000-000001000000}">
      <text>
        <r>
          <rPr>
            <b/>
            <sz val="9"/>
            <color indexed="81"/>
            <rFont val="Tahoma"/>
            <family val="2"/>
          </rPr>
          <t>jeny ruiz:</t>
        </r>
        <r>
          <rPr>
            <sz val="9"/>
            <color indexed="81"/>
            <rFont val="Tahoma"/>
            <family val="2"/>
          </rPr>
          <t xml:space="preserve">
Control del nivel de acuedo entre las partes Cliente y Desarrollador</t>
        </r>
      </text>
    </comment>
    <comment ref="F7" authorId="0" shapeId="0" xr:uid="{00000000-0006-0000-0000-000002000000}">
      <text>
        <r>
          <rPr>
            <b/>
            <sz val="9"/>
            <color indexed="81"/>
            <rFont val="Tahoma"/>
            <charset val="1"/>
          </rPr>
          <t>jeny ruiz:</t>
        </r>
        <r>
          <rPr>
            <sz val="9"/>
            <color indexed="81"/>
            <rFont val="Tahoma"/>
            <charset val="1"/>
          </rPr>
          <t xml:space="preserve">
La información contenida en memoria se utiliza para actualizar los campos de la base de datos.</t>
        </r>
      </text>
    </comment>
    <comment ref="H7" authorId="0" shapeId="0" xr:uid="{00000000-0006-0000-0000-000003000000}">
      <text>
        <r>
          <rPr>
            <b/>
            <sz val="9"/>
            <color indexed="81"/>
            <rFont val="Tahoma"/>
            <charset val="1"/>
          </rPr>
          <t>jeny ruiz:</t>
        </r>
        <r>
          <rPr>
            <sz val="9"/>
            <color indexed="81"/>
            <rFont val="Tahoma"/>
            <charset val="1"/>
          </rPr>
          <t xml:space="preserve">
Se guarda en un archivo Excel los registros que dieron un problema en la actualización.</t>
        </r>
      </text>
    </comment>
    <comment ref="I7" authorId="0" shapeId="0" xr:uid="{00000000-0006-0000-0000-000004000000}">
      <text>
        <r>
          <rPr>
            <b/>
            <sz val="9"/>
            <color indexed="81"/>
            <rFont val="Tahoma"/>
            <charset val="1"/>
          </rPr>
          <t>jeny ruiz:</t>
        </r>
        <r>
          <rPr>
            <sz val="9"/>
            <color indexed="81"/>
            <rFont val="Tahoma"/>
            <charset val="1"/>
          </rPr>
          <t xml:space="preserve">
jeny ruiz:
Posterior a la actualización, se guardaran automáticamente el nombre de usuario, fecha, hora, registro antiguo, registro nuevo.</t>
        </r>
      </text>
    </comment>
    <comment ref="J7" authorId="0" shapeId="0" xr:uid="{00000000-0006-0000-0000-000005000000}">
      <text>
        <r>
          <rPr>
            <b/>
            <sz val="9"/>
            <color indexed="81"/>
            <rFont val="Tahoma"/>
            <charset val="1"/>
          </rPr>
          <t>jeny ruiz:</t>
        </r>
        <r>
          <rPr>
            <sz val="9"/>
            <color indexed="81"/>
            <rFont val="Tahoma"/>
            <charset val="1"/>
          </rPr>
          <t xml:space="preserve">
jeny ruiz:
Posterior a la actualización, se guardaran automáticamente el nombre de usuario, fecha, hora, registro antiguo, registro nuevo.</t>
        </r>
      </text>
    </comment>
    <comment ref="C9" authorId="0" shapeId="0" xr:uid="{00000000-0006-0000-0000-000006000000}">
      <text>
        <r>
          <rPr>
            <b/>
            <sz val="9"/>
            <color indexed="81"/>
            <rFont val="Tahoma"/>
            <family val="2"/>
          </rPr>
          <t>jeny ruiz:</t>
        </r>
        <r>
          <rPr>
            <sz val="9"/>
            <color indexed="81"/>
            <rFont val="Tahoma"/>
            <family val="2"/>
          </rPr>
          <t xml:space="preserve">
Todos los interesados reconocen que el  requisito es correcto y relevante
</t>
        </r>
      </text>
    </comment>
    <comment ref="F9" authorId="0" shapeId="0" xr:uid="{00000000-0006-0000-0000-000007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H9" authorId="0" shapeId="0" xr:uid="{00000000-0006-0000-0000-000008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I9" authorId="0" shapeId="0" xr:uid="{1ACFE23E-D4AA-467C-B0AE-E0BB8178FE2F}">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J9" authorId="0" shapeId="0" xr:uid="{00000000-0006-0000-0000-00000A000000}">
      <text>
        <r>
          <rPr>
            <b/>
            <sz val="9"/>
            <color indexed="81"/>
            <rFont val="Tahoma"/>
            <charset val="1"/>
          </rPr>
          <t>jeny ruiz:</t>
        </r>
        <r>
          <rPr>
            <sz val="9"/>
            <color indexed="81"/>
            <rFont val="Tahoma"/>
            <charset val="1"/>
          </rPr>
          <t xml:space="preserve">
Es importante ingresar el archivo plano en formato excel para el cliente y el desarrollador</t>
        </r>
      </text>
    </comment>
    <comment ref="C10" authorId="0" shapeId="0" xr:uid="{00000000-0006-0000-0000-00000B000000}">
      <text>
        <r>
          <rPr>
            <b/>
            <sz val="9"/>
            <color indexed="81"/>
            <rFont val="Tahoma"/>
            <family val="2"/>
          </rPr>
          <t>jeny ruiz:</t>
        </r>
        <r>
          <rPr>
            <sz val="9"/>
            <color indexed="81"/>
            <rFont val="Tahoma"/>
            <family val="2"/>
          </rPr>
          <t xml:space="preserve">
Ponderado por importancia o prioridad</t>
        </r>
      </text>
    </comment>
    <comment ref="C11" authorId="0" shapeId="0" xr:uid="{00000000-0006-0000-0000-00000C000000}">
      <text>
        <r>
          <rPr>
            <b/>
            <sz val="9"/>
            <color indexed="81"/>
            <rFont val="Tahoma"/>
            <family val="2"/>
          </rPr>
          <t>jeny ruiz:</t>
        </r>
        <r>
          <rPr>
            <sz val="9"/>
            <color indexed="81"/>
            <rFont val="Tahoma"/>
            <family val="2"/>
          </rPr>
          <t xml:space="preserve">
Todos los lectores comprenden de la misma manera, sólo una interpretación</t>
        </r>
      </text>
    </comment>
    <comment ref="C12" authorId="0" shapeId="0" xr:uid="{00000000-0006-0000-0000-00000D000000}">
      <text>
        <r>
          <rPr>
            <b/>
            <sz val="9"/>
            <color indexed="81"/>
            <rFont val="Tahoma"/>
            <family val="2"/>
          </rPr>
          <t>jeny ruiz:</t>
        </r>
        <r>
          <rPr>
            <sz val="9"/>
            <color indexed="81"/>
            <rFont val="Tahoma"/>
            <family val="2"/>
          </rPr>
          <t xml:space="preserve">
Toda nueva información  ha sido incorporada</t>
        </r>
      </text>
    </comment>
    <comment ref="C13" authorId="0" shapeId="0" xr:uid="{00000000-0006-0000-0000-00000E000000}">
      <text>
        <r>
          <rPr>
            <b/>
            <sz val="9"/>
            <color indexed="81"/>
            <rFont val="Tahoma"/>
            <family val="2"/>
          </rPr>
          <t>jeny ruiz:</t>
        </r>
        <r>
          <rPr>
            <sz val="9"/>
            <color indexed="81"/>
            <rFont val="Tahoma"/>
            <family val="2"/>
          </rPr>
          <t xml:space="preserve">
Refleja las espectativas  del implicado
</t>
        </r>
      </text>
    </comment>
    <comment ref="C14" authorId="0" shapeId="0" xr:uid="{00000000-0006-0000-0000-00000F000000}">
      <text>
        <r>
          <rPr>
            <b/>
            <sz val="9"/>
            <color indexed="81"/>
            <rFont val="Tahoma"/>
            <family val="2"/>
          </rPr>
          <t>jeny ruiz:</t>
        </r>
        <r>
          <rPr>
            <sz val="9"/>
            <color indexed="81"/>
            <rFont val="Tahoma"/>
            <family val="2"/>
          </rPr>
          <t xml:space="preserve">
Sin contradicciones
</t>
        </r>
      </text>
    </comment>
    <comment ref="C15" authorId="0" shapeId="0" xr:uid="{00000000-0006-0000-0000-000010000000}">
      <text>
        <r>
          <rPr>
            <b/>
            <sz val="9"/>
            <color indexed="81"/>
            <rFont val="Tahoma"/>
            <family val="2"/>
          </rPr>
          <t>jeny ruiz:</t>
        </r>
        <r>
          <rPr>
            <sz val="9"/>
            <color indexed="81"/>
            <rFont val="Tahoma"/>
            <family val="2"/>
          </rPr>
          <t xml:space="preserve">
Su cumplimiento o no cumplimiento puede der probado con un esfuerzo razonable</t>
        </r>
      </text>
    </comment>
    <comment ref="C16" authorId="0" shapeId="0" xr:uid="{00000000-0006-0000-0000-000011000000}">
      <text>
        <r>
          <rPr>
            <b/>
            <sz val="9"/>
            <color indexed="81"/>
            <rFont val="Tahoma"/>
            <family val="2"/>
          </rPr>
          <t>jeny ruiz:</t>
        </r>
        <r>
          <rPr>
            <sz val="9"/>
            <color indexed="81"/>
            <rFont val="Tahoma"/>
            <family val="2"/>
          </rPr>
          <t xml:space="preserve">
Puede ser implementado  y desarrollado en las condiciones actuales(tiempo, Presupuest,, orgtanizaciòn, ect)</t>
        </r>
      </text>
    </comment>
    <comment ref="C17" authorId="0" shapeId="0" xr:uid="{00000000-0006-0000-0000-000012000000}">
      <text>
        <r>
          <rPr>
            <b/>
            <sz val="9"/>
            <color indexed="81"/>
            <rFont val="Tahoma"/>
            <family val="2"/>
          </rPr>
          <t>jeny ruiz:</t>
        </r>
        <r>
          <rPr>
            <sz val="9"/>
            <color indexed="81"/>
            <rFont val="Tahoma"/>
            <family val="2"/>
          </rPr>
          <t xml:space="preserve">
El origen del requisito y sus relaciones con otros requisitos  están claros.</t>
        </r>
      </text>
    </comment>
    <comment ref="C18" authorId="0" shapeId="0" xr:uid="{00000000-0006-0000-0000-000013000000}">
      <text>
        <r>
          <rPr>
            <b/>
            <sz val="9"/>
            <color indexed="81"/>
            <rFont val="Tahoma"/>
            <family val="2"/>
          </rPr>
          <t>jeny ruiz:</t>
        </r>
        <r>
          <rPr>
            <sz val="9"/>
            <color indexed="81"/>
            <rFont val="Tahoma"/>
            <family val="2"/>
          </rPr>
          <t xml:space="preserve">
Trata todos los asuntos relevantes</t>
        </r>
      </text>
    </comment>
    <comment ref="C19" authorId="0" shapeId="0" xr:uid="{00000000-0006-0000-0000-000014000000}">
      <text>
        <r>
          <rPr>
            <b/>
            <sz val="9"/>
            <color indexed="81"/>
            <rFont val="Tahoma"/>
            <family val="2"/>
          </rPr>
          <t>jeny ruiz:</t>
        </r>
        <r>
          <rPr>
            <sz val="9"/>
            <color indexed="81"/>
            <rFont val="Tahoma"/>
            <family val="2"/>
          </rPr>
          <t xml:space="preserve">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9D95E27D-CE1B-4926-8D08-3DA048D071EA}">
      <text>
        <r>
          <rPr>
            <b/>
            <sz val="9"/>
            <color indexed="81"/>
            <rFont val="Tahoma"/>
            <family val="2"/>
          </rPr>
          <t>ESPE:</t>
        </r>
        <r>
          <rPr>
            <sz val="9"/>
            <color indexed="81"/>
            <rFont val="Tahoma"/>
            <family val="2"/>
          </rPr>
          <t xml:space="preserve">
COMPLETITUD DOCUMENTO</t>
        </r>
      </text>
    </comment>
    <comment ref="B9" authorId="0" shapeId="0" xr:uid="{FC1F1E3A-285F-4B89-BB31-6958B80361E1}">
      <text>
        <r>
          <rPr>
            <b/>
            <sz val="9"/>
            <color indexed="81"/>
            <rFont val="Tahoma"/>
            <family val="2"/>
          </rPr>
          <t>ESPE:</t>
        </r>
        <r>
          <rPr>
            <sz val="9"/>
            <color indexed="81"/>
            <rFont val="Tahoma"/>
            <family val="2"/>
          </rPr>
          <t xml:space="preserve">
COMPLETITUD REQUISITO INDIVIDUAL
</t>
        </r>
      </text>
    </comment>
    <comment ref="B10" authorId="0" shapeId="0" xr:uid="{66F4D78D-073D-40BE-B4F4-EA87B970BD2D}">
      <text>
        <r>
          <rPr>
            <b/>
            <sz val="9"/>
            <color indexed="81"/>
            <rFont val="Tahoma"/>
            <family val="2"/>
          </rPr>
          <t>ESPE:</t>
        </r>
        <r>
          <rPr>
            <sz val="9"/>
            <color indexed="81"/>
            <rFont val="Tahoma"/>
            <family val="2"/>
          </rPr>
          <t xml:space="preserve">
TRAZABILIDAD</t>
        </r>
      </text>
    </comment>
    <comment ref="B11" authorId="0" shapeId="0" xr:uid="{76378A8E-1DC6-40B9-AC86-53E4B70DE716}">
      <text>
        <r>
          <rPr>
            <b/>
            <sz val="9"/>
            <color indexed="81"/>
            <rFont val="Tahoma"/>
            <family val="2"/>
          </rPr>
          <t>ESPE:</t>
        </r>
        <r>
          <rPr>
            <sz val="9"/>
            <color indexed="81"/>
            <rFont val="Tahoma"/>
            <family val="2"/>
          </rPr>
          <t xml:space="preserve">
trazabilidad
</t>
        </r>
      </text>
    </comment>
    <comment ref="B12" authorId="0" shapeId="0" xr:uid="{5A26E5E3-B0CC-491A-A05D-B59BF2BE36DB}">
      <text>
        <r>
          <rPr>
            <b/>
            <sz val="9"/>
            <color indexed="81"/>
            <rFont val="Tahoma"/>
            <family val="2"/>
          </rPr>
          <t>ESPE:</t>
        </r>
        <r>
          <rPr>
            <sz val="9"/>
            <color indexed="81"/>
            <rFont val="Tahoma"/>
            <family val="2"/>
          </rPr>
          <t xml:space="preserve">
TRAZABILIDAD
</t>
        </r>
      </text>
    </comment>
    <comment ref="B13" authorId="0" shapeId="0" xr:uid="{536B584C-8D19-46FA-B0D6-3BCE388D3BD3}">
      <text>
        <r>
          <rPr>
            <b/>
            <sz val="9"/>
            <color indexed="81"/>
            <rFont val="Tahoma"/>
            <family val="2"/>
          </rPr>
          <t>ESPE:</t>
        </r>
        <r>
          <rPr>
            <sz val="9"/>
            <color indexed="81"/>
            <rFont val="Tahoma"/>
            <family val="2"/>
          </rPr>
          <t xml:space="preserve">
CORRECCION
</t>
        </r>
      </text>
    </comment>
    <comment ref="B14" authorId="0" shapeId="0" xr:uid="{91DA86DC-E9F4-4510-B6ED-BC3BDF94122B}">
      <text>
        <r>
          <rPr>
            <b/>
            <sz val="9"/>
            <color indexed="81"/>
            <rFont val="Tahoma"/>
            <family val="2"/>
          </rPr>
          <t>ESPE:</t>
        </r>
        <r>
          <rPr>
            <sz val="9"/>
            <color indexed="81"/>
            <rFont val="Tahoma"/>
            <family val="2"/>
          </rPr>
          <t xml:space="preserve">
CONSISTENCIA</t>
        </r>
      </text>
    </comment>
    <comment ref="B15" authorId="0" shapeId="0" xr:uid="{63B9EC47-8154-4A5E-93A3-802E380F70BE}">
      <text>
        <r>
          <rPr>
            <b/>
            <sz val="9"/>
            <color indexed="81"/>
            <rFont val="Tahoma"/>
            <family val="2"/>
          </rPr>
          <t>ESPE:</t>
        </r>
        <r>
          <rPr>
            <sz val="9"/>
            <color indexed="81"/>
            <rFont val="Tahoma"/>
            <family val="2"/>
          </rPr>
          <t xml:space="preserve">
NECESIDAD
</t>
        </r>
      </text>
    </comment>
    <comment ref="B16" authorId="0" shapeId="0" xr:uid="{B481E49E-09E2-4411-9E45-C5F0CE73FFA7}">
      <text>
        <r>
          <rPr>
            <b/>
            <sz val="9"/>
            <color indexed="81"/>
            <rFont val="Tahoma"/>
            <family val="2"/>
          </rPr>
          <t>ESPE:</t>
        </r>
        <r>
          <rPr>
            <sz val="9"/>
            <color indexed="81"/>
            <rFont val="Tahoma"/>
            <family val="2"/>
          </rPr>
          <t xml:space="preserv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00000000-0006-0000-0100-000001000000}">
      <text>
        <r>
          <rPr>
            <b/>
            <sz val="9"/>
            <color indexed="81"/>
            <rFont val="Tahoma"/>
            <family val="2"/>
          </rPr>
          <t>ESPE:</t>
        </r>
        <r>
          <rPr>
            <sz val="9"/>
            <color indexed="81"/>
            <rFont val="Tahoma"/>
            <family val="2"/>
          </rPr>
          <t xml:space="preserve">
COMPLETITUD DOCUMENTO</t>
        </r>
      </text>
    </comment>
    <comment ref="B9" authorId="0" shapeId="0" xr:uid="{00000000-0006-0000-0100-000002000000}">
      <text>
        <r>
          <rPr>
            <b/>
            <sz val="9"/>
            <color indexed="81"/>
            <rFont val="Tahoma"/>
            <family val="2"/>
          </rPr>
          <t>ESPE:</t>
        </r>
        <r>
          <rPr>
            <sz val="9"/>
            <color indexed="81"/>
            <rFont val="Tahoma"/>
            <family val="2"/>
          </rPr>
          <t xml:space="preserve">
COMPLETITUD REQUISITO INDIVIDUAL
</t>
        </r>
      </text>
    </comment>
    <comment ref="B10" authorId="0" shapeId="0" xr:uid="{00000000-0006-0000-0100-000003000000}">
      <text>
        <r>
          <rPr>
            <b/>
            <sz val="9"/>
            <color indexed="81"/>
            <rFont val="Tahoma"/>
            <family val="2"/>
          </rPr>
          <t>ESPE:</t>
        </r>
        <r>
          <rPr>
            <sz val="9"/>
            <color indexed="81"/>
            <rFont val="Tahoma"/>
            <family val="2"/>
          </rPr>
          <t xml:space="preserve">
TRAZABILIDAD</t>
        </r>
      </text>
    </comment>
    <comment ref="B11" authorId="0" shapeId="0" xr:uid="{00000000-0006-0000-0100-000004000000}">
      <text>
        <r>
          <rPr>
            <b/>
            <sz val="9"/>
            <color indexed="81"/>
            <rFont val="Tahoma"/>
            <family val="2"/>
          </rPr>
          <t>ESPE:</t>
        </r>
        <r>
          <rPr>
            <sz val="9"/>
            <color indexed="81"/>
            <rFont val="Tahoma"/>
            <family val="2"/>
          </rPr>
          <t xml:space="preserve">
trazabilidad
</t>
        </r>
      </text>
    </comment>
    <comment ref="B12" authorId="0" shapeId="0" xr:uid="{00000000-0006-0000-0100-000005000000}">
      <text>
        <r>
          <rPr>
            <b/>
            <sz val="9"/>
            <color indexed="81"/>
            <rFont val="Tahoma"/>
            <family val="2"/>
          </rPr>
          <t>ESPE:</t>
        </r>
        <r>
          <rPr>
            <sz val="9"/>
            <color indexed="81"/>
            <rFont val="Tahoma"/>
            <family val="2"/>
          </rPr>
          <t xml:space="preserve">
TRAZABILIDAD
</t>
        </r>
      </text>
    </comment>
    <comment ref="B13" authorId="0" shapeId="0" xr:uid="{00000000-0006-0000-0100-000006000000}">
      <text>
        <r>
          <rPr>
            <b/>
            <sz val="9"/>
            <color indexed="81"/>
            <rFont val="Tahoma"/>
            <family val="2"/>
          </rPr>
          <t>ESPE:</t>
        </r>
        <r>
          <rPr>
            <sz val="9"/>
            <color indexed="81"/>
            <rFont val="Tahoma"/>
            <family val="2"/>
          </rPr>
          <t xml:space="preserve">
CORRECCION
</t>
        </r>
      </text>
    </comment>
    <comment ref="B14" authorId="0" shapeId="0" xr:uid="{00000000-0006-0000-0100-000007000000}">
      <text>
        <r>
          <rPr>
            <b/>
            <sz val="9"/>
            <color indexed="81"/>
            <rFont val="Tahoma"/>
            <family val="2"/>
          </rPr>
          <t>ESPE:</t>
        </r>
        <r>
          <rPr>
            <sz val="9"/>
            <color indexed="81"/>
            <rFont val="Tahoma"/>
            <family val="2"/>
          </rPr>
          <t xml:space="preserve">
CONSISTENCIA</t>
        </r>
      </text>
    </comment>
    <comment ref="B15" authorId="0" shapeId="0" xr:uid="{00000000-0006-0000-0100-000008000000}">
      <text>
        <r>
          <rPr>
            <b/>
            <sz val="9"/>
            <color indexed="81"/>
            <rFont val="Tahoma"/>
            <family val="2"/>
          </rPr>
          <t>ESPE:</t>
        </r>
        <r>
          <rPr>
            <sz val="9"/>
            <color indexed="81"/>
            <rFont val="Tahoma"/>
            <family val="2"/>
          </rPr>
          <t xml:space="preserve">
NECESIDAD
</t>
        </r>
      </text>
    </comment>
    <comment ref="B16" authorId="0" shapeId="0" xr:uid="{00000000-0006-0000-0100-000009000000}">
      <text>
        <r>
          <rPr>
            <b/>
            <sz val="9"/>
            <color indexed="81"/>
            <rFont val="Tahoma"/>
            <family val="2"/>
          </rPr>
          <t>ESPE:</t>
        </r>
        <r>
          <rPr>
            <sz val="9"/>
            <color indexed="81"/>
            <rFont val="Tahoma"/>
            <family val="2"/>
          </rPr>
          <t xml:space="preserv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ESPE</author>
  </authors>
  <commentList>
    <comment ref="B8" authorId="0" shapeId="0" xr:uid="{AA566E97-CBBD-4024-8F8D-027A74F1A9C1}">
      <text>
        <r>
          <rPr>
            <b/>
            <sz val="9"/>
            <color indexed="81"/>
            <rFont val="Tahoma"/>
            <family val="2"/>
          </rPr>
          <t>ESPE:</t>
        </r>
        <r>
          <rPr>
            <sz val="9"/>
            <color indexed="81"/>
            <rFont val="Tahoma"/>
            <family val="2"/>
          </rPr>
          <t xml:space="preserve">
COMPLETITUD DOCUMENTO</t>
        </r>
      </text>
    </comment>
    <comment ref="B9" authorId="0" shapeId="0" xr:uid="{1FF17ADC-017C-4684-B803-AA7AA3D27B96}">
      <text>
        <r>
          <rPr>
            <b/>
            <sz val="9"/>
            <color indexed="81"/>
            <rFont val="Tahoma"/>
            <family val="2"/>
          </rPr>
          <t>ESPE:</t>
        </r>
        <r>
          <rPr>
            <sz val="9"/>
            <color indexed="81"/>
            <rFont val="Tahoma"/>
            <family val="2"/>
          </rPr>
          <t xml:space="preserve">
COMPLETITUD REQUISITO INDIVIDUAL
</t>
        </r>
      </text>
    </comment>
    <comment ref="B10" authorId="0" shapeId="0" xr:uid="{18551D03-3E0E-4F14-8EAF-FAF1D593C345}">
      <text>
        <r>
          <rPr>
            <b/>
            <sz val="9"/>
            <color indexed="81"/>
            <rFont val="Tahoma"/>
            <family val="2"/>
          </rPr>
          <t>ESPE:</t>
        </r>
        <r>
          <rPr>
            <sz val="9"/>
            <color indexed="81"/>
            <rFont val="Tahoma"/>
            <family val="2"/>
          </rPr>
          <t xml:space="preserve">
TRAZABILIDAD</t>
        </r>
      </text>
    </comment>
    <comment ref="B11" authorId="0" shapeId="0" xr:uid="{41F48522-752A-49A6-A7C6-2A5B9205F7EC}">
      <text>
        <r>
          <rPr>
            <b/>
            <sz val="9"/>
            <color indexed="81"/>
            <rFont val="Tahoma"/>
            <family val="2"/>
          </rPr>
          <t>ESPE:</t>
        </r>
        <r>
          <rPr>
            <sz val="9"/>
            <color indexed="81"/>
            <rFont val="Tahoma"/>
            <family val="2"/>
          </rPr>
          <t xml:space="preserve">
trazabilidad
</t>
        </r>
      </text>
    </comment>
    <comment ref="B12" authorId="0" shapeId="0" xr:uid="{D90B7981-2EF1-4974-AEE9-7FB56842C25E}">
      <text>
        <r>
          <rPr>
            <b/>
            <sz val="9"/>
            <color indexed="81"/>
            <rFont val="Tahoma"/>
            <family val="2"/>
          </rPr>
          <t>ESPE:</t>
        </r>
        <r>
          <rPr>
            <sz val="9"/>
            <color indexed="81"/>
            <rFont val="Tahoma"/>
            <family val="2"/>
          </rPr>
          <t xml:space="preserve">
TRAZABILIDAD
</t>
        </r>
      </text>
    </comment>
    <comment ref="B13" authorId="0" shapeId="0" xr:uid="{817B0D95-E8A9-4627-B045-58697F33E393}">
      <text>
        <r>
          <rPr>
            <b/>
            <sz val="9"/>
            <color indexed="81"/>
            <rFont val="Tahoma"/>
            <family val="2"/>
          </rPr>
          <t>ESPE:</t>
        </r>
        <r>
          <rPr>
            <sz val="9"/>
            <color indexed="81"/>
            <rFont val="Tahoma"/>
            <family val="2"/>
          </rPr>
          <t xml:space="preserve">
CORRECCION
</t>
        </r>
      </text>
    </comment>
    <comment ref="B14" authorId="0" shapeId="0" xr:uid="{16F994F3-1689-47AD-B839-C1B75A253040}">
      <text>
        <r>
          <rPr>
            <b/>
            <sz val="9"/>
            <color indexed="81"/>
            <rFont val="Tahoma"/>
            <family val="2"/>
          </rPr>
          <t>ESPE:</t>
        </r>
        <r>
          <rPr>
            <sz val="9"/>
            <color indexed="81"/>
            <rFont val="Tahoma"/>
            <family val="2"/>
          </rPr>
          <t xml:space="preserve">
CONSISTENCIA</t>
        </r>
      </text>
    </comment>
    <comment ref="B15" authorId="0" shapeId="0" xr:uid="{95099B97-E1DB-4B8B-B2CC-6A85D1F56721}">
      <text>
        <r>
          <rPr>
            <b/>
            <sz val="9"/>
            <color indexed="81"/>
            <rFont val="Tahoma"/>
            <family val="2"/>
          </rPr>
          <t>ESPE:</t>
        </r>
        <r>
          <rPr>
            <sz val="9"/>
            <color indexed="81"/>
            <rFont val="Tahoma"/>
            <family val="2"/>
          </rPr>
          <t xml:space="preserve">
NECESIDAD
</t>
        </r>
      </text>
    </comment>
    <comment ref="B16" authorId="0" shapeId="0" xr:uid="{D0B2A961-9F63-4C33-8F9B-1AE4ED1A66DC}">
      <text>
        <r>
          <rPr>
            <b/>
            <sz val="9"/>
            <color indexed="81"/>
            <rFont val="Tahoma"/>
            <family val="2"/>
          </rPr>
          <t>ESPE:</t>
        </r>
        <r>
          <rPr>
            <sz val="9"/>
            <color indexed="81"/>
            <rFont val="Tahoma"/>
            <family val="2"/>
          </rPr>
          <t xml:space="preserve">
verificable 
</t>
        </r>
      </text>
    </comment>
  </commentList>
</comments>
</file>

<file path=xl/sharedStrings.xml><?xml version="1.0" encoding="utf-8"?>
<sst xmlns="http://schemas.openxmlformats.org/spreadsheetml/2006/main" count="295" uniqueCount="85">
  <si>
    <t>OK</t>
  </si>
  <si>
    <t>Nº</t>
  </si>
  <si>
    <t>Agreed</t>
  </si>
  <si>
    <t>Ranked</t>
  </si>
  <si>
    <t>Unambiguos</t>
  </si>
  <si>
    <t>Correct</t>
  </si>
  <si>
    <t>Consisten</t>
  </si>
  <si>
    <t>Valid and up-to date</t>
  </si>
  <si>
    <t>Verifiable</t>
  </si>
  <si>
    <t>Realizable</t>
  </si>
  <si>
    <t>Traceable</t>
  </si>
  <si>
    <t>Complete</t>
  </si>
  <si>
    <t>Understandability</t>
  </si>
  <si>
    <t>Requerimientos  Funcionales</t>
  </si>
  <si>
    <t>CRITERIOS DE CALIDAD (Documento/Requerimientos)</t>
  </si>
  <si>
    <t>Status
Nivel de Acuerdo</t>
  </si>
  <si>
    <t>SITEMA:</t>
  </si>
  <si>
    <t>No fue necesario</t>
  </si>
  <si>
    <t>MATRIZ PARA COMPROBACIÓN REQUERIMIENTOS DE CALIDAD DE PROYECTO ACADEMICO</t>
  </si>
  <si>
    <t>SISTEMA:</t>
  </si>
  <si>
    <t>FECHA:</t>
  </si>
  <si>
    <t>AUTOR:</t>
  </si>
  <si>
    <t>CONTENIDO</t>
  </si>
  <si>
    <t>SI</t>
  </si>
  <si>
    <t xml:space="preserve">NO </t>
  </si>
  <si>
    <t>NIVEL DE ACUERDO</t>
  </si>
  <si>
    <t>REQUERIMIENTO EVALUADO :</t>
  </si>
  <si>
    <t>Todos los requerimientos  han sido acordados con todos los interesados?</t>
  </si>
  <si>
    <t>Todos los requerimientos  modificados han sido acordados por todos los implicados?</t>
  </si>
  <si>
    <t>Han sido resueltos todos los conflictos conocidos respectos de los requerimientos?</t>
  </si>
  <si>
    <t>Elección de la Reina - UFA ESPE</t>
  </si>
  <si>
    <t>No.</t>
  </si>
  <si>
    <t>Pregunta</t>
  </si>
  <si>
    <t>DOCUMENTACIÓN</t>
  </si>
  <si>
    <t>Existe un proceso acotado (en plazo y presupuesto) que permita determinar que el sistema construido satisface lo descrito en el propio requerimiento?</t>
  </si>
  <si>
    <t>Todos los requerimientos relevantes se han documentado?</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</si>
  <si>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</si>
  <si>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</si>
  <si>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</si>
  <si>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</si>
  <si>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</si>
  <si>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</si>
  <si>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</si>
  <si>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</si>
  <si>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</si>
  <si>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</si>
  <si>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</si>
  <si>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</si>
  <si>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SUMATORIA:</t>
  </si>
  <si>
    <t>X</t>
  </si>
  <si>
    <t>PORCENTAJE :</t>
  </si>
  <si>
    <t xml:space="preserve">CONTENIDO </t>
  </si>
  <si>
    <t>RESUMEN</t>
  </si>
  <si>
    <t>PREGUNTA</t>
  </si>
  <si>
    <t>RECOMENDACIÓN</t>
  </si>
  <si>
    <t xml:space="preserve">
RE01 Seguridad para el control de inventario mediante usario y contraseña
</t>
  </si>
  <si>
    <t>Diego Casignia, Axel Herrera, Fernando Sandoval</t>
  </si>
  <si>
    <t xml:space="preserve">1. Actas de reunion
2. Historial de Usuario
3. Se efectuan Casos de Prueba </t>
  </si>
  <si>
    <t>En la matriz de historia de usuario se pondera como prioridad alta</t>
  </si>
  <si>
    <t>Aceptado por el Usuario a través del Acta Reunion</t>
  </si>
  <si>
    <t>1. Aceptado por el Tutor Empresarial y el Usuario
2. Acta de reunión</t>
  </si>
  <si>
    <t>Planteo y Ejecución de Casos de Prueba</t>
  </si>
  <si>
    <t xml:space="preserve">1. El tiempo estimado fue el correcto para la implementacion del producto
2. Se conto con el presuspuesto para la implementacion
3. Se realizo mediante las especificaciones de la matriz de HU
4. Hadware y Software disponible </t>
  </si>
  <si>
    <t xml:space="preserve">1.Es claro el origen del requisito por lo que siempre se cuenta con seguridad.
2. La relación con otros requisitos se definen en la matriz HU.
</t>
  </si>
  <si>
    <t>Se involucran a los dueños del local y a los trabajadores asignados al inventario.</t>
  </si>
  <si>
    <t>Se considera realizar un mantenimiento despues de la presentacion al cliente</t>
  </si>
  <si>
    <t>Realizar seguimiento con el usuario para resolver conflictos respecto a la funcionalidad del requisito</t>
  </si>
  <si>
    <t>RE02 Organizacion de productos de la panadería</t>
  </si>
  <si>
    <t>1. Aceptado por el Tutor Empresarial y el Usuario</t>
  </si>
  <si>
    <t>1. Actas de reunion
2. Historial de Usuario</t>
  </si>
  <si>
    <t>Actas de reunion</t>
  </si>
  <si>
    <t xml:space="preserve">1. El tiempo estimado fue el correcto para la implementacion del requisito
2. Se conto con el presuspuesto necesario
3. Se realizo mediante las especificaciones de la matriz de HU
4. Hadware y Software disponible </t>
  </si>
  <si>
    <t>Se completo en base a las especificaciones de la matriz de HU</t>
  </si>
  <si>
    <t>RE01 Seguridad para el control de inventario mediante usario y contraseña</t>
  </si>
  <si>
    <t>Mejorar el contenido del glosario de términos, como lo especifica el  IEEE std. 830</t>
  </si>
  <si>
    <t>Realizar la estructura definida en el estandar, como lo especifica el  IEEE std. 830</t>
  </si>
  <si>
    <t>Ralizar la documentacion de requerimientos, como lo especifica el  IEEE std. 830</t>
  </si>
  <si>
    <t>Mejorar el contenido del glosario de términos, como lo especifica el  IEEE std. 1830</t>
  </si>
  <si>
    <t>Se debe aplicar el estandar IEE std. 1830</t>
  </si>
  <si>
    <t>Se debe seguir la estructura que conlleva la estandarizacion establecida 1830</t>
  </si>
  <si>
    <t>Realizar revision por cada integrante de desarrollo para saber si cumple con la sintaxis del estandar</t>
  </si>
  <si>
    <t>RE03 Avisos de agotamiento de inventario</t>
  </si>
  <si>
    <t xml:space="preserve">RE02 Organizacion por etiquetas de los productos </t>
  </si>
  <si>
    <t>Se considera realiazar un cambio en los avisos cada cierto tiempo antes del agotamiento</t>
  </si>
  <si>
    <t>DESARROLLO DE UN SITEMA DE INVENTARIO PARA PANADERIA "LOS PANES DE LA RUMIÑAHUI"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</si>
</sst>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5"/>
      <color theme="3"/>
      <name val="Calibri"/>
      <family val="2"/>
      <scheme val="minor"/>
    </font>
    <font>
      <sz val="8"/>
      <name val="Arial"/>
      <family val="2"/>
    </font>
    <font>
      <b/>
      <sz val="12"/>
      <name val="Arial"/>
      <family val="2"/>
    </font>
    <font>
      <sz val="11"/>
      <color theme="0"/>
      <name val="Calibri"/>
      <family val="2"/>
      <scheme val="minor"/>
    </font>
    <font>
      <b/>
      <sz val="12"/>
      <color theme="0"/>
      <name val="Calibri"/>
      <family val="2"/>
      <scheme val="minor"/>
    </font>
    <font>
      <b/>
      <sz val="16"/>
      <color theme="0"/>
      <name val="Calibri"/>
      <family val="2"/>
      <scheme val="minor"/>
    </font>
    <font>
      <b/>
      <sz val="18"/>
      <color theme="3"/>
      <name val="Calibri"/>
      <family val="2"/>
      <scheme val="minor"/>
    </font>
    <font>
      <b/>
      <sz val="16"/>
      <color theme="1"/>
      <name val="Calibri"/>
      <family val="2"/>
      <scheme val="minor"/>
    </font>
    <font>
      <b/>
      <sz val="18"/>
      <name val="Arial"/>
      <family val="2"/>
    </font>
    <font>
      <sz val="9"/>
      <color indexed="81"/>
      <name val="Tahoma"/>
      <family val="2"/>
    </font>
    <font>
      <b/>
      <sz val="9"/>
      <color indexed="81"/>
      <name val="Tahoma"/>
      <family val="2"/>
    </font>
    <font>
      <b/>
      <sz val="11"/>
      <name val="Arial"/>
      <family val="2"/>
    </font>
    <font>
      <sz val="9"/>
      <color indexed="81"/>
      <name val="Tahoma"/>
      <charset val="1"/>
    </font>
    <font>
      <b/>
      <sz val="9"/>
      <color indexed="81"/>
      <name val="Tahoma"/>
      <charset val="1"/>
    </font>
    <font>
      <b/>
      <sz val="18"/>
      <name val="Calibri"/>
      <family val="2"/>
      <scheme val="minor"/>
    </font>
    <font>
      <b/>
      <sz val="14"/>
      <color theme="1"/>
      <name val="Calibri"/>
      <family val="2"/>
      <scheme val="minor"/>
    </font>
    <font>
      <sz val="11"/>
      <color theme="1"/>
      <name val="Calibri"/>
      <family val="2"/>
      <scheme val="minor"/>
    </font>
    <font>
      <sz val="11"/>
      <color rgb="FFFA7D00"/>
      <name val="Calibri"/>
      <family val="2"/>
      <scheme val="minor"/>
    </font>
    <font>
      <b/>
      <sz val="11"/>
      <color theme="0"/>
      <name val="Calibri"/>
      <family val="2"/>
      <scheme val="minor"/>
    </font>
    <font>
      <sz val="14"/>
      <color theme="1"/>
      <name val="Calibri"/>
      <family val="2"/>
      <scheme val="minor"/>
    </font>
    <font>
      <b/>
      <sz val="18"/>
      <color rgb="FFFA7D00"/>
      <name val="Calibri"/>
      <family val="2"/>
      <scheme val="minor"/>
    </font>
    <font>
      <sz val="8"/>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4"/>
      </patternFill>
    </fill>
    <fill>
      <patternFill patternType="solid">
        <fgColor theme="4" tint="0.59999389629810485"/>
        <bgColor indexed="65"/>
      </patternFill>
    </fill>
    <fill>
      <patternFill patternType="solid">
        <fgColor theme="6" tint="0.39997558519241921"/>
        <bgColor indexed="65"/>
      </patternFill>
    </fill>
  </fills>
  <borders count="13">
    <border>
      <left/>
      <right/>
      <top/>
      <bottom/>
      <diagonal/>
    </border>
    <border>
      <left/>
      <right/>
      <top/>
      <bottom style="thick">
        <color theme="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double">
        <color rgb="FFFF8001"/>
      </bottom>
      <diagonal/>
    </border>
    <border>
      <left/>
      <right/>
      <top/>
      <bottom style="thin">
        <color indexed="64"/>
      </bottom>
      <diagonal/>
    </border>
  </borders>
  <cellStyleXfs count="7">
    <xf numFmtId="0" fontId="0" fillId="0" borderId="0"/>
    <xf numFmtId="0" fontId="1" fillId="0" borderId="1" applyNumberFormat="0" applyFill="0" applyAlignment="0" applyProtection="0"/>
    <xf numFmtId="0" fontId="4" fillId="4" borderId="0" applyNumberFormat="0" applyBorder="0" applyAlignment="0" applyProtection="0"/>
    <xf numFmtId="9" fontId="17" fillId="0" borderId="0" applyFont="0" applyFill="0" applyBorder="0" applyAlignment="0" applyProtection="0"/>
    <xf numFmtId="0" fontId="18" fillId="0" borderId="11" applyNumberFormat="0" applyFill="0" applyAlignment="0" applyProtection="0"/>
    <xf numFmtId="0" fontId="17" fillId="5" borderId="0" applyNumberFormat="0" applyBorder="0" applyAlignment="0" applyProtection="0"/>
    <xf numFmtId="0" fontId="4" fillId="6" borderId="0" applyNumberFormat="0" applyBorder="0" applyAlignment="0" applyProtection="0"/>
  </cellStyleXfs>
  <cellXfs count="58">
    <xf numFmtId="0" fontId="0" fillId="0" borderId="0" xfId="0"/>
    <xf numFmtId="0" fontId="2" fillId="0" borderId="0" xfId="0" applyFont="1" applyAlignment="1">
      <alignment horizontal="center"/>
    </xf>
    <xf numFmtId="0" fontId="5" fillId="4" borderId="3" xfId="2" applyFont="1" applyBorder="1" applyAlignment="1">
      <alignment horizontal="left" vertical="center" wrapText="1"/>
    </xf>
    <xf numFmtId="0" fontId="5" fillId="4" borderId="3" xfId="2" applyFont="1" applyBorder="1" applyAlignment="1">
      <alignment vertical="center" wrapText="1"/>
    </xf>
    <xf numFmtId="0" fontId="5" fillId="4" borderId="6" xfId="2" applyFont="1" applyBorder="1" applyAlignment="1">
      <alignment horizontal="left" vertical="center" wrapText="1"/>
    </xf>
    <xf numFmtId="0" fontId="8" fillId="3" borderId="3" xfId="2" applyFont="1" applyFill="1" applyBorder="1" applyAlignment="1">
      <alignment horizontal="center" vertical="center" wrapText="1"/>
    </xf>
    <xf numFmtId="0" fontId="6" fillId="4" borderId="9" xfId="2" applyFont="1" applyBorder="1" applyAlignment="1">
      <alignment horizontal="center" vertical="center" wrapText="1"/>
    </xf>
    <xf numFmtId="0" fontId="5" fillId="4" borderId="7" xfId="2" applyFont="1" applyBorder="1" applyAlignment="1">
      <alignment horizontal="left" vertical="center" wrapText="1"/>
    </xf>
    <xf numFmtId="0" fontId="0" fillId="0" borderId="3" xfId="0" applyBorder="1"/>
    <xf numFmtId="0" fontId="7" fillId="0" borderId="0" xfId="1" applyFont="1" applyBorder="1" applyAlignment="1">
      <alignment horizontal="center" vertical="center" wrapText="1"/>
    </xf>
    <xf numFmtId="0" fontId="15" fillId="0" borderId="0" xfId="1"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wrapText="1"/>
    </xf>
    <xf numFmtId="0" fontId="0" fillId="0" borderId="6" xfId="0" applyBorder="1" applyAlignment="1">
      <alignment horizontal="center" vertical="center"/>
    </xf>
    <xf numFmtId="0" fontId="16" fillId="0" borderId="7" xfId="0" applyFont="1" applyBorder="1" applyAlignment="1">
      <alignment horizontal="center" vertical="center"/>
    </xf>
    <xf numFmtId="0" fontId="8" fillId="0" borderId="5" xfId="0" applyFont="1" applyBorder="1" applyAlignment="1">
      <alignment horizontal="center" vertical="center"/>
    </xf>
    <xf numFmtId="0" fontId="8" fillId="0" borderId="10" xfId="0" applyFont="1" applyBorder="1" applyAlignment="1">
      <alignment horizontal="center" vertical="center"/>
    </xf>
    <xf numFmtId="0" fontId="0" fillId="0" borderId="8" xfId="0" applyBorder="1" applyAlignment="1">
      <alignment horizontal="center" vertical="center"/>
    </xf>
    <xf numFmtId="0" fontId="0" fillId="0" borderId="4" xfId="0" applyBorder="1" applyAlignment="1">
      <alignment wrapText="1"/>
    </xf>
    <xf numFmtId="0" fontId="0" fillId="0" borderId="0" xfId="0" applyAlignment="1">
      <alignment vertical="top"/>
    </xf>
    <xf numFmtId="0" fontId="16" fillId="0" borderId="0" xfId="0" applyFont="1" applyAlignment="1">
      <alignment horizontal="left" vertical="top"/>
    </xf>
    <xf numFmtId="0" fontId="16" fillId="0" borderId="0" xfId="0" applyFont="1" applyAlignment="1">
      <alignment horizontal="left"/>
    </xf>
    <xf numFmtId="0" fontId="16" fillId="0" borderId="5" xfId="0" applyFont="1"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20" fillId="5" borderId="7" xfId="5" applyFont="1" applyBorder="1" applyAlignment="1">
      <alignment horizontal="center" vertical="center"/>
    </xf>
    <xf numFmtId="0" fontId="20" fillId="5" borderId="5" xfId="5" applyFont="1" applyBorder="1" applyAlignment="1">
      <alignment horizontal="center" vertical="center"/>
    </xf>
    <xf numFmtId="0" fontId="20" fillId="5" borderId="10" xfId="5" applyFont="1" applyBorder="1" applyAlignment="1">
      <alignment horizontal="center" vertical="center"/>
    </xf>
    <xf numFmtId="9" fontId="0" fillId="0" borderId="0" xfId="3" applyFont="1" applyBorder="1"/>
    <xf numFmtId="0" fontId="16" fillId="0" borderId="0" xfId="0" applyFont="1" applyAlignment="1">
      <alignment horizontal="left" vertical="center"/>
    </xf>
    <xf numFmtId="0" fontId="0" fillId="0" borderId="0" xfId="3" applyNumberFormat="1" applyFont="1"/>
    <xf numFmtId="0" fontId="19" fillId="6" borderId="3" xfId="6" applyFont="1" applyBorder="1" applyAlignment="1">
      <alignment horizontal="center" vertical="center"/>
    </xf>
    <xf numFmtId="0" fontId="16" fillId="0" borderId="0" xfId="0" applyFont="1" applyAlignment="1">
      <alignment horizontal="left" vertical="center" wrapText="1"/>
    </xf>
    <xf numFmtId="0" fontId="0" fillId="0" borderId="0" xfId="0" applyFill="1" applyBorder="1"/>
    <xf numFmtId="0" fontId="0" fillId="0" borderId="0" xfId="0"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9" fillId="2" borderId="3" xfId="0" applyFont="1" applyFill="1" applyBorder="1" applyAlignment="1">
      <alignment horizontal="center" vertical="center"/>
    </xf>
    <xf numFmtId="0" fontId="7" fillId="0" borderId="0" xfId="1" applyFont="1" applyBorder="1" applyAlignment="1">
      <alignment horizontal="center" vertical="center" wrapText="1"/>
    </xf>
    <xf numFmtId="0" fontId="15" fillId="0" borderId="0" xfId="1" applyFont="1" applyBorder="1" applyAlignment="1">
      <alignment horizontal="left" vertical="center" wrapText="1"/>
    </xf>
    <xf numFmtId="0" fontId="6" fillId="4" borderId="9" xfId="2" applyFont="1" applyBorder="1" applyAlignment="1">
      <alignment horizontal="center" vertical="center" wrapText="1"/>
    </xf>
    <xf numFmtId="0" fontId="6" fillId="4" borderId="6" xfId="2"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6" fillId="0" borderId="0" xfId="0" applyFont="1" applyAlignment="1">
      <alignment horizontal="left" vertical="center"/>
    </xf>
    <xf numFmtId="0" fontId="20" fillId="0" borderId="0" xfId="0" applyFont="1" applyAlignment="1">
      <alignment horizontal="left" vertical="top" wrapText="1"/>
    </xf>
    <xf numFmtId="15" fontId="20" fillId="0" borderId="0" xfId="0" applyNumberFormat="1" applyFont="1" applyAlignment="1">
      <alignment horizontal="left" wrapText="1"/>
    </xf>
    <xf numFmtId="0" fontId="20" fillId="0" borderId="0" xfId="0" applyFont="1" applyAlignment="1">
      <alignment horizontal="left" wrapText="1"/>
    </xf>
    <xf numFmtId="0" fontId="21" fillId="0" borderId="0" xfId="4" applyFont="1" applyBorder="1" applyAlignment="1">
      <alignment horizontal="center" vertical="center"/>
    </xf>
    <xf numFmtId="0" fontId="16" fillId="0" borderId="0" xfId="0" applyFont="1" applyAlignment="1">
      <alignment horizontal="center"/>
    </xf>
    <xf numFmtId="0" fontId="21" fillId="0" borderId="12" xfId="4" applyFont="1" applyBorder="1" applyAlignment="1">
      <alignment horizontal="center" vertical="center"/>
    </xf>
  </cellXfs>
  <cellStyles count="7">
    <cellStyle name="40% - Énfasis1" xfId="5" builtinId="31"/>
    <cellStyle name="60% - Énfasis3" xfId="6" builtinId="40"/>
    <cellStyle name="Celda vinculada" xfId="4" builtinId="24"/>
    <cellStyle name="Encabezado 1" xfId="1" builtinId="16"/>
    <cellStyle name="Énfasis1" xfId="2" builtinId="29"/>
    <cellStyle name="Normal" xfId="0" builtinId="0"/>
    <cellStyle name="Porcentaje" xfId="3" builtinId="5"/>
  </cellStyles>
  <dxfs count="102">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4"/>
        <color theme="1"/>
        <name val="Calibri"/>
        <scheme val="minor"/>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b/>
        <i val="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'RE01 MODELO LISTA COMPROBACION'!$B$41:$B$43</c:f>
              <c:strCache>
                <c:ptCount val="3"/>
                <c:pt idx="0">
                  <c:v>CONTENIDO </c:v>
                </c:pt>
                <c:pt idx="1">
                  <c:v>DOCUMENTACIÓN</c:v>
                </c:pt>
                <c:pt idx="2">
                  <c:v>NIVEL DE ACUERDO</c:v>
                </c:pt>
              </c:strCache>
            </c:strRef>
          </c:cat>
          <c:val>
            <c:numRef>
              <c:f>'RE01 MODELO LISTA COMPROBACION'!$C$41:$C$43</c:f>
              <c:numCache>
                <c:formatCode>General</c:formatCode>
                <c:ptCount val="3"/>
                <c:pt idx="0">
                  <c:v>7</c:v>
                </c:pt>
                <c:pt idx="1">
                  <c:v>3</c:v>
                </c:pt>
                <c:pt idx="2">
                  <c:v>3</c:v>
                </c:pt>
              </c:numCache>
            </c:numRef>
          </c:val>
          <c:extLst>
            <c:ext xmlns:c16="http://schemas.microsoft.com/office/drawing/2014/chart" uri="{C3380CC4-5D6E-409C-BE32-E72D297353CC}">
              <c16:uniqueId val="{00000000-B91D-4866-9694-2B203E2C2082}"/>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'RE02 MODELO LISTA COMPROBACION'!$B$41:$B$43</c:f>
              <c:strCache>
                <c:ptCount val="3"/>
                <c:pt idx="0">
                  <c:v>CONTENIDO </c:v>
                </c:pt>
                <c:pt idx="1">
                  <c:v>DOCUMENTACIÓN</c:v>
                </c:pt>
                <c:pt idx="2">
                  <c:v>NIVEL DE ACUERDO</c:v>
                </c:pt>
              </c:strCache>
            </c:strRef>
          </c:cat>
          <c:val>
            <c:numRef>
              <c:f>'RE02 MODELO LISTA COMPROBACION'!$C$41:$C$43</c:f>
              <c:numCache>
                <c:formatCode>General</c:formatCode>
                <c:ptCount val="3"/>
                <c:pt idx="0">
                  <c:v>7</c:v>
                </c:pt>
                <c:pt idx="1">
                  <c:v>3</c:v>
                </c:pt>
                <c:pt idx="2">
                  <c:v>3</c:v>
                </c:pt>
              </c:numCache>
            </c:numRef>
          </c:val>
          <c:extLst>
            <c:ext xmlns:c16="http://schemas.microsoft.com/office/drawing/2014/chart" uri="{C3380CC4-5D6E-409C-BE32-E72D297353CC}">
              <c16:uniqueId val="{00000000-DAEC-470F-9EA8-0DC783CA0349}"/>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CRITERIO DE CALIDAD </a:t>
            </a:r>
          </a:p>
        </c:rich>
      </c:tx>
      <c:layout>
        <c:manualLayout>
          <c:xMode val="edge"/>
          <c:yMode val="edge"/>
          <c:x val="0.30949300087489068"/>
          <c:y val="6.0185185185185182E-2"/>
        </c:manualLayout>
      </c:layout>
      <c:overlay val="0"/>
    </c:title>
    <c:autoTitleDeleted val="0"/>
    <c:view3D>
      <c:rotX val="75"/>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'RE03 MODELO LISTA COMPROBAC '!$B$41:$B$43</c:f>
              <c:strCache>
                <c:ptCount val="3"/>
                <c:pt idx="0">
                  <c:v>CONTENIDO </c:v>
                </c:pt>
                <c:pt idx="1">
                  <c:v>DOCUMENTACIÓN</c:v>
                </c:pt>
                <c:pt idx="2">
                  <c:v>NIVEL DE ACUERDO</c:v>
                </c:pt>
              </c:strCache>
            </c:strRef>
          </c:cat>
          <c:val>
            <c:numRef>
              <c:f>'RE03 MODELO LISTA COMPROBAC '!$C$41:$C$43</c:f>
              <c:numCache>
                <c:formatCode>General</c:formatCode>
                <c:ptCount val="3"/>
                <c:pt idx="0">
                  <c:v>7</c:v>
                </c:pt>
                <c:pt idx="1">
                  <c:v>3</c:v>
                </c:pt>
                <c:pt idx="2">
                  <c:v>3</c:v>
                </c:pt>
              </c:numCache>
            </c:numRef>
          </c:val>
          <c:extLst>
            <c:ext xmlns:c16="http://schemas.microsoft.com/office/drawing/2014/chart" uri="{C3380CC4-5D6E-409C-BE32-E72D297353CC}">
              <c16:uniqueId val="{00000000-AC5C-410C-BB64-D3111530EBFB}"/>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2" name="5 Gráfico">
          <a:extLst>
            <a:ext uri="{FF2B5EF4-FFF2-40B4-BE49-F238E27FC236}">
              <a16:creationId xmlns:a16="http://schemas.microsoft.com/office/drawing/2014/main" id="{EB365432-50FD-48B1-A463-923561A11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6" name="5 Gráfico">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33</xdr:row>
      <xdr:rowOff>490537</xdr:rowOff>
    </xdr:from>
    <xdr:to>
      <xdr:col>11</xdr:col>
      <xdr:colOff>247650</xdr:colOff>
      <xdr:row>44</xdr:row>
      <xdr:rowOff>42862</xdr:rowOff>
    </xdr:to>
    <xdr:graphicFrame macro="">
      <xdr:nvGraphicFramePr>
        <xdr:cNvPr id="2" name="5 Gráfico">
          <a:extLst>
            <a:ext uri="{FF2B5EF4-FFF2-40B4-BE49-F238E27FC236}">
              <a16:creationId xmlns:a16="http://schemas.microsoft.com/office/drawing/2014/main" id="{34372BC2-18F9-43E8-8A79-45BA47628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8CFAD1-E324-4FBE-B3E8-E4C9929CE455}" name="Tabla32" displayName="Tabla32" ref="A7:D16" totalsRowShown="0" headerRowDxfId="93" headerRowBorderDxfId="92" tableBorderDxfId="91" totalsRowBorderDxfId="90" headerRowCellStyle="40% - Énfasis1">
  <tableColumns count="4">
    <tableColumn id="1" xr3:uid="{B5CFCC51-A06B-492C-A7F3-7A6D2DC7776C}" name="No." dataDxfId="89" totalsRowDxfId="88"/>
    <tableColumn id="2" xr3:uid="{B0B45C26-142B-405A-AF69-1C13165EFBAB}" name="Pregunta" dataDxfId="87" totalsRowDxfId="86"/>
    <tableColumn id="3" xr3:uid="{07C11133-0657-4ED3-8157-787A84DA06D2}" name="SI" dataDxfId="85" totalsRowDxfId="84"/>
    <tableColumn id="4" xr3:uid="{4C912AF5-9FE7-4782-A310-42918721A5EE}" name="NO " dataDxfId="83" totalsRowDxfId="82"/>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53E5B6-B202-4FAC-BE65-880AE0C809FD}" name="Tabla43" displayName="Tabla43" ref="A21:D26" totalsRowShown="0" headerRowBorderDxfId="81" tableBorderDxfId="80" totalsRowBorderDxfId="79">
  <tableColumns count="4">
    <tableColumn id="1" xr3:uid="{6038701F-747F-4471-B405-CA2D99FADDBD}" name="No." dataDxfId="78"/>
    <tableColumn id="2" xr3:uid="{86618E7A-40F2-4D4C-9351-87358A6519A4}" name="Pregunta" dataDxfId="77"/>
    <tableColumn id="3" xr3:uid="{6E3C1A03-73AC-42B9-902B-BBA55F634424}" name="SI" dataDxfId="76"/>
    <tableColumn id="4" xr3:uid="{47260904-D50B-428A-B64F-5751D16DFBDA}" name="NO " dataDxfId="75"/>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5316EA-9DFA-4DB7-996E-9AF3615C097D}" name="Tabla57" displayName="Tabla57" ref="A31:D34" totalsRowShown="0" headerRowBorderDxfId="74" tableBorderDxfId="73" totalsRowBorderDxfId="72">
  <tableColumns count="4">
    <tableColumn id="1" xr3:uid="{68B5A781-77C6-45EC-9082-D4B2411DB92B}" name="No." dataDxfId="71"/>
    <tableColumn id="2" xr3:uid="{D5B12A0F-8BFA-4172-B3C5-DD68EDB818C4}" name="Pregunta" dataDxfId="70"/>
    <tableColumn id="3" xr3:uid="{71F41E54-A30E-4DCF-89C3-39A1CFCA1DEC}" name="SI" dataDxfId="69"/>
    <tableColumn id="4" xr3:uid="{CFAEF62B-1881-4FE0-99E2-3218ABC39BC3}" name="NO " dataDxfId="6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7:D16" totalsRowShown="0" headerRowDxfId="59" headerRowBorderDxfId="58" tableBorderDxfId="57" totalsRowBorderDxfId="56" headerRowCellStyle="40% - Énfasis1">
  <tableColumns count="4">
    <tableColumn id="1" xr3:uid="{00000000-0010-0000-0000-000001000000}" name="No." dataDxfId="55" totalsRowDxfId="54"/>
    <tableColumn id="2" xr3:uid="{00000000-0010-0000-0000-000002000000}" name="Pregunta" dataDxfId="53" totalsRowDxfId="52"/>
    <tableColumn id="3" xr3:uid="{00000000-0010-0000-0000-000003000000}" name="SI" dataDxfId="51" totalsRowDxfId="50"/>
    <tableColumn id="4" xr3:uid="{00000000-0010-0000-0000-000004000000}" name="NO " dataDxfId="49" totalsRowDxfId="48"/>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4" displayName="Tabla4" ref="A21:D26" totalsRowShown="0" headerRowBorderDxfId="47" tableBorderDxfId="46" totalsRowBorderDxfId="45">
  <tableColumns count="4">
    <tableColumn id="1" xr3:uid="{00000000-0010-0000-0100-000001000000}" name="No." dataDxfId="44"/>
    <tableColumn id="2" xr3:uid="{00000000-0010-0000-0100-000002000000}" name="Pregunta" dataDxfId="43"/>
    <tableColumn id="3" xr3:uid="{00000000-0010-0000-0100-000003000000}" name="SI" dataDxfId="42"/>
    <tableColumn id="4" xr3:uid="{00000000-0010-0000-0100-000004000000}" name="NO " dataDxfId="41"/>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A31:D34" totalsRowShown="0" headerRowBorderDxfId="40" tableBorderDxfId="39" totalsRowBorderDxfId="38">
  <tableColumns count="4">
    <tableColumn id="1" xr3:uid="{00000000-0010-0000-0200-000001000000}" name="No." dataDxfId="37"/>
    <tableColumn id="2" xr3:uid="{00000000-0010-0000-0200-000002000000}" name="Pregunta" dataDxfId="36"/>
    <tableColumn id="3" xr3:uid="{00000000-0010-0000-0200-000003000000}" name="SI" dataDxfId="35"/>
    <tableColumn id="4" xr3:uid="{00000000-0010-0000-0200-000004000000}" name="NO " dataDxfId="3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88CA81-F459-44FD-ABAC-21B94063EA2F}" name="Tabla328" displayName="Tabla328" ref="A7:D16" totalsRowShown="0" headerRowDxfId="25" headerRowBorderDxfId="24" tableBorderDxfId="23" totalsRowBorderDxfId="22" headerRowCellStyle="40% - Énfasis1">
  <tableColumns count="4">
    <tableColumn id="1" xr3:uid="{08894C2D-D6E9-44B0-BD25-BC44E2D66412}" name="No." dataDxfId="21" totalsRowDxfId="20"/>
    <tableColumn id="2" xr3:uid="{53FEB164-7EC3-4C29-AF71-22E314DFB44D}" name="Pregunta" dataDxfId="19" totalsRowDxfId="18"/>
    <tableColumn id="3" xr3:uid="{44F33884-841E-4D7B-998C-9391913F5905}" name="SI" dataDxfId="17" totalsRowDxfId="16"/>
    <tableColumn id="4" xr3:uid="{3F5D7355-92AC-4C67-94B6-244EF0D2AECB}" name="NO " dataDxfId="15" totalsRowDxfId="14"/>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21F8CCB-FD2D-4A02-A13F-4EAD9A3B4630}" name="Tabla439" displayName="Tabla439" ref="A21:D26" totalsRowShown="0" headerRowBorderDxfId="13" tableBorderDxfId="12" totalsRowBorderDxfId="11">
  <tableColumns count="4">
    <tableColumn id="1" xr3:uid="{748EC561-7B66-49BD-BA34-AB0FDB21EF1E}" name="No." dataDxfId="10"/>
    <tableColumn id="2" xr3:uid="{8A71E0D1-1507-4885-8B8D-50385B6495C2}" name="Pregunta" dataDxfId="9"/>
    <tableColumn id="3" xr3:uid="{80630682-75AA-4548-B139-24AA8FFBA1CB}" name="SI" dataDxfId="8"/>
    <tableColumn id="4" xr3:uid="{594EA22A-2357-4B6B-8278-5B4A06A34E46}" name="NO " dataDxfId="7"/>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E8DCED-38E6-4FEF-A04E-1C1DDC4EA3B8}" name="Tabla5710" displayName="Tabla5710" ref="A31:D34" totalsRowShown="0" headerRowBorderDxfId="6" tableBorderDxfId="5" totalsRowBorderDxfId="4">
  <tableColumns count="4">
    <tableColumn id="1" xr3:uid="{F4948748-A5E1-408F-9BBD-75D969DAA0E1}" name="No." dataDxfId="3"/>
    <tableColumn id="2" xr3:uid="{9532C68B-F611-493D-BF8E-4304DF8CD1C2}" name="Pregunta" dataDxfId="2"/>
    <tableColumn id="3" xr3:uid="{DB19A893-13C9-4954-8EF0-2F1A47E58338}" name="SI" dataDxfId="1"/>
    <tableColumn id="4" xr3:uid="{77C83491-557A-4328-AA12-6ACEB35677E1}" name="NO "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19"/>
  <sheetViews>
    <sheetView showGridLines="0" tabSelected="1" topLeftCell="A3" zoomScale="90" zoomScaleNormal="90" zoomScalePageLayoutView="90" workbookViewId="0">
      <selection activeCell="E6" sqref="E6"/>
    </sheetView>
  </sheetViews>
  <sheetFormatPr baseColWidth="10" defaultColWidth="11.44140625" defaultRowHeight="14.4" x14ac:dyDescent="0.3"/>
  <cols>
    <col min="1" max="1" width="4.5546875" customWidth="1"/>
    <col min="2" max="2" width="4.44140625" customWidth="1"/>
    <col min="3" max="3" width="3.6640625" style="1" customWidth="1"/>
    <col min="4" max="4" width="34.88671875" customWidth="1"/>
    <col min="5" max="5" width="9.33203125" customWidth="1"/>
    <col min="6" max="6" width="42.6640625" bestFit="1" customWidth="1"/>
    <col min="7" max="7" width="4.6640625" hidden="1" customWidth="1"/>
    <col min="8" max="10" width="42.6640625" bestFit="1" customWidth="1"/>
    <col min="11" max="64" width="2.6640625" customWidth="1"/>
    <col min="209" max="213" width="2.6640625" customWidth="1"/>
    <col min="214" max="215" width="3.6640625" customWidth="1"/>
    <col min="216" max="216" width="32" customWidth="1"/>
    <col min="217" max="219" width="14.5546875" customWidth="1"/>
    <col min="220" max="220" width="8.88671875" customWidth="1"/>
    <col min="221" max="234" width="3.6640625" customWidth="1"/>
    <col min="235" max="260" width="4.6640625" customWidth="1"/>
    <col min="261" max="320" width="2.6640625" customWidth="1"/>
    <col min="465" max="469" width="2.6640625" customWidth="1"/>
    <col min="470" max="471" width="3.6640625" customWidth="1"/>
    <col min="472" max="472" width="32" customWidth="1"/>
    <col min="473" max="475" width="14.5546875" customWidth="1"/>
    <col min="476" max="476" width="8.88671875" customWidth="1"/>
    <col min="477" max="490" width="3.6640625" customWidth="1"/>
    <col min="491" max="516" width="4.6640625" customWidth="1"/>
    <col min="517" max="576" width="2.6640625" customWidth="1"/>
    <col min="721" max="725" width="2.6640625" customWidth="1"/>
    <col min="726" max="727" width="3.6640625" customWidth="1"/>
    <col min="728" max="728" width="32" customWidth="1"/>
    <col min="729" max="731" width="14.5546875" customWidth="1"/>
    <col min="732" max="732" width="8.88671875" customWidth="1"/>
    <col min="733" max="746" width="3.6640625" customWidth="1"/>
    <col min="747" max="772" width="4.6640625" customWidth="1"/>
    <col min="773" max="832" width="2.6640625" customWidth="1"/>
    <col min="977" max="981" width="2.6640625" customWidth="1"/>
    <col min="982" max="983" width="3.6640625" customWidth="1"/>
    <col min="984" max="984" width="32" customWidth="1"/>
    <col min="985" max="987" width="14.5546875" customWidth="1"/>
    <col min="988" max="988" width="8.88671875" customWidth="1"/>
    <col min="989" max="1002" width="3.6640625" customWidth="1"/>
    <col min="1003" max="1028" width="4.6640625" customWidth="1"/>
    <col min="1029" max="1088" width="2.6640625" customWidth="1"/>
    <col min="1233" max="1237" width="2.6640625" customWidth="1"/>
    <col min="1238" max="1239" width="3.6640625" customWidth="1"/>
    <col min="1240" max="1240" width="32" customWidth="1"/>
    <col min="1241" max="1243" width="14.5546875" customWidth="1"/>
    <col min="1244" max="1244" width="8.88671875" customWidth="1"/>
    <col min="1245" max="1258" width="3.6640625" customWidth="1"/>
    <col min="1259" max="1284" width="4.6640625" customWidth="1"/>
    <col min="1285" max="1344" width="2.6640625" customWidth="1"/>
    <col min="1489" max="1493" width="2.6640625" customWidth="1"/>
    <col min="1494" max="1495" width="3.6640625" customWidth="1"/>
    <col min="1496" max="1496" width="32" customWidth="1"/>
    <col min="1497" max="1499" width="14.5546875" customWidth="1"/>
    <col min="1500" max="1500" width="8.88671875" customWidth="1"/>
    <col min="1501" max="1514" width="3.6640625" customWidth="1"/>
    <col min="1515" max="1540" width="4.6640625" customWidth="1"/>
    <col min="1541" max="1600" width="2.6640625" customWidth="1"/>
    <col min="1745" max="1749" width="2.6640625" customWidth="1"/>
    <col min="1750" max="1751" width="3.6640625" customWidth="1"/>
    <col min="1752" max="1752" width="32" customWidth="1"/>
    <col min="1753" max="1755" width="14.5546875" customWidth="1"/>
    <col min="1756" max="1756" width="8.88671875" customWidth="1"/>
    <col min="1757" max="1770" width="3.6640625" customWidth="1"/>
    <col min="1771" max="1796" width="4.6640625" customWidth="1"/>
    <col min="1797" max="1856" width="2.6640625" customWidth="1"/>
    <col min="2001" max="2005" width="2.6640625" customWidth="1"/>
    <col min="2006" max="2007" width="3.6640625" customWidth="1"/>
    <col min="2008" max="2008" width="32" customWidth="1"/>
    <col min="2009" max="2011" width="14.5546875" customWidth="1"/>
    <col min="2012" max="2012" width="8.88671875" customWidth="1"/>
    <col min="2013" max="2026" width="3.6640625" customWidth="1"/>
    <col min="2027" max="2052" width="4.6640625" customWidth="1"/>
    <col min="2053" max="2112" width="2.6640625" customWidth="1"/>
    <col min="2257" max="2261" width="2.6640625" customWidth="1"/>
    <col min="2262" max="2263" width="3.6640625" customWidth="1"/>
    <col min="2264" max="2264" width="32" customWidth="1"/>
    <col min="2265" max="2267" width="14.5546875" customWidth="1"/>
    <col min="2268" max="2268" width="8.88671875" customWidth="1"/>
    <col min="2269" max="2282" width="3.6640625" customWidth="1"/>
    <col min="2283" max="2308" width="4.6640625" customWidth="1"/>
    <col min="2309" max="2368" width="2.6640625" customWidth="1"/>
    <col min="2513" max="2517" width="2.6640625" customWidth="1"/>
    <col min="2518" max="2519" width="3.6640625" customWidth="1"/>
    <col min="2520" max="2520" width="32" customWidth="1"/>
    <col min="2521" max="2523" width="14.5546875" customWidth="1"/>
    <col min="2524" max="2524" width="8.88671875" customWidth="1"/>
    <col min="2525" max="2538" width="3.6640625" customWidth="1"/>
    <col min="2539" max="2564" width="4.6640625" customWidth="1"/>
    <col min="2565" max="2624" width="2.6640625" customWidth="1"/>
    <col min="2769" max="2773" width="2.6640625" customWidth="1"/>
    <col min="2774" max="2775" width="3.6640625" customWidth="1"/>
    <col min="2776" max="2776" width="32" customWidth="1"/>
    <col min="2777" max="2779" width="14.5546875" customWidth="1"/>
    <col min="2780" max="2780" width="8.88671875" customWidth="1"/>
    <col min="2781" max="2794" width="3.6640625" customWidth="1"/>
    <col min="2795" max="2820" width="4.6640625" customWidth="1"/>
    <col min="2821" max="2880" width="2.6640625" customWidth="1"/>
    <col min="3025" max="3029" width="2.6640625" customWidth="1"/>
    <col min="3030" max="3031" width="3.6640625" customWidth="1"/>
    <col min="3032" max="3032" width="32" customWidth="1"/>
    <col min="3033" max="3035" width="14.5546875" customWidth="1"/>
    <col min="3036" max="3036" width="8.88671875" customWidth="1"/>
    <col min="3037" max="3050" width="3.6640625" customWidth="1"/>
    <col min="3051" max="3076" width="4.6640625" customWidth="1"/>
    <col min="3077" max="3136" width="2.6640625" customWidth="1"/>
    <col min="3281" max="3285" width="2.6640625" customWidth="1"/>
    <col min="3286" max="3287" width="3.6640625" customWidth="1"/>
    <col min="3288" max="3288" width="32" customWidth="1"/>
    <col min="3289" max="3291" width="14.5546875" customWidth="1"/>
    <col min="3292" max="3292" width="8.88671875" customWidth="1"/>
    <col min="3293" max="3306" width="3.6640625" customWidth="1"/>
    <col min="3307" max="3332" width="4.6640625" customWidth="1"/>
    <col min="3333" max="3392" width="2.6640625" customWidth="1"/>
    <col min="3537" max="3541" width="2.6640625" customWidth="1"/>
    <col min="3542" max="3543" width="3.6640625" customWidth="1"/>
    <col min="3544" max="3544" width="32" customWidth="1"/>
    <col min="3545" max="3547" width="14.5546875" customWidth="1"/>
    <col min="3548" max="3548" width="8.88671875" customWidth="1"/>
    <col min="3549" max="3562" width="3.6640625" customWidth="1"/>
    <col min="3563" max="3588" width="4.6640625" customWidth="1"/>
    <col min="3589" max="3648" width="2.6640625" customWidth="1"/>
    <col min="3793" max="3797" width="2.6640625" customWidth="1"/>
    <col min="3798" max="3799" width="3.6640625" customWidth="1"/>
    <col min="3800" max="3800" width="32" customWidth="1"/>
    <col min="3801" max="3803" width="14.5546875" customWidth="1"/>
    <col min="3804" max="3804" width="8.88671875" customWidth="1"/>
    <col min="3805" max="3818" width="3.6640625" customWidth="1"/>
    <col min="3819" max="3844" width="4.6640625" customWidth="1"/>
    <col min="3845" max="3904" width="2.6640625" customWidth="1"/>
    <col min="4049" max="4053" width="2.6640625" customWidth="1"/>
    <col min="4054" max="4055" width="3.6640625" customWidth="1"/>
    <col min="4056" max="4056" width="32" customWidth="1"/>
    <col min="4057" max="4059" width="14.5546875" customWidth="1"/>
    <col min="4060" max="4060" width="8.88671875" customWidth="1"/>
    <col min="4061" max="4074" width="3.6640625" customWidth="1"/>
    <col min="4075" max="4100" width="4.6640625" customWidth="1"/>
    <col min="4101" max="4160" width="2.6640625" customWidth="1"/>
    <col min="4305" max="4309" width="2.6640625" customWidth="1"/>
    <col min="4310" max="4311" width="3.6640625" customWidth="1"/>
    <col min="4312" max="4312" width="32" customWidth="1"/>
    <col min="4313" max="4315" width="14.5546875" customWidth="1"/>
    <col min="4316" max="4316" width="8.88671875" customWidth="1"/>
    <col min="4317" max="4330" width="3.6640625" customWidth="1"/>
    <col min="4331" max="4356" width="4.6640625" customWidth="1"/>
    <col min="4357" max="4416" width="2.6640625" customWidth="1"/>
    <col min="4561" max="4565" width="2.6640625" customWidth="1"/>
    <col min="4566" max="4567" width="3.6640625" customWidth="1"/>
    <col min="4568" max="4568" width="32" customWidth="1"/>
    <col min="4569" max="4571" width="14.5546875" customWidth="1"/>
    <col min="4572" max="4572" width="8.88671875" customWidth="1"/>
    <col min="4573" max="4586" width="3.6640625" customWidth="1"/>
    <col min="4587" max="4612" width="4.6640625" customWidth="1"/>
    <col min="4613" max="4672" width="2.6640625" customWidth="1"/>
    <col min="4817" max="4821" width="2.6640625" customWidth="1"/>
    <col min="4822" max="4823" width="3.6640625" customWidth="1"/>
    <col min="4824" max="4824" width="32" customWidth="1"/>
    <col min="4825" max="4827" width="14.5546875" customWidth="1"/>
    <col min="4828" max="4828" width="8.88671875" customWidth="1"/>
    <col min="4829" max="4842" width="3.6640625" customWidth="1"/>
    <col min="4843" max="4868" width="4.6640625" customWidth="1"/>
    <col min="4869" max="4928" width="2.6640625" customWidth="1"/>
    <col min="5073" max="5077" width="2.6640625" customWidth="1"/>
    <col min="5078" max="5079" width="3.6640625" customWidth="1"/>
    <col min="5080" max="5080" width="32" customWidth="1"/>
    <col min="5081" max="5083" width="14.5546875" customWidth="1"/>
    <col min="5084" max="5084" width="8.88671875" customWidth="1"/>
    <col min="5085" max="5098" width="3.6640625" customWidth="1"/>
    <col min="5099" max="5124" width="4.6640625" customWidth="1"/>
    <col min="5125" max="5184" width="2.6640625" customWidth="1"/>
    <col min="5329" max="5333" width="2.6640625" customWidth="1"/>
    <col min="5334" max="5335" width="3.6640625" customWidth="1"/>
    <col min="5336" max="5336" width="32" customWidth="1"/>
    <col min="5337" max="5339" width="14.5546875" customWidth="1"/>
    <col min="5340" max="5340" width="8.88671875" customWidth="1"/>
    <col min="5341" max="5354" width="3.6640625" customWidth="1"/>
    <col min="5355" max="5380" width="4.6640625" customWidth="1"/>
    <col min="5381" max="5440" width="2.6640625" customWidth="1"/>
    <col min="5585" max="5589" width="2.6640625" customWidth="1"/>
    <col min="5590" max="5591" width="3.6640625" customWidth="1"/>
    <col min="5592" max="5592" width="32" customWidth="1"/>
    <col min="5593" max="5595" width="14.5546875" customWidth="1"/>
    <col min="5596" max="5596" width="8.88671875" customWidth="1"/>
    <col min="5597" max="5610" width="3.6640625" customWidth="1"/>
    <col min="5611" max="5636" width="4.6640625" customWidth="1"/>
    <col min="5637" max="5696" width="2.6640625" customWidth="1"/>
    <col min="5841" max="5845" width="2.6640625" customWidth="1"/>
    <col min="5846" max="5847" width="3.6640625" customWidth="1"/>
    <col min="5848" max="5848" width="32" customWidth="1"/>
    <col min="5849" max="5851" width="14.5546875" customWidth="1"/>
    <col min="5852" max="5852" width="8.88671875" customWidth="1"/>
    <col min="5853" max="5866" width="3.6640625" customWidth="1"/>
    <col min="5867" max="5892" width="4.6640625" customWidth="1"/>
    <col min="5893" max="5952" width="2.6640625" customWidth="1"/>
    <col min="6097" max="6101" width="2.6640625" customWidth="1"/>
    <col min="6102" max="6103" width="3.6640625" customWidth="1"/>
    <col min="6104" max="6104" width="32" customWidth="1"/>
    <col min="6105" max="6107" width="14.5546875" customWidth="1"/>
    <col min="6108" max="6108" width="8.88671875" customWidth="1"/>
    <col min="6109" max="6122" width="3.6640625" customWidth="1"/>
    <col min="6123" max="6148" width="4.6640625" customWidth="1"/>
    <col min="6149" max="6208" width="2.6640625" customWidth="1"/>
    <col min="6353" max="6357" width="2.6640625" customWidth="1"/>
    <col min="6358" max="6359" width="3.6640625" customWidth="1"/>
    <col min="6360" max="6360" width="32" customWidth="1"/>
    <col min="6361" max="6363" width="14.5546875" customWidth="1"/>
    <col min="6364" max="6364" width="8.88671875" customWidth="1"/>
    <col min="6365" max="6378" width="3.6640625" customWidth="1"/>
    <col min="6379" max="6404" width="4.6640625" customWidth="1"/>
    <col min="6405" max="6464" width="2.6640625" customWidth="1"/>
    <col min="6609" max="6613" width="2.6640625" customWidth="1"/>
    <col min="6614" max="6615" width="3.6640625" customWidth="1"/>
    <col min="6616" max="6616" width="32" customWidth="1"/>
    <col min="6617" max="6619" width="14.5546875" customWidth="1"/>
    <col min="6620" max="6620" width="8.88671875" customWidth="1"/>
    <col min="6621" max="6634" width="3.6640625" customWidth="1"/>
    <col min="6635" max="6660" width="4.6640625" customWidth="1"/>
    <col min="6661" max="6720" width="2.6640625" customWidth="1"/>
    <col min="6865" max="6869" width="2.6640625" customWidth="1"/>
    <col min="6870" max="6871" width="3.6640625" customWidth="1"/>
    <col min="6872" max="6872" width="32" customWidth="1"/>
    <col min="6873" max="6875" width="14.5546875" customWidth="1"/>
    <col min="6876" max="6876" width="8.88671875" customWidth="1"/>
    <col min="6877" max="6890" width="3.6640625" customWidth="1"/>
    <col min="6891" max="6916" width="4.6640625" customWidth="1"/>
    <col min="6917" max="6976" width="2.6640625" customWidth="1"/>
    <col min="7121" max="7125" width="2.6640625" customWidth="1"/>
    <col min="7126" max="7127" width="3.6640625" customWidth="1"/>
    <col min="7128" max="7128" width="32" customWidth="1"/>
    <col min="7129" max="7131" width="14.5546875" customWidth="1"/>
    <col min="7132" max="7132" width="8.88671875" customWidth="1"/>
    <col min="7133" max="7146" width="3.6640625" customWidth="1"/>
    <col min="7147" max="7172" width="4.6640625" customWidth="1"/>
    <col min="7173" max="7232" width="2.6640625" customWidth="1"/>
    <col min="7377" max="7381" width="2.6640625" customWidth="1"/>
    <col min="7382" max="7383" width="3.6640625" customWidth="1"/>
    <col min="7384" max="7384" width="32" customWidth="1"/>
    <col min="7385" max="7387" width="14.5546875" customWidth="1"/>
    <col min="7388" max="7388" width="8.88671875" customWidth="1"/>
    <col min="7389" max="7402" width="3.6640625" customWidth="1"/>
    <col min="7403" max="7428" width="4.6640625" customWidth="1"/>
    <col min="7429" max="7488" width="2.6640625" customWidth="1"/>
    <col min="7633" max="7637" width="2.6640625" customWidth="1"/>
    <col min="7638" max="7639" width="3.6640625" customWidth="1"/>
    <col min="7640" max="7640" width="32" customWidth="1"/>
    <col min="7641" max="7643" width="14.5546875" customWidth="1"/>
    <col min="7644" max="7644" width="8.88671875" customWidth="1"/>
    <col min="7645" max="7658" width="3.6640625" customWidth="1"/>
    <col min="7659" max="7684" width="4.6640625" customWidth="1"/>
    <col min="7685" max="7744" width="2.6640625" customWidth="1"/>
    <col min="7889" max="7893" width="2.6640625" customWidth="1"/>
    <col min="7894" max="7895" width="3.6640625" customWidth="1"/>
    <col min="7896" max="7896" width="32" customWidth="1"/>
    <col min="7897" max="7899" width="14.5546875" customWidth="1"/>
    <col min="7900" max="7900" width="8.88671875" customWidth="1"/>
    <col min="7901" max="7914" width="3.6640625" customWidth="1"/>
    <col min="7915" max="7940" width="4.6640625" customWidth="1"/>
    <col min="7941" max="8000" width="2.6640625" customWidth="1"/>
    <col min="8145" max="8149" width="2.6640625" customWidth="1"/>
    <col min="8150" max="8151" width="3.6640625" customWidth="1"/>
    <col min="8152" max="8152" width="32" customWidth="1"/>
    <col min="8153" max="8155" width="14.5546875" customWidth="1"/>
    <col min="8156" max="8156" width="8.88671875" customWidth="1"/>
    <col min="8157" max="8170" width="3.6640625" customWidth="1"/>
    <col min="8171" max="8196" width="4.6640625" customWidth="1"/>
    <col min="8197" max="8256" width="2.6640625" customWidth="1"/>
    <col min="8401" max="8405" width="2.6640625" customWidth="1"/>
    <col min="8406" max="8407" width="3.6640625" customWidth="1"/>
    <col min="8408" max="8408" width="32" customWidth="1"/>
    <col min="8409" max="8411" width="14.5546875" customWidth="1"/>
    <col min="8412" max="8412" width="8.88671875" customWidth="1"/>
    <col min="8413" max="8426" width="3.6640625" customWidth="1"/>
    <col min="8427" max="8452" width="4.6640625" customWidth="1"/>
    <col min="8453" max="8512" width="2.6640625" customWidth="1"/>
    <col min="8657" max="8661" width="2.6640625" customWidth="1"/>
    <col min="8662" max="8663" width="3.6640625" customWidth="1"/>
    <col min="8664" max="8664" width="32" customWidth="1"/>
    <col min="8665" max="8667" width="14.5546875" customWidth="1"/>
    <col min="8668" max="8668" width="8.88671875" customWidth="1"/>
    <col min="8669" max="8682" width="3.6640625" customWidth="1"/>
    <col min="8683" max="8708" width="4.6640625" customWidth="1"/>
    <col min="8709" max="8768" width="2.6640625" customWidth="1"/>
    <col min="8913" max="8917" width="2.6640625" customWidth="1"/>
    <col min="8918" max="8919" width="3.6640625" customWidth="1"/>
    <col min="8920" max="8920" width="32" customWidth="1"/>
    <col min="8921" max="8923" width="14.5546875" customWidth="1"/>
    <col min="8924" max="8924" width="8.88671875" customWidth="1"/>
    <col min="8925" max="8938" width="3.6640625" customWidth="1"/>
    <col min="8939" max="8964" width="4.6640625" customWidth="1"/>
    <col min="8965" max="9024" width="2.6640625" customWidth="1"/>
    <col min="9169" max="9173" width="2.6640625" customWidth="1"/>
    <col min="9174" max="9175" width="3.6640625" customWidth="1"/>
    <col min="9176" max="9176" width="32" customWidth="1"/>
    <col min="9177" max="9179" width="14.5546875" customWidth="1"/>
    <col min="9180" max="9180" width="8.88671875" customWidth="1"/>
    <col min="9181" max="9194" width="3.6640625" customWidth="1"/>
    <col min="9195" max="9220" width="4.6640625" customWidth="1"/>
    <col min="9221" max="9280" width="2.6640625" customWidth="1"/>
    <col min="9425" max="9429" width="2.6640625" customWidth="1"/>
    <col min="9430" max="9431" width="3.6640625" customWidth="1"/>
    <col min="9432" max="9432" width="32" customWidth="1"/>
    <col min="9433" max="9435" width="14.5546875" customWidth="1"/>
    <col min="9436" max="9436" width="8.88671875" customWidth="1"/>
    <col min="9437" max="9450" width="3.6640625" customWidth="1"/>
    <col min="9451" max="9476" width="4.6640625" customWidth="1"/>
    <col min="9477" max="9536" width="2.6640625" customWidth="1"/>
    <col min="9681" max="9685" width="2.6640625" customWidth="1"/>
    <col min="9686" max="9687" width="3.6640625" customWidth="1"/>
    <col min="9688" max="9688" width="32" customWidth="1"/>
    <col min="9689" max="9691" width="14.5546875" customWidth="1"/>
    <col min="9692" max="9692" width="8.88671875" customWidth="1"/>
    <col min="9693" max="9706" width="3.6640625" customWidth="1"/>
    <col min="9707" max="9732" width="4.6640625" customWidth="1"/>
    <col min="9733" max="9792" width="2.6640625" customWidth="1"/>
    <col min="9937" max="9941" width="2.6640625" customWidth="1"/>
    <col min="9942" max="9943" width="3.6640625" customWidth="1"/>
    <col min="9944" max="9944" width="32" customWidth="1"/>
    <col min="9945" max="9947" width="14.5546875" customWidth="1"/>
    <col min="9948" max="9948" width="8.88671875" customWidth="1"/>
    <col min="9949" max="9962" width="3.6640625" customWidth="1"/>
    <col min="9963" max="9988" width="4.6640625" customWidth="1"/>
    <col min="9989" max="10048" width="2.6640625" customWidth="1"/>
    <col min="10193" max="10197" width="2.6640625" customWidth="1"/>
    <col min="10198" max="10199" width="3.6640625" customWidth="1"/>
    <col min="10200" max="10200" width="32" customWidth="1"/>
    <col min="10201" max="10203" width="14.5546875" customWidth="1"/>
    <col min="10204" max="10204" width="8.88671875" customWidth="1"/>
    <col min="10205" max="10218" width="3.6640625" customWidth="1"/>
    <col min="10219" max="10244" width="4.6640625" customWidth="1"/>
    <col min="10245" max="10304" width="2.6640625" customWidth="1"/>
    <col min="10449" max="10453" width="2.6640625" customWidth="1"/>
    <col min="10454" max="10455" width="3.6640625" customWidth="1"/>
    <col min="10456" max="10456" width="32" customWidth="1"/>
    <col min="10457" max="10459" width="14.5546875" customWidth="1"/>
    <col min="10460" max="10460" width="8.88671875" customWidth="1"/>
    <col min="10461" max="10474" width="3.6640625" customWidth="1"/>
    <col min="10475" max="10500" width="4.6640625" customWidth="1"/>
    <col min="10501" max="10560" width="2.6640625" customWidth="1"/>
    <col min="10705" max="10709" width="2.6640625" customWidth="1"/>
    <col min="10710" max="10711" width="3.6640625" customWidth="1"/>
    <col min="10712" max="10712" width="32" customWidth="1"/>
    <col min="10713" max="10715" width="14.5546875" customWidth="1"/>
    <col min="10716" max="10716" width="8.88671875" customWidth="1"/>
    <col min="10717" max="10730" width="3.6640625" customWidth="1"/>
    <col min="10731" max="10756" width="4.6640625" customWidth="1"/>
    <col min="10757" max="10816" width="2.6640625" customWidth="1"/>
    <col min="10961" max="10965" width="2.6640625" customWidth="1"/>
    <col min="10966" max="10967" width="3.6640625" customWidth="1"/>
    <col min="10968" max="10968" width="32" customWidth="1"/>
    <col min="10969" max="10971" width="14.5546875" customWidth="1"/>
    <col min="10972" max="10972" width="8.88671875" customWidth="1"/>
    <col min="10973" max="10986" width="3.6640625" customWidth="1"/>
    <col min="10987" max="11012" width="4.6640625" customWidth="1"/>
    <col min="11013" max="11072" width="2.6640625" customWidth="1"/>
    <col min="11217" max="11221" width="2.6640625" customWidth="1"/>
    <col min="11222" max="11223" width="3.6640625" customWidth="1"/>
    <col min="11224" max="11224" width="32" customWidth="1"/>
    <col min="11225" max="11227" width="14.5546875" customWidth="1"/>
    <col min="11228" max="11228" width="8.88671875" customWidth="1"/>
    <col min="11229" max="11242" width="3.6640625" customWidth="1"/>
    <col min="11243" max="11268" width="4.6640625" customWidth="1"/>
    <col min="11269" max="11328" width="2.6640625" customWidth="1"/>
    <col min="11473" max="11477" width="2.6640625" customWidth="1"/>
    <col min="11478" max="11479" width="3.6640625" customWidth="1"/>
    <col min="11480" max="11480" width="32" customWidth="1"/>
    <col min="11481" max="11483" width="14.5546875" customWidth="1"/>
    <col min="11484" max="11484" width="8.88671875" customWidth="1"/>
    <col min="11485" max="11498" width="3.6640625" customWidth="1"/>
    <col min="11499" max="11524" width="4.6640625" customWidth="1"/>
    <col min="11525" max="11584" width="2.6640625" customWidth="1"/>
    <col min="11729" max="11733" width="2.6640625" customWidth="1"/>
    <col min="11734" max="11735" width="3.6640625" customWidth="1"/>
    <col min="11736" max="11736" width="32" customWidth="1"/>
    <col min="11737" max="11739" width="14.5546875" customWidth="1"/>
    <col min="11740" max="11740" width="8.88671875" customWidth="1"/>
    <col min="11741" max="11754" width="3.6640625" customWidth="1"/>
    <col min="11755" max="11780" width="4.6640625" customWidth="1"/>
    <col min="11781" max="11840" width="2.6640625" customWidth="1"/>
    <col min="11985" max="11989" width="2.6640625" customWidth="1"/>
    <col min="11990" max="11991" width="3.6640625" customWidth="1"/>
    <col min="11992" max="11992" width="32" customWidth="1"/>
    <col min="11993" max="11995" width="14.5546875" customWidth="1"/>
    <col min="11996" max="11996" width="8.88671875" customWidth="1"/>
    <col min="11997" max="12010" width="3.6640625" customWidth="1"/>
    <col min="12011" max="12036" width="4.6640625" customWidth="1"/>
    <col min="12037" max="12096" width="2.6640625" customWidth="1"/>
    <col min="12241" max="12245" width="2.6640625" customWidth="1"/>
    <col min="12246" max="12247" width="3.6640625" customWidth="1"/>
    <col min="12248" max="12248" width="32" customWidth="1"/>
    <col min="12249" max="12251" width="14.5546875" customWidth="1"/>
    <col min="12252" max="12252" width="8.88671875" customWidth="1"/>
    <col min="12253" max="12266" width="3.6640625" customWidth="1"/>
    <col min="12267" max="12292" width="4.6640625" customWidth="1"/>
    <col min="12293" max="12352" width="2.6640625" customWidth="1"/>
    <col min="12497" max="12501" width="2.6640625" customWidth="1"/>
    <col min="12502" max="12503" width="3.6640625" customWidth="1"/>
    <col min="12504" max="12504" width="32" customWidth="1"/>
    <col min="12505" max="12507" width="14.5546875" customWidth="1"/>
    <col min="12508" max="12508" width="8.88671875" customWidth="1"/>
    <col min="12509" max="12522" width="3.6640625" customWidth="1"/>
    <col min="12523" max="12548" width="4.6640625" customWidth="1"/>
    <col min="12549" max="12608" width="2.6640625" customWidth="1"/>
    <col min="12753" max="12757" width="2.6640625" customWidth="1"/>
    <col min="12758" max="12759" width="3.6640625" customWidth="1"/>
    <col min="12760" max="12760" width="32" customWidth="1"/>
    <col min="12761" max="12763" width="14.5546875" customWidth="1"/>
    <col min="12764" max="12764" width="8.88671875" customWidth="1"/>
    <col min="12765" max="12778" width="3.6640625" customWidth="1"/>
    <col min="12779" max="12804" width="4.6640625" customWidth="1"/>
    <col min="12805" max="12864" width="2.6640625" customWidth="1"/>
    <col min="13009" max="13013" width="2.6640625" customWidth="1"/>
    <col min="13014" max="13015" width="3.6640625" customWidth="1"/>
    <col min="13016" max="13016" width="32" customWidth="1"/>
    <col min="13017" max="13019" width="14.5546875" customWidth="1"/>
    <col min="13020" max="13020" width="8.88671875" customWidth="1"/>
    <col min="13021" max="13034" width="3.6640625" customWidth="1"/>
    <col min="13035" max="13060" width="4.6640625" customWidth="1"/>
    <col min="13061" max="13120" width="2.6640625" customWidth="1"/>
    <col min="13265" max="13269" width="2.6640625" customWidth="1"/>
    <col min="13270" max="13271" width="3.6640625" customWidth="1"/>
    <col min="13272" max="13272" width="32" customWidth="1"/>
    <col min="13273" max="13275" width="14.5546875" customWidth="1"/>
    <col min="13276" max="13276" width="8.88671875" customWidth="1"/>
    <col min="13277" max="13290" width="3.6640625" customWidth="1"/>
    <col min="13291" max="13316" width="4.6640625" customWidth="1"/>
    <col min="13317" max="13376" width="2.6640625" customWidth="1"/>
    <col min="13521" max="13525" width="2.6640625" customWidth="1"/>
    <col min="13526" max="13527" width="3.6640625" customWidth="1"/>
    <col min="13528" max="13528" width="32" customWidth="1"/>
    <col min="13529" max="13531" width="14.5546875" customWidth="1"/>
    <col min="13532" max="13532" width="8.88671875" customWidth="1"/>
    <col min="13533" max="13546" width="3.6640625" customWidth="1"/>
    <col min="13547" max="13572" width="4.6640625" customWidth="1"/>
    <col min="13573" max="13632" width="2.6640625" customWidth="1"/>
    <col min="13777" max="13781" width="2.6640625" customWidth="1"/>
    <col min="13782" max="13783" width="3.6640625" customWidth="1"/>
    <col min="13784" max="13784" width="32" customWidth="1"/>
    <col min="13785" max="13787" width="14.5546875" customWidth="1"/>
    <col min="13788" max="13788" width="8.88671875" customWidth="1"/>
    <col min="13789" max="13802" width="3.6640625" customWidth="1"/>
    <col min="13803" max="13828" width="4.6640625" customWidth="1"/>
    <col min="13829" max="13888" width="2.6640625" customWidth="1"/>
    <col min="14033" max="14037" width="2.6640625" customWidth="1"/>
    <col min="14038" max="14039" width="3.6640625" customWidth="1"/>
    <col min="14040" max="14040" width="32" customWidth="1"/>
    <col min="14041" max="14043" width="14.5546875" customWidth="1"/>
    <col min="14044" max="14044" width="8.88671875" customWidth="1"/>
    <col min="14045" max="14058" width="3.6640625" customWidth="1"/>
    <col min="14059" max="14084" width="4.6640625" customWidth="1"/>
    <col min="14085" max="14144" width="2.6640625" customWidth="1"/>
    <col min="14289" max="14293" width="2.6640625" customWidth="1"/>
    <col min="14294" max="14295" width="3.6640625" customWidth="1"/>
    <col min="14296" max="14296" width="32" customWidth="1"/>
    <col min="14297" max="14299" width="14.5546875" customWidth="1"/>
    <col min="14300" max="14300" width="8.88671875" customWidth="1"/>
    <col min="14301" max="14314" width="3.6640625" customWidth="1"/>
    <col min="14315" max="14340" width="4.6640625" customWidth="1"/>
    <col min="14341" max="14400" width="2.6640625" customWidth="1"/>
    <col min="14545" max="14549" width="2.6640625" customWidth="1"/>
    <col min="14550" max="14551" width="3.6640625" customWidth="1"/>
    <col min="14552" max="14552" width="32" customWidth="1"/>
    <col min="14553" max="14555" width="14.5546875" customWidth="1"/>
    <col min="14556" max="14556" width="8.88671875" customWidth="1"/>
    <col min="14557" max="14570" width="3.6640625" customWidth="1"/>
    <col min="14571" max="14596" width="4.6640625" customWidth="1"/>
    <col min="14597" max="14656" width="2.6640625" customWidth="1"/>
    <col min="14801" max="14805" width="2.6640625" customWidth="1"/>
    <col min="14806" max="14807" width="3.6640625" customWidth="1"/>
    <col min="14808" max="14808" width="32" customWidth="1"/>
    <col min="14809" max="14811" width="14.5546875" customWidth="1"/>
    <col min="14812" max="14812" width="8.88671875" customWidth="1"/>
    <col min="14813" max="14826" width="3.6640625" customWidth="1"/>
    <col min="14827" max="14852" width="4.6640625" customWidth="1"/>
    <col min="14853" max="14912" width="2.6640625" customWidth="1"/>
    <col min="15057" max="15061" width="2.6640625" customWidth="1"/>
    <col min="15062" max="15063" width="3.6640625" customWidth="1"/>
    <col min="15064" max="15064" width="32" customWidth="1"/>
    <col min="15065" max="15067" width="14.5546875" customWidth="1"/>
    <col min="15068" max="15068" width="8.88671875" customWidth="1"/>
    <col min="15069" max="15082" width="3.6640625" customWidth="1"/>
    <col min="15083" max="15108" width="4.6640625" customWidth="1"/>
    <col min="15109" max="15168" width="2.6640625" customWidth="1"/>
    <col min="15313" max="15317" width="2.6640625" customWidth="1"/>
    <col min="15318" max="15319" width="3.6640625" customWidth="1"/>
    <col min="15320" max="15320" width="32" customWidth="1"/>
    <col min="15321" max="15323" width="14.5546875" customWidth="1"/>
    <col min="15324" max="15324" width="8.88671875" customWidth="1"/>
    <col min="15325" max="15338" width="3.6640625" customWidth="1"/>
    <col min="15339" max="15364" width="4.6640625" customWidth="1"/>
    <col min="15365" max="15424" width="2.6640625" customWidth="1"/>
    <col min="15569" max="15573" width="2.6640625" customWidth="1"/>
    <col min="15574" max="15575" width="3.6640625" customWidth="1"/>
    <col min="15576" max="15576" width="32" customWidth="1"/>
    <col min="15577" max="15579" width="14.5546875" customWidth="1"/>
    <col min="15580" max="15580" width="8.88671875" customWidth="1"/>
    <col min="15581" max="15594" width="3.6640625" customWidth="1"/>
    <col min="15595" max="15620" width="4.6640625" customWidth="1"/>
    <col min="15621" max="15680" width="2.6640625" customWidth="1"/>
    <col min="15825" max="15829" width="2.6640625" customWidth="1"/>
    <col min="15830" max="15831" width="3.6640625" customWidth="1"/>
    <col min="15832" max="15832" width="32" customWidth="1"/>
    <col min="15833" max="15835" width="14.5546875" customWidth="1"/>
    <col min="15836" max="15836" width="8.88671875" customWidth="1"/>
    <col min="15837" max="15850" width="3.6640625" customWidth="1"/>
    <col min="15851" max="15876" width="4.6640625" customWidth="1"/>
    <col min="15877" max="15936" width="2.6640625" customWidth="1"/>
    <col min="16081" max="16085" width="2.6640625" customWidth="1"/>
    <col min="16086" max="16087" width="3.6640625" customWidth="1"/>
    <col min="16088" max="16088" width="32" customWidth="1"/>
    <col min="16089" max="16091" width="14.5546875" customWidth="1"/>
    <col min="16092" max="16092" width="8.88671875" customWidth="1"/>
    <col min="16093" max="16106" width="3.6640625" customWidth="1"/>
    <col min="16107" max="16132" width="4.6640625" customWidth="1"/>
    <col min="16133" max="16192" width="2.6640625" customWidth="1"/>
  </cols>
  <sheetData>
    <row r="3" spans="2:10" ht="30" customHeight="1" x14ac:dyDescent="0.3">
      <c r="C3" s="39" t="s">
        <v>18</v>
      </c>
      <c r="D3" s="39"/>
      <c r="E3" s="39"/>
      <c r="F3" s="39"/>
      <c r="G3" s="39"/>
      <c r="H3" s="39"/>
      <c r="I3" s="39"/>
      <c r="J3" s="39"/>
    </row>
    <row r="4" spans="2:10" ht="30" customHeight="1" x14ac:dyDescent="0.3">
      <c r="C4" s="39"/>
      <c r="D4" s="39"/>
      <c r="E4" s="39"/>
      <c r="F4" s="39"/>
      <c r="G4" s="39"/>
      <c r="H4" s="39"/>
      <c r="I4" s="39"/>
      <c r="J4" s="39"/>
    </row>
    <row r="5" spans="2:10" ht="30" customHeight="1" x14ac:dyDescent="0.3">
      <c r="C5" s="9"/>
      <c r="D5" s="10" t="s">
        <v>16</v>
      </c>
      <c r="E5" s="40" t="s">
        <v>84</v>
      </c>
      <c r="F5" s="40"/>
      <c r="G5" s="40"/>
      <c r="H5" s="40"/>
      <c r="I5" s="40"/>
      <c r="J5" s="40"/>
    </row>
    <row r="6" spans="2:10" ht="55.5" customHeight="1" x14ac:dyDescent="0.3">
      <c r="F6" s="38" t="s">
        <v>13</v>
      </c>
      <c r="G6" s="38"/>
      <c r="H6" s="38"/>
      <c r="I6" s="38"/>
      <c r="J6" s="38"/>
    </row>
    <row r="7" spans="2:10" ht="45" customHeight="1" x14ac:dyDescent="0.3">
      <c r="B7" s="43" t="s">
        <v>1</v>
      </c>
      <c r="C7" s="45" t="s">
        <v>14</v>
      </c>
      <c r="D7" s="46"/>
      <c r="E7" s="49" t="s">
        <v>15</v>
      </c>
      <c r="F7" s="36" t="s">
        <v>55</v>
      </c>
      <c r="G7" s="8">
        <v>100</v>
      </c>
      <c r="H7" s="36" t="s">
        <v>82</v>
      </c>
      <c r="I7" s="36" t="s">
        <v>81</v>
      </c>
      <c r="J7" s="36"/>
    </row>
    <row r="8" spans="2:10" ht="60" customHeight="1" x14ac:dyDescent="0.3">
      <c r="B8" s="44"/>
      <c r="C8" s="47"/>
      <c r="D8" s="48"/>
      <c r="E8" s="50"/>
      <c r="F8" s="37"/>
      <c r="G8" s="8">
        <v>0</v>
      </c>
      <c r="H8" s="37"/>
      <c r="I8" s="37"/>
      <c r="J8" s="37"/>
    </row>
    <row r="9" spans="2:10" ht="46.8" x14ac:dyDescent="0.3">
      <c r="B9" s="6">
        <v>1</v>
      </c>
      <c r="C9" s="41" t="s">
        <v>2</v>
      </c>
      <c r="D9" s="42"/>
      <c r="E9" s="5" t="s">
        <v>0</v>
      </c>
      <c r="F9" s="7" t="s">
        <v>57</v>
      </c>
      <c r="G9">
        <v>1</v>
      </c>
      <c r="H9" s="7" t="s">
        <v>69</v>
      </c>
      <c r="I9" s="7" t="s">
        <v>69</v>
      </c>
      <c r="J9" s="7"/>
    </row>
    <row r="10" spans="2:10" ht="31.2" x14ac:dyDescent="0.3">
      <c r="B10" s="6">
        <v>2</v>
      </c>
      <c r="C10" s="41" t="s">
        <v>3</v>
      </c>
      <c r="D10" s="42"/>
      <c r="E10" s="5" t="s">
        <v>0</v>
      </c>
      <c r="F10" s="3" t="s">
        <v>58</v>
      </c>
      <c r="G10">
        <v>2</v>
      </c>
      <c r="H10" s="3" t="s">
        <v>58</v>
      </c>
      <c r="I10" s="3" t="s">
        <v>58</v>
      </c>
      <c r="J10" s="3"/>
    </row>
    <row r="11" spans="2:10" ht="31.2" x14ac:dyDescent="0.3">
      <c r="B11" s="6">
        <v>3</v>
      </c>
      <c r="C11" s="41" t="s">
        <v>4</v>
      </c>
      <c r="D11" s="42"/>
      <c r="E11" s="5" t="s">
        <v>0</v>
      </c>
      <c r="F11" s="3" t="s">
        <v>59</v>
      </c>
      <c r="G11">
        <v>3</v>
      </c>
      <c r="H11" s="3" t="s">
        <v>59</v>
      </c>
      <c r="I11" s="3" t="s">
        <v>59</v>
      </c>
      <c r="J11" s="3"/>
    </row>
    <row r="12" spans="2:10" ht="21" x14ac:dyDescent="0.3">
      <c r="B12" s="6">
        <v>4</v>
      </c>
      <c r="C12" s="41" t="s">
        <v>7</v>
      </c>
      <c r="D12" s="42"/>
      <c r="E12" s="5" t="s">
        <v>0</v>
      </c>
      <c r="F12" s="2" t="s">
        <v>17</v>
      </c>
      <c r="G12">
        <v>4</v>
      </c>
      <c r="H12" s="2" t="s">
        <v>70</v>
      </c>
      <c r="I12" s="2" t="s">
        <v>70</v>
      </c>
      <c r="J12" s="2"/>
    </row>
    <row r="13" spans="2:10" ht="46.8" x14ac:dyDescent="0.3">
      <c r="B13" s="6">
        <v>5</v>
      </c>
      <c r="C13" s="41" t="s">
        <v>5</v>
      </c>
      <c r="D13" s="42"/>
      <c r="E13" s="5" t="s">
        <v>0</v>
      </c>
      <c r="F13" s="2" t="s">
        <v>60</v>
      </c>
      <c r="H13" s="2" t="s">
        <v>60</v>
      </c>
      <c r="I13" s="2" t="s">
        <v>60</v>
      </c>
      <c r="J13" s="2"/>
    </row>
    <row r="14" spans="2:10" ht="33.75" customHeight="1" x14ac:dyDescent="0.3">
      <c r="B14" s="6">
        <v>6</v>
      </c>
      <c r="C14" s="41" t="s">
        <v>6</v>
      </c>
      <c r="D14" s="42"/>
      <c r="E14" s="5" t="s">
        <v>0</v>
      </c>
      <c r="F14" s="2" t="s">
        <v>68</v>
      </c>
      <c r="H14" s="2" t="s">
        <v>68</v>
      </c>
      <c r="I14" s="2" t="s">
        <v>68</v>
      </c>
      <c r="J14" s="2"/>
    </row>
    <row r="15" spans="2:10" ht="21" x14ac:dyDescent="0.3">
      <c r="B15" s="6">
        <v>7</v>
      </c>
      <c r="C15" s="41" t="s">
        <v>8</v>
      </c>
      <c r="D15" s="42"/>
      <c r="E15" s="5" t="s">
        <v>0</v>
      </c>
      <c r="F15" s="2" t="s">
        <v>61</v>
      </c>
      <c r="G15">
        <v>5</v>
      </c>
      <c r="H15" s="2" t="s">
        <v>61</v>
      </c>
      <c r="I15" s="2" t="s">
        <v>61</v>
      </c>
      <c r="J15" s="2"/>
    </row>
    <row r="16" spans="2:10" ht="109.2" x14ac:dyDescent="0.3">
      <c r="B16" s="6">
        <v>8</v>
      </c>
      <c r="C16" s="41" t="s">
        <v>9</v>
      </c>
      <c r="D16" s="42"/>
      <c r="E16" s="5" t="s">
        <v>0</v>
      </c>
      <c r="F16" s="2" t="s">
        <v>62</v>
      </c>
      <c r="H16" s="2" t="s">
        <v>71</v>
      </c>
      <c r="I16" s="2" t="s">
        <v>71</v>
      </c>
      <c r="J16" s="2"/>
    </row>
    <row r="17" spans="2:10" ht="78" x14ac:dyDescent="0.3">
      <c r="B17" s="6">
        <v>9</v>
      </c>
      <c r="C17" s="41" t="s">
        <v>10</v>
      </c>
      <c r="D17" s="42"/>
      <c r="E17" s="5" t="s">
        <v>0</v>
      </c>
      <c r="F17" s="4" t="s">
        <v>63</v>
      </c>
      <c r="G17">
        <v>6</v>
      </c>
      <c r="H17" s="4" t="s">
        <v>63</v>
      </c>
      <c r="I17" s="4" t="s">
        <v>63</v>
      </c>
      <c r="J17" s="4"/>
    </row>
    <row r="18" spans="2:10" ht="46.8" x14ac:dyDescent="0.3">
      <c r="B18" s="6">
        <v>10</v>
      </c>
      <c r="C18" s="41" t="s">
        <v>11</v>
      </c>
      <c r="D18" s="42"/>
      <c r="E18" s="5" t="s">
        <v>0</v>
      </c>
      <c r="F18" s="2" t="s">
        <v>65</v>
      </c>
      <c r="G18">
        <v>7</v>
      </c>
      <c r="H18" s="2" t="s">
        <v>72</v>
      </c>
      <c r="I18" s="2" t="s">
        <v>83</v>
      </c>
      <c r="J18" s="2"/>
    </row>
    <row r="19" spans="2:10" ht="31.2" x14ac:dyDescent="0.3">
      <c r="B19" s="6">
        <v>11</v>
      </c>
      <c r="C19" s="41" t="s">
        <v>12</v>
      </c>
      <c r="D19" s="42"/>
      <c r="E19" s="5" t="s">
        <v>0</v>
      </c>
      <c r="F19" s="2" t="s">
        <v>64</v>
      </c>
      <c r="G19">
        <v>8</v>
      </c>
      <c r="H19" s="2" t="s">
        <v>64</v>
      </c>
      <c r="I19" s="2" t="s">
        <v>64</v>
      </c>
      <c r="J19" s="2"/>
    </row>
  </sheetData>
  <mergeCells count="21">
    <mergeCell ref="C15:D15"/>
    <mergeCell ref="C16:D16"/>
    <mergeCell ref="C17:D17"/>
    <mergeCell ref="C18:D18"/>
    <mergeCell ref="C19:D19"/>
    <mergeCell ref="C14:D14"/>
    <mergeCell ref="B7:B8"/>
    <mergeCell ref="C7:D8"/>
    <mergeCell ref="E7:E8"/>
    <mergeCell ref="C9:D9"/>
    <mergeCell ref="C10:D10"/>
    <mergeCell ref="C11:D11"/>
    <mergeCell ref="C12:D12"/>
    <mergeCell ref="C13:D13"/>
    <mergeCell ref="F7:F8"/>
    <mergeCell ref="H7:H8"/>
    <mergeCell ref="J7:J8"/>
    <mergeCell ref="F6:J6"/>
    <mergeCell ref="C3:J4"/>
    <mergeCell ref="E5:J5"/>
    <mergeCell ref="I7:I8"/>
  </mergeCells>
  <printOptions horizontalCentered="1" verticalCentered="1"/>
  <pageMargins left="0.47" right="0.70866141732283472" top="0.74803149606299213" bottom="0.74803149606299213" header="0.31496062992125984" footer="0.31496062992125984"/>
  <pageSetup paperSize="9" scale="56" fitToWidth="2" fitToHeight="2" orientation="landscape" r:id="rId1"/>
  <headerFooter>
    <oddFooter>&amp;LElaborado por:
Ing Jenny A Ruiz R, Mónica  Gómez
Docentes TC del Departamento de Ciencias de la  Computación
IREB PROYECTO DE CHECK LIST  (CASO DE ESTUDIO ACADÉMICO)&amp;C&amp;P de &amp;N&amp;R&amp;D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CFCB8-57AA-4E73-B948-83D73A090B61}">
  <dimension ref="A1:D43"/>
  <sheetViews>
    <sheetView topLeftCell="A19" workbookViewId="0">
      <selection activeCell="B26" sqref="B26"/>
    </sheetView>
  </sheetViews>
  <sheetFormatPr baseColWidth="10" defaultRowHeight="14.4" x14ac:dyDescent="0.3"/>
  <cols>
    <col min="2" max="2" width="29.6640625" customWidth="1"/>
    <col min="3" max="3" width="16.109375" customWidth="1"/>
  </cols>
  <sheetData>
    <row r="1" spans="1:4" s="19" customFormat="1" ht="38.25" customHeight="1" x14ac:dyDescent="0.3">
      <c r="B1" s="20" t="s">
        <v>19</v>
      </c>
      <c r="C1" s="52" t="s">
        <v>30</v>
      </c>
      <c r="D1" s="52"/>
    </row>
    <row r="2" spans="1:4" ht="18" x14ac:dyDescent="0.35">
      <c r="B2" s="21" t="s">
        <v>20</v>
      </c>
      <c r="C2" s="53">
        <v>45295</v>
      </c>
      <c r="D2" s="53"/>
    </row>
    <row r="3" spans="1:4" ht="18" x14ac:dyDescent="0.35">
      <c r="B3" s="21" t="s">
        <v>21</v>
      </c>
      <c r="C3" s="54" t="s">
        <v>56</v>
      </c>
      <c r="D3" s="54"/>
    </row>
    <row r="4" spans="1:4" ht="57" customHeight="1" x14ac:dyDescent="0.35">
      <c r="B4" s="33" t="s">
        <v>26</v>
      </c>
      <c r="C4" s="54" t="s">
        <v>73</v>
      </c>
      <c r="D4" s="54"/>
    </row>
    <row r="6" spans="1:4" ht="23.4" x14ac:dyDescent="0.3">
      <c r="A6" s="55" t="s">
        <v>22</v>
      </c>
      <c r="B6" s="55"/>
      <c r="C6" s="55"/>
      <c r="D6" s="55"/>
    </row>
    <row r="7" spans="1:4" ht="15" customHeight="1" x14ac:dyDescent="0.3">
      <c r="A7" s="26" t="s">
        <v>31</v>
      </c>
      <c r="B7" s="27" t="s">
        <v>32</v>
      </c>
      <c r="C7" s="27" t="s">
        <v>23</v>
      </c>
      <c r="D7" s="28" t="s">
        <v>24</v>
      </c>
    </row>
    <row r="8" spans="1:4" ht="28.8" x14ac:dyDescent="0.3">
      <c r="A8" s="13">
        <v>1</v>
      </c>
      <c r="B8" s="12" t="s">
        <v>35</v>
      </c>
      <c r="C8" s="11" t="s">
        <v>49</v>
      </c>
      <c r="D8" s="23"/>
    </row>
    <row r="9" spans="1:4" ht="28.8" x14ac:dyDescent="0.3">
      <c r="A9" s="13">
        <v>2</v>
      </c>
      <c r="B9" s="12" t="s">
        <v>36</v>
      </c>
      <c r="C9" s="11" t="s">
        <v>49</v>
      </c>
      <c r="D9" s="23"/>
    </row>
    <row r="10" spans="1:4" ht="72" x14ac:dyDescent="0.3">
      <c r="A10" s="13">
        <v>3</v>
      </c>
      <c r="B10" s="12" t="s">
        <v>37</v>
      </c>
      <c r="C10" s="11" t="s">
        <v>49</v>
      </c>
      <c r="D10" s="23"/>
    </row>
    <row r="11" spans="1:4" ht="28.8" x14ac:dyDescent="0.3">
      <c r="A11" s="13">
        <v>4</v>
      </c>
      <c r="B11" s="12" t="s">
        <v>38</v>
      </c>
      <c r="C11" s="11" t="s">
        <v>49</v>
      </c>
      <c r="D11" s="23"/>
    </row>
    <row r="12" spans="1:4" ht="28.8" x14ac:dyDescent="0.3">
      <c r="A12" s="13">
        <v>5</v>
      </c>
      <c r="B12" s="12" t="s">
        <v>39</v>
      </c>
      <c r="C12" s="11" t="s">
        <v>49</v>
      </c>
      <c r="D12" s="23"/>
    </row>
    <row r="13" spans="1:4" ht="28.8" x14ac:dyDescent="0.3">
      <c r="A13" s="13">
        <v>6</v>
      </c>
      <c r="B13" s="12" t="s">
        <v>40</v>
      </c>
      <c r="C13" s="11" t="s">
        <v>49</v>
      </c>
      <c r="D13" s="23"/>
    </row>
    <row r="14" spans="1:4" ht="28.8" x14ac:dyDescent="0.3">
      <c r="A14" s="13">
        <v>7</v>
      </c>
      <c r="B14" s="12" t="s">
        <v>41</v>
      </c>
      <c r="C14" s="11" t="s">
        <v>49</v>
      </c>
      <c r="D14" s="23"/>
    </row>
    <row r="15" spans="1:4" ht="43.2" x14ac:dyDescent="0.3">
      <c r="A15" s="13">
        <v>8</v>
      </c>
      <c r="B15" s="12" t="s">
        <v>42</v>
      </c>
      <c r="C15" s="11" t="s">
        <v>49</v>
      </c>
      <c r="D15" s="23"/>
    </row>
    <row r="16" spans="1:4" ht="72" x14ac:dyDescent="0.3">
      <c r="A16" s="17">
        <v>9</v>
      </c>
      <c r="B16" s="18" t="s">
        <v>34</v>
      </c>
      <c r="C16" s="24" t="s">
        <v>49</v>
      </c>
      <c r="D16" s="25"/>
    </row>
    <row r="17" spans="1:4" ht="18" x14ac:dyDescent="0.3">
      <c r="A17" s="51" t="s">
        <v>48</v>
      </c>
      <c r="B17" s="51"/>
      <c r="C17">
        <f>COUNTA(Tabla32[SI])</f>
        <v>9</v>
      </c>
      <c r="D17">
        <f>COUNTA(Tabla32[[NO ]])</f>
        <v>0</v>
      </c>
    </row>
    <row r="18" spans="1:4" ht="18" x14ac:dyDescent="0.3">
      <c r="A18" s="51" t="s">
        <v>50</v>
      </c>
      <c r="B18" s="51"/>
      <c r="C18" s="29">
        <f>C17/9</f>
        <v>1</v>
      </c>
      <c r="D18" s="29">
        <f>D17/9</f>
        <v>0</v>
      </c>
    </row>
    <row r="19" spans="1:4" ht="18" x14ac:dyDescent="0.3">
      <c r="A19" s="30"/>
      <c r="B19" s="30"/>
      <c r="C19" s="29"/>
    </row>
    <row r="20" spans="1:4" ht="23.4" x14ac:dyDescent="0.3">
      <c r="A20" s="57" t="s">
        <v>33</v>
      </c>
      <c r="B20" s="57"/>
      <c r="C20" s="57"/>
      <c r="D20" s="57"/>
    </row>
    <row r="21" spans="1:4" ht="21" x14ac:dyDescent="0.3">
      <c r="A21" s="14" t="s">
        <v>31</v>
      </c>
      <c r="B21" s="22" t="s">
        <v>32</v>
      </c>
      <c r="C21" s="15" t="s">
        <v>23</v>
      </c>
      <c r="D21" s="16" t="s">
        <v>24</v>
      </c>
    </row>
    <row r="22" spans="1:4" ht="28.8" x14ac:dyDescent="0.3">
      <c r="A22" s="13">
        <v>1</v>
      </c>
      <c r="B22" s="12" t="s">
        <v>43</v>
      </c>
      <c r="C22" s="11"/>
      <c r="D22" s="23" t="s">
        <v>49</v>
      </c>
    </row>
    <row r="23" spans="1:4" ht="28.8" x14ac:dyDescent="0.3">
      <c r="A23" s="13">
        <v>2</v>
      </c>
      <c r="B23" s="12" t="s">
        <v>44</v>
      </c>
      <c r="C23" s="11"/>
      <c r="D23" s="23" t="s">
        <v>49</v>
      </c>
    </row>
    <row r="24" spans="1:4" ht="28.8" x14ac:dyDescent="0.3">
      <c r="A24" s="13">
        <v>3</v>
      </c>
      <c r="B24" s="12" t="s">
        <v>45</v>
      </c>
      <c r="C24" s="11"/>
      <c r="D24" s="23" t="s">
        <v>49</v>
      </c>
    </row>
    <row r="25" spans="1:4" ht="43.2" x14ac:dyDescent="0.3">
      <c r="A25" s="13">
        <v>4</v>
      </c>
      <c r="B25" s="12" t="s">
        <v>46</v>
      </c>
      <c r="C25" s="11" t="s">
        <v>49</v>
      </c>
      <c r="D25" s="23"/>
    </row>
    <row r="26" spans="1:4" ht="28.8" x14ac:dyDescent="0.3">
      <c r="A26" s="17">
        <v>5</v>
      </c>
      <c r="B26" s="18" t="s">
        <v>47</v>
      </c>
      <c r="C26" s="24"/>
      <c r="D26" s="25" t="s">
        <v>49</v>
      </c>
    </row>
    <row r="27" spans="1:4" ht="18" x14ac:dyDescent="0.3">
      <c r="A27" s="51" t="s">
        <v>48</v>
      </c>
      <c r="B27" s="51"/>
      <c r="C27">
        <f>COUNTA(Tabla43[SI])</f>
        <v>1</v>
      </c>
      <c r="D27">
        <f>COUNTA(Tabla43[[NO ]])</f>
        <v>4</v>
      </c>
    </row>
    <row r="28" spans="1:4" ht="18" x14ac:dyDescent="0.3">
      <c r="A28" s="51" t="s">
        <v>50</v>
      </c>
      <c r="B28" s="51"/>
      <c r="C28" s="29">
        <f>C27/5</f>
        <v>0.2</v>
      </c>
      <c r="D28" s="29">
        <f>D27/5</f>
        <v>0.8</v>
      </c>
    </row>
    <row r="29" spans="1:4" ht="18" x14ac:dyDescent="0.3">
      <c r="A29" s="30"/>
      <c r="B29" s="30"/>
      <c r="C29" s="29"/>
    </row>
    <row r="30" spans="1:4" ht="23.4" x14ac:dyDescent="0.3">
      <c r="A30" s="55" t="s">
        <v>25</v>
      </c>
      <c r="B30" s="55"/>
      <c r="C30" s="55"/>
      <c r="D30" s="55"/>
    </row>
    <row r="31" spans="1:4" ht="21" x14ac:dyDescent="0.3">
      <c r="A31" s="14" t="s">
        <v>31</v>
      </c>
      <c r="B31" s="22" t="s">
        <v>32</v>
      </c>
      <c r="C31" s="15" t="s">
        <v>23</v>
      </c>
      <c r="D31" s="16" t="s">
        <v>24</v>
      </c>
    </row>
    <row r="32" spans="1:4" ht="43.2" x14ac:dyDescent="0.3">
      <c r="A32" s="13">
        <v>1</v>
      </c>
      <c r="B32" s="12" t="s">
        <v>27</v>
      </c>
      <c r="C32" s="11" t="s">
        <v>49</v>
      </c>
      <c r="D32" s="23"/>
    </row>
    <row r="33" spans="1:4" ht="43.2" x14ac:dyDescent="0.3">
      <c r="A33" s="13">
        <v>2</v>
      </c>
      <c r="B33" s="12" t="s">
        <v>28</v>
      </c>
      <c r="C33" s="11" t="s">
        <v>49</v>
      </c>
      <c r="D33" s="23"/>
    </row>
    <row r="34" spans="1:4" ht="43.2" x14ac:dyDescent="0.3">
      <c r="A34" s="17">
        <v>3</v>
      </c>
      <c r="B34" s="18" t="s">
        <v>29</v>
      </c>
      <c r="C34" s="24"/>
      <c r="D34" s="25" t="s">
        <v>49</v>
      </c>
    </row>
    <row r="35" spans="1:4" ht="18" x14ac:dyDescent="0.3">
      <c r="A35" s="51" t="s">
        <v>48</v>
      </c>
      <c r="B35" s="51"/>
      <c r="C35">
        <f>COUNTA(Tabla57[SI])</f>
        <v>2</v>
      </c>
      <c r="D35">
        <f>COUNTA(Tabla57[[NO ]])</f>
        <v>1</v>
      </c>
    </row>
    <row r="36" spans="1:4" ht="18" x14ac:dyDescent="0.3">
      <c r="A36" s="51" t="s">
        <v>50</v>
      </c>
      <c r="B36" s="51"/>
      <c r="C36" s="29">
        <f>C35/3</f>
        <v>0.66666666666666663</v>
      </c>
      <c r="D36" s="29">
        <f>D35/3</f>
        <v>0.33333333333333331</v>
      </c>
    </row>
    <row r="40" spans="1:4" ht="18" x14ac:dyDescent="0.35">
      <c r="A40" s="56" t="s">
        <v>52</v>
      </c>
      <c r="B40" s="56"/>
      <c r="C40" s="56"/>
    </row>
    <row r="41" spans="1:4" ht="30" customHeight="1" x14ac:dyDescent="0.3">
      <c r="B41" s="19" t="s">
        <v>51</v>
      </c>
      <c r="C41" s="31">
        <v>7</v>
      </c>
    </row>
    <row r="42" spans="1:4" ht="30" customHeight="1" x14ac:dyDescent="0.3">
      <c r="B42" s="19" t="s">
        <v>33</v>
      </c>
      <c r="C42" s="31">
        <v>3</v>
      </c>
    </row>
    <row r="43" spans="1:4" ht="30" customHeight="1" x14ac:dyDescent="0.3">
      <c r="B43" s="19" t="s">
        <v>25</v>
      </c>
      <c r="C43">
        <v>3</v>
      </c>
    </row>
  </sheetData>
  <dataConsolidate/>
  <mergeCells count="14">
    <mergeCell ref="A36:B36"/>
    <mergeCell ref="A40:C40"/>
    <mergeCell ref="A18:B18"/>
    <mergeCell ref="A20:D20"/>
    <mergeCell ref="A27:B27"/>
    <mergeCell ref="A28:B28"/>
    <mergeCell ref="A30:D30"/>
    <mergeCell ref="A35:B35"/>
    <mergeCell ref="A17:B17"/>
    <mergeCell ref="C1:D1"/>
    <mergeCell ref="C2:D2"/>
    <mergeCell ref="C3:D3"/>
    <mergeCell ref="C4:D4"/>
    <mergeCell ref="A6:D6"/>
  </mergeCells>
  <conditionalFormatting sqref="A32:D34">
    <cfRule type="containsText" dxfId="101" priority="8" operator="containsText" text="X">
      <formula>NOT(ISERROR(SEARCH("X",A32)))</formula>
    </cfRule>
  </conditionalFormatting>
  <conditionalFormatting sqref="C8:D16">
    <cfRule type="containsText" dxfId="100" priority="1" operator="containsText" text="X">
      <formula>NOT(ISERROR(SEARCH("X",C8)))</formula>
    </cfRule>
    <cfRule type="containsText" dxfId="99" priority="5" operator="containsText" text="X">
      <formula>NOT(ISERROR(SEARCH("X",C8)))</formula>
    </cfRule>
    <cfRule type="containsText" dxfId="98" priority="6" operator="containsText" text="X">
      <formula>NOT(ISERROR(SEARCH("X",C8)))</formula>
    </cfRule>
    <cfRule type="containsText" dxfId="97" priority="7" operator="containsText" text="X">
      <formula>NOT(ISERROR(SEARCH("X",C8)))</formula>
    </cfRule>
  </conditionalFormatting>
  <conditionalFormatting sqref="C22:D26">
    <cfRule type="containsText" dxfId="96" priority="2" operator="containsText" text="X">
      <formula>NOT(ISERROR(SEARCH("X",C22)))</formula>
    </cfRule>
    <cfRule type="containsText" dxfId="95" priority="4" operator="containsText" text="X">
      <formula>NOT(ISERROR(SEARCH("X",C22)))</formula>
    </cfRule>
  </conditionalFormatting>
  <conditionalFormatting sqref="C32:D34">
    <cfRule type="containsText" dxfId="94"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C9E12-30BF-417F-B22B-8248C535715F}">
  <dimension ref="A1:B6"/>
  <sheetViews>
    <sheetView workbookViewId="0">
      <selection activeCell="B5" sqref="B5"/>
    </sheetView>
  </sheetViews>
  <sheetFormatPr baseColWidth="10" defaultRowHeight="14.4" x14ac:dyDescent="0.3"/>
  <cols>
    <col min="1" max="1" width="53.5546875" customWidth="1"/>
    <col min="2" max="2" width="57.33203125" customWidth="1"/>
  </cols>
  <sheetData>
    <row r="1" spans="1:2" x14ac:dyDescent="0.3">
      <c r="A1" s="32" t="s">
        <v>53</v>
      </c>
      <c r="B1" s="32" t="s">
        <v>54</v>
      </c>
    </row>
    <row r="2" spans="1:2" x14ac:dyDescent="0.3">
      <c r="A2" t="s">
        <v>43</v>
      </c>
      <c r="B2" s="35" t="s">
        <v>78</v>
      </c>
    </row>
    <row r="3" spans="1:2" ht="28.8" x14ac:dyDescent="0.3">
      <c r="A3" t="s">
        <v>44</v>
      </c>
      <c r="B3" s="35" t="s">
        <v>79</v>
      </c>
    </row>
    <row r="4" spans="1:2" ht="28.8" x14ac:dyDescent="0.3">
      <c r="A4" s="8" t="s">
        <v>45</v>
      </c>
      <c r="B4" s="12" t="s">
        <v>77</v>
      </c>
    </row>
    <row r="5" spans="1:2" ht="28.8" x14ac:dyDescent="0.3">
      <c r="A5" s="34" t="s">
        <v>47</v>
      </c>
      <c r="B5" s="35" t="s">
        <v>80</v>
      </c>
    </row>
    <row r="6" spans="1:2" ht="28.8" x14ac:dyDescent="0.3">
      <c r="A6" s="12" t="s">
        <v>29</v>
      </c>
      <c r="B6" s="12"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topLeftCell="A34" workbookViewId="0">
      <selection activeCell="B26" sqref="B26"/>
    </sheetView>
  </sheetViews>
  <sheetFormatPr baseColWidth="10" defaultRowHeight="14.4" x14ac:dyDescent="0.3"/>
  <cols>
    <col min="2" max="2" width="29.6640625" customWidth="1"/>
    <col min="3" max="3" width="16.109375" customWidth="1"/>
  </cols>
  <sheetData>
    <row r="1" spans="1:4" s="19" customFormat="1" ht="38.25" customHeight="1" x14ac:dyDescent="0.3">
      <c r="B1" s="20" t="s">
        <v>19</v>
      </c>
      <c r="C1" s="52" t="s">
        <v>30</v>
      </c>
      <c r="D1" s="52"/>
    </row>
    <row r="2" spans="1:4" ht="18" x14ac:dyDescent="0.35">
      <c r="B2" s="21" t="s">
        <v>20</v>
      </c>
      <c r="C2" s="53">
        <v>45295</v>
      </c>
      <c r="D2" s="53"/>
    </row>
    <row r="3" spans="1:4" ht="18" x14ac:dyDescent="0.35">
      <c r="B3" s="21" t="s">
        <v>21</v>
      </c>
      <c r="C3" s="54" t="s">
        <v>56</v>
      </c>
      <c r="D3" s="54"/>
    </row>
    <row r="4" spans="1:4" ht="55.5" customHeight="1" x14ac:dyDescent="0.35">
      <c r="B4" s="33" t="s">
        <v>26</v>
      </c>
      <c r="C4" s="54" t="s">
        <v>67</v>
      </c>
      <c r="D4" s="54"/>
    </row>
    <row r="6" spans="1:4" ht="23.4" x14ac:dyDescent="0.3">
      <c r="A6" s="55" t="s">
        <v>22</v>
      </c>
      <c r="B6" s="55"/>
      <c r="C6" s="55"/>
      <c r="D6" s="55"/>
    </row>
    <row r="7" spans="1:4" ht="15" customHeight="1" x14ac:dyDescent="0.3">
      <c r="A7" s="26" t="s">
        <v>31</v>
      </c>
      <c r="B7" s="27" t="s">
        <v>32</v>
      </c>
      <c r="C7" s="27" t="s">
        <v>23</v>
      </c>
      <c r="D7" s="28" t="s">
        <v>24</v>
      </c>
    </row>
    <row r="8" spans="1:4" ht="28.8" x14ac:dyDescent="0.3">
      <c r="A8" s="13">
        <v>1</v>
      </c>
      <c r="B8" s="12" t="s">
        <v>35</v>
      </c>
      <c r="C8" s="11" t="s">
        <v>49</v>
      </c>
      <c r="D8" s="23"/>
    </row>
    <row r="9" spans="1:4" ht="28.8" x14ac:dyDescent="0.3">
      <c r="A9" s="13">
        <v>2</v>
      </c>
      <c r="B9" s="12" t="s">
        <v>36</v>
      </c>
      <c r="C9" s="11" t="s">
        <v>49</v>
      </c>
      <c r="D9" s="23"/>
    </row>
    <row r="10" spans="1:4" ht="72" x14ac:dyDescent="0.3">
      <c r="A10" s="13">
        <v>3</v>
      </c>
      <c r="B10" s="12" t="s">
        <v>37</v>
      </c>
      <c r="C10" s="11" t="s">
        <v>49</v>
      </c>
      <c r="D10" s="23"/>
    </row>
    <row r="11" spans="1:4" ht="28.8" x14ac:dyDescent="0.3">
      <c r="A11" s="13">
        <v>4</v>
      </c>
      <c r="B11" s="12" t="s">
        <v>38</v>
      </c>
      <c r="C11" s="11" t="s">
        <v>49</v>
      </c>
      <c r="D11" s="23"/>
    </row>
    <row r="12" spans="1:4" ht="28.8" x14ac:dyDescent="0.3">
      <c r="A12" s="13">
        <v>5</v>
      </c>
      <c r="B12" s="12" t="s">
        <v>39</v>
      </c>
      <c r="C12" s="11" t="s">
        <v>49</v>
      </c>
      <c r="D12" s="23"/>
    </row>
    <row r="13" spans="1:4" ht="28.8" x14ac:dyDescent="0.3">
      <c r="A13" s="13">
        <v>6</v>
      </c>
      <c r="B13" s="12" t="s">
        <v>40</v>
      </c>
      <c r="C13" s="11" t="s">
        <v>49</v>
      </c>
      <c r="D13" s="23"/>
    </row>
    <row r="14" spans="1:4" ht="28.8" x14ac:dyDescent="0.3">
      <c r="A14" s="13">
        <v>7</v>
      </c>
      <c r="B14" s="12" t="s">
        <v>41</v>
      </c>
      <c r="C14" s="11" t="s">
        <v>49</v>
      </c>
      <c r="D14" s="23"/>
    </row>
    <row r="15" spans="1:4" ht="43.2" x14ac:dyDescent="0.3">
      <c r="A15" s="13">
        <v>8</v>
      </c>
      <c r="B15" s="12" t="s">
        <v>42</v>
      </c>
      <c r="C15" s="11" t="s">
        <v>49</v>
      </c>
      <c r="D15" s="23"/>
    </row>
    <row r="16" spans="1:4" ht="72" x14ac:dyDescent="0.3">
      <c r="A16" s="17">
        <v>9</v>
      </c>
      <c r="B16" s="18" t="s">
        <v>34</v>
      </c>
      <c r="C16" s="24" t="s">
        <v>49</v>
      </c>
      <c r="D16" s="25"/>
    </row>
    <row r="17" spans="1:4" ht="18" x14ac:dyDescent="0.3">
      <c r="A17" s="51" t="s">
        <v>48</v>
      </c>
      <c r="B17" s="51"/>
      <c r="C17">
        <f>COUNTA(Tabla3[SI])</f>
        <v>9</v>
      </c>
      <c r="D17">
        <f>COUNTA(Tabla3[[NO ]])</f>
        <v>0</v>
      </c>
    </row>
    <row r="18" spans="1:4" ht="18" x14ac:dyDescent="0.3">
      <c r="A18" s="51" t="s">
        <v>50</v>
      </c>
      <c r="B18" s="51"/>
      <c r="C18" s="29">
        <f>C17/9</f>
        <v>1</v>
      </c>
      <c r="D18" s="29">
        <f>D17/9</f>
        <v>0</v>
      </c>
    </row>
    <row r="19" spans="1:4" ht="18" x14ac:dyDescent="0.3">
      <c r="A19" s="30"/>
      <c r="B19" s="30"/>
      <c r="C19" s="29"/>
    </row>
    <row r="20" spans="1:4" ht="23.4" x14ac:dyDescent="0.3">
      <c r="A20" s="57" t="s">
        <v>33</v>
      </c>
      <c r="B20" s="57"/>
      <c r="C20" s="57"/>
      <c r="D20" s="57"/>
    </row>
    <row r="21" spans="1:4" ht="21" x14ac:dyDescent="0.3">
      <c r="A21" s="14" t="s">
        <v>31</v>
      </c>
      <c r="B21" s="22" t="s">
        <v>32</v>
      </c>
      <c r="C21" s="15" t="s">
        <v>23</v>
      </c>
      <c r="D21" s="16" t="s">
        <v>24</v>
      </c>
    </row>
    <row r="22" spans="1:4" ht="28.8" x14ac:dyDescent="0.3">
      <c r="A22" s="13">
        <v>1</v>
      </c>
      <c r="B22" s="12" t="s">
        <v>43</v>
      </c>
      <c r="C22" s="11"/>
      <c r="D22" s="23" t="s">
        <v>49</v>
      </c>
    </row>
    <row r="23" spans="1:4" ht="28.8" x14ac:dyDescent="0.3">
      <c r="A23" s="13">
        <v>2</v>
      </c>
      <c r="B23" s="12" t="s">
        <v>44</v>
      </c>
      <c r="C23" s="11"/>
      <c r="D23" s="23" t="s">
        <v>49</v>
      </c>
    </row>
    <row r="24" spans="1:4" ht="28.8" x14ac:dyDescent="0.3">
      <c r="A24" s="13">
        <v>3</v>
      </c>
      <c r="B24" s="12" t="s">
        <v>45</v>
      </c>
      <c r="C24" s="11"/>
      <c r="D24" s="23" t="s">
        <v>49</v>
      </c>
    </row>
    <row r="25" spans="1:4" ht="43.2" x14ac:dyDescent="0.3">
      <c r="A25" s="13">
        <v>4</v>
      </c>
      <c r="B25" s="12" t="s">
        <v>46</v>
      </c>
      <c r="C25" s="11" t="s">
        <v>49</v>
      </c>
      <c r="D25" s="23"/>
    </row>
    <row r="26" spans="1:4" ht="28.8" x14ac:dyDescent="0.3">
      <c r="A26" s="17">
        <v>5</v>
      </c>
      <c r="B26" s="18" t="s">
        <v>47</v>
      </c>
      <c r="C26" s="24"/>
      <c r="D26" s="25" t="s">
        <v>49</v>
      </c>
    </row>
    <row r="27" spans="1:4" ht="18" x14ac:dyDescent="0.3">
      <c r="A27" s="51" t="s">
        <v>48</v>
      </c>
      <c r="B27" s="51"/>
      <c r="C27">
        <f>COUNTA(Tabla4[SI])</f>
        <v>1</v>
      </c>
      <c r="D27">
        <f>COUNTA(Tabla4[[NO ]])</f>
        <v>4</v>
      </c>
    </row>
    <row r="28" spans="1:4" ht="18" x14ac:dyDescent="0.3">
      <c r="A28" s="51" t="s">
        <v>50</v>
      </c>
      <c r="B28" s="51"/>
      <c r="C28" s="29">
        <f>C27/5</f>
        <v>0.2</v>
      </c>
      <c r="D28" s="29">
        <f>D27/5</f>
        <v>0.8</v>
      </c>
    </row>
    <row r="29" spans="1:4" ht="18" x14ac:dyDescent="0.3">
      <c r="A29" s="30"/>
      <c r="B29" s="30"/>
      <c r="C29" s="29"/>
    </row>
    <row r="30" spans="1:4" ht="23.4" x14ac:dyDescent="0.3">
      <c r="A30" s="55" t="s">
        <v>25</v>
      </c>
      <c r="B30" s="55"/>
      <c r="C30" s="55"/>
      <c r="D30" s="55"/>
    </row>
    <row r="31" spans="1:4" ht="21" x14ac:dyDescent="0.3">
      <c r="A31" s="14" t="s">
        <v>31</v>
      </c>
      <c r="B31" s="22" t="s">
        <v>32</v>
      </c>
      <c r="C31" s="15" t="s">
        <v>23</v>
      </c>
      <c r="D31" s="16" t="s">
        <v>24</v>
      </c>
    </row>
    <row r="32" spans="1:4" ht="43.2" x14ac:dyDescent="0.3">
      <c r="A32" s="13">
        <v>1</v>
      </c>
      <c r="B32" s="12" t="s">
        <v>27</v>
      </c>
      <c r="C32" s="11" t="s">
        <v>49</v>
      </c>
      <c r="D32" s="23"/>
    </row>
    <row r="33" spans="1:4" ht="43.2" x14ac:dyDescent="0.3">
      <c r="A33" s="13">
        <v>2</v>
      </c>
      <c r="B33" s="12" t="s">
        <v>28</v>
      </c>
      <c r="C33" s="11" t="s">
        <v>49</v>
      </c>
      <c r="D33" s="23"/>
    </row>
    <row r="34" spans="1:4" ht="43.2" x14ac:dyDescent="0.3">
      <c r="A34" s="17">
        <v>3</v>
      </c>
      <c r="B34" s="18" t="s">
        <v>29</v>
      </c>
      <c r="C34" s="24" t="s">
        <v>49</v>
      </c>
      <c r="D34" s="25"/>
    </row>
    <row r="35" spans="1:4" ht="18" x14ac:dyDescent="0.3">
      <c r="A35" s="51" t="s">
        <v>48</v>
      </c>
      <c r="B35" s="51"/>
      <c r="C35">
        <f>COUNTA(Tabla5[SI])</f>
        <v>3</v>
      </c>
      <c r="D35">
        <f>COUNTA(Tabla5[[NO ]])</f>
        <v>0</v>
      </c>
    </row>
    <row r="36" spans="1:4" ht="18" x14ac:dyDescent="0.3">
      <c r="A36" s="51" t="s">
        <v>50</v>
      </c>
      <c r="B36" s="51"/>
      <c r="C36" s="29">
        <f>C35/3</f>
        <v>1</v>
      </c>
      <c r="D36" s="29">
        <f>D35/3</f>
        <v>0</v>
      </c>
    </row>
    <row r="40" spans="1:4" ht="18" x14ac:dyDescent="0.35">
      <c r="A40" s="56" t="s">
        <v>52</v>
      </c>
      <c r="B40" s="56"/>
      <c r="C40" s="56"/>
    </row>
    <row r="41" spans="1:4" ht="30" customHeight="1" x14ac:dyDescent="0.3">
      <c r="B41" s="19" t="s">
        <v>51</v>
      </c>
      <c r="C41" s="31">
        <v>7</v>
      </c>
    </row>
    <row r="42" spans="1:4" ht="30" customHeight="1" x14ac:dyDescent="0.3">
      <c r="B42" s="19" t="s">
        <v>33</v>
      </c>
      <c r="C42" s="31">
        <v>3</v>
      </c>
    </row>
    <row r="43" spans="1:4" ht="30" customHeight="1" x14ac:dyDescent="0.3">
      <c r="B43" s="19" t="s">
        <v>25</v>
      </c>
      <c r="C43">
        <v>3</v>
      </c>
    </row>
  </sheetData>
  <dataConsolidate/>
  <mergeCells count="14">
    <mergeCell ref="A40:C40"/>
    <mergeCell ref="A28:B28"/>
    <mergeCell ref="A36:B36"/>
    <mergeCell ref="A35:B35"/>
    <mergeCell ref="A18:B18"/>
    <mergeCell ref="A20:D20"/>
    <mergeCell ref="A30:D30"/>
    <mergeCell ref="A17:B17"/>
    <mergeCell ref="A27:B27"/>
    <mergeCell ref="A6:D6"/>
    <mergeCell ref="C1:D1"/>
    <mergeCell ref="C2:D2"/>
    <mergeCell ref="C3:D3"/>
    <mergeCell ref="C4:D4"/>
  </mergeCells>
  <conditionalFormatting sqref="A32:D34">
    <cfRule type="containsText" dxfId="67" priority="8" operator="containsText" text="X">
      <formula>NOT(ISERROR(SEARCH("X",A32)))</formula>
    </cfRule>
  </conditionalFormatting>
  <conditionalFormatting sqref="C8:D16">
    <cfRule type="containsText" dxfId="66" priority="1" operator="containsText" text="X">
      <formula>NOT(ISERROR(SEARCH("X",C8)))</formula>
    </cfRule>
    <cfRule type="containsText" dxfId="65" priority="5" operator="containsText" text="X">
      <formula>NOT(ISERROR(SEARCH("X",C8)))</formula>
    </cfRule>
    <cfRule type="containsText" dxfId="64" priority="6" operator="containsText" text="X">
      <formula>NOT(ISERROR(SEARCH("X",C8)))</formula>
    </cfRule>
    <cfRule type="containsText" dxfId="63" priority="7" operator="containsText" text="X">
      <formula>NOT(ISERROR(SEARCH("X",C8)))</formula>
    </cfRule>
  </conditionalFormatting>
  <conditionalFormatting sqref="C22:D26">
    <cfRule type="containsText" dxfId="62" priority="2" operator="containsText" text="X">
      <formula>NOT(ISERROR(SEARCH("X",C22)))</formula>
    </cfRule>
    <cfRule type="containsText" dxfId="61" priority="4" operator="containsText" text="X">
      <formula>NOT(ISERROR(SEARCH("X",C22)))</formula>
    </cfRule>
  </conditionalFormatting>
  <conditionalFormatting sqref="C32:D34">
    <cfRule type="containsText" dxfId="60"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A2" sqref="A2:B5"/>
    </sheetView>
  </sheetViews>
  <sheetFormatPr baseColWidth="10" defaultRowHeight="14.4" x14ac:dyDescent="0.3"/>
  <cols>
    <col min="1" max="1" width="53.5546875" customWidth="1"/>
    <col min="2" max="2" width="57.33203125" customWidth="1"/>
  </cols>
  <sheetData>
    <row r="1" spans="1:2" x14ac:dyDescent="0.3">
      <c r="A1" s="32" t="s">
        <v>53</v>
      </c>
      <c r="B1" s="32" t="s">
        <v>54</v>
      </c>
    </row>
    <row r="2" spans="1:2" ht="28.8" x14ac:dyDescent="0.3">
      <c r="A2" t="s">
        <v>43</v>
      </c>
      <c r="B2" s="12" t="s">
        <v>76</v>
      </c>
    </row>
    <row r="3" spans="1:2" ht="28.8" x14ac:dyDescent="0.3">
      <c r="A3" s="12" t="s">
        <v>44</v>
      </c>
      <c r="B3" s="12" t="s">
        <v>75</v>
      </c>
    </row>
    <row r="4" spans="1:2" ht="28.8" x14ac:dyDescent="0.3">
      <c r="A4" s="8" t="s">
        <v>45</v>
      </c>
      <c r="B4" s="12" t="s">
        <v>74</v>
      </c>
    </row>
    <row r="5" spans="1:2" ht="28.8" x14ac:dyDescent="0.3">
      <c r="A5" t="s">
        <v>47</v>
      </c>
      <c r="B5" s="35" t="s">
        <v>80</v>
      </c>
    </row>
  </sheetData>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73081-3394-44E0-BA04-C34E2B263B6A}">
  <dimension ref="A1:D43"/>
  <sheetViews>
    <sheetView topLeftCell="A37" workbookViewId="0">
      <selection activeCell="D28" sqref="D28"/>
    </sheetView>
  </sheetViews>
  <sheetFormatPr baseColWidth="10" defaultRowHeight="14.4" x14ac:dyDescent="0.3"/>
  <cols>
    <col min="2" max="2" width="29.6640625" customWidth="1"/>
    <col min="3" max="3" width="16.109375" customWidth="1"/>
  </cols>
  <sheetData>
    <row r="1" spans="1:4" s="19" customFormat="1" ht="38.25" customHeight="1" x14ac:dyDescent="0.3">
      <c r="B1" s="20" t="s">
        <v>19</v>
      </c>
      <c r="C1" s="52" t="s">
        <v>30</v>
      </c>
      <c r="D1" s="52"/>
    </row>
    <row r="2" spans="1:4" ht="18" x14ac:dyDescent="0.35">
      <c r="B2" s="21" t="s">
        <v>20</v>
      </c>
      <c r="C2" s="53">
        <v>45295</v>
      </c>
      <c r="D2" s="53"/>
    </row>
    <row r="3" spans="1:4" ht="18" x14ac:dyDescent="0.35">
      <c r="B3" s="21" t="s">
        <v>21</v>
      </c>
      <c r="C3" s="54" t="s">
        <v>56</v>
      </c>
      <c r="D3" s="54"/>
    </row>
    <row r="4" spans="1:4" ht="57" customHeight="1" x14ac:dyDescent="0.35">
      <c r="B4" s="33" t="s">
        <v>26</v>
      </c>
      <c r="C4" s="54" t="s">
        <v>73</v>
      </c>
      <c r="D4" s="54"/>
    </row>
    <row r="6" spans="1:4" ht="23.4" x14ac:dyDescent="0.3">
      <c r="A6" s="55" t="s">
        <v>22</v>
      </c>
      <c r="B6" s="55"/>
      <c r="C6" s="55"/>
      <c r="D6" s="55"/>
    </row>
    <row r="7" spans="1:4" ht="15" customHeight="1" x14ac:dyDescent="0.3">
      <c r="A7" s="26" t="s">
        <v>31</v>
      </c>
      <c r="B7" s="27" t="s">
        <v>32</v>
      </c>
      <c r="C7" s="27" t="s">
        <v>23</v>
      </c>
      <c r="D7" s="28" t="s">
        <v>24</v>
      </c>
    </row>
    <row r="8" spans="1:4" ht="28.8" x14ac:dyDescent="0.3">
      <c r="A8" s="13">
        <v>1</v>
      </c>
      <c r="B8" s="12" t="s">
        <v>35</v>
      </c>
      <c r="C8" s="11" t="s">
        <v>49</v>
      </c>
      <c r="D8" s="23"/>
    </row>
    <row r="9" spans="1:4" ht="28.8" x14ac:dyDescent="0.3">
      <c r="A9" s="13">
        <v>2</v>
      </c>
      <c r="B9" s="12" t="s">
        <v>36</v>
      </c>
      <c r="C9" s="11" t="s">
        <v>49</v>
      </c>
      <c r="D9" s="23"/>
    </row>
    <row r="10" spans="1:4" ht="72" x14ac:dyDescent="0.3">
      <c r="A10" s="13">
        <v>3</v>
      </c>
      <c r="B10" s="12" t="s">
        <v>37</v>
      </c>
      <c r="C10" s="11" t="s">
        <v>49</v>
      </c>
      <c r="D10" s="23"/>
    </row>
    <row r="11" spans="1:4" ht="28.8" x14ac:dyDescent="0.3">
      <c r="A11" s="13">
        <v>4</v>
      </c>
      <c r="B11" s="12" t="s">
        <v>38</v>
      </c>
      <c r="C11" s="11" t="s">
        <v>49</v>
      </c>
      <c r="D11" s="23"/>
    </row>
    <row r="12" spans="1:4" ht="28.8" x14ac:dyDescent="0.3">
      <c r="A12" s="13">
        <v>5</v>
      </c>
      <c r="B12" s="12" t="s">
        <v>39</v>
      </c>
      <c r="C12" s="11" t="s">
        <v>49</v>
      </c>
      <c r="D12" s="23"/>
    </row>
    <row r="13" spans="1:4" ht="28.8" x14ac:dyDescent="0.3">
      <c r="A13" s="13">
        <v>6</v>
      </c>
      <c r="B13" s="12" t="s">
        <v>40</v>
      </c>
      <c r="C13" s="11" t="s">
        <v>49</v>
      </c>
      <c r="D13" s="23"/>
    </row>
    <row r="14" spans="1:4" ht="28.8" x14ac:dyDescent="0.3">
      <c r="A14" s="13">
        <v>7</v>
      </c>
      <c r="B14" s="12" t="s">
        <v>41</v>
      </c>
      <c r="C14" s="11" t="s">
        <v>49</v>
      </c>
      <c r="D14" s="23"/>
    </row>
    <row r="15" spans="1:4" ht="43.2" x14ac:dyDescent="0.3">
      <c r="A15" s="13">
        <v>8</v>
      </c>
      <c r="B15" s="12" t="s">
        <v>42</v>
      </c>
      <c r="C15" s="11" t="s">
        <v>49</v>
      </c>
      <c r="D15" s="23"/>
    </row>
    <row r="16" spans="1:4" ht="72" x14ac:dyDescent="0.3">
      <c r="A16" s="17">
        <v>9</v>
      </c>
      <c r="B16" s="18" t="s">
        <v>34</v>
      </c>
      <c r="C16" s="24" t="s">
        <v>49</v>
      </c>
      <c r="D16" s="25"/>
    </row>
    <row r="17" spans="1:4" ht="18" x14ac:dyDescent="0.3">
      <c r="A17" s="51" t="s">
        <v>48</v>
      </c>
      <c r="B17" s="51"/>
      <c r="C17">
        <f>COUNTA(Tabla328[SI])</f>
        <v>9</v>
      </c>
      <c r="D17">
        <f>COUNTA(Tabla328[[NO ]])</f>
        <v>0</v>
      </c>
    </row>
    <row r="18" spans="1:4" ht="18" x14ac:dyDescent="0.3">
      <c r="A18" s="51" t="s">
        <v>50</v>
      </c>
      <c r="B18" s="51"/>
      <c r="C18" s="29">
        <f>C17/9</f>
        <v>1</v>
      </c>
      <c r="D18" s="29">
        <f>D17/9</f>
        <v>0</v>
      </c>
    </row>
    <row r="19" spans="1:4" ht="18" x14ac:dyDescent="0.3">
      <c r="A19" s="30"/>
      <c r="B19" s="30"/>
      <c r="C19" s="29"/>
    </row>
    <row r="20" spans="1:4" ht="23.4" x14ac:dyDescent="0.3">
      <c r="A20" s="57" t="s">
        <v>33</v>
      </c>
      <c r="B20" s="57"/>
      <c r="C20" s="57"/>
      <c r="D20" s="57"/>
    </row>
    <row r="21" spans="1:4" ht="21" x14ac:dyDescent="0.3">
      <c r="A21" s="14" t="s">
        <v>31</v>
      </c>
      <c r="B21" s="22" t="s">
        <v>32</v>
      </c>
      <c r="C21" s="15" t="s">
        <v>23</v>
      </c>
      <c r="D21" s="16" t="s">
        <v>24</v>
      </c>
    </row>
    <row r="22" spans="1:4" ht="28.8" x14ac:dyDescent="0.3">
      <c r="A22" s="13">
        <v>1</v>
      </c>
      <c r="B22" s="12" t="s">
        <v>43</v>
      </c>
      <c r="C22" s="11"/>
      <c r="D22" s="23" t="s">
        <v>49</v>
      </c>
    </row>
    <row r="23" spans="1:4" ht="28.8" x14ac:dyDescent="0.3">
      <c r="A23" s="13">
        <v>2</v>
      </c>
      <c r="B23" s="12" t="s">
        <v>44</v>
      </c>
      <c r="C23" s="11"/>
      <c r="D23" s="23" t="s">
        <v>49</v>
      </c>
    </row>
    <row r="24" spans="1:4" ht="28.8" x14ac:dyDescent="0.3">
      <c r="A24" s="13">
        <v>3</v>
      </c>
      <c r="B24" s="12" t="s">
        <v>45</v>
      </c>
      <c r="C24" s="11"/>
      <c r="D24" s="23" t="s">
        <v>49</v>
      </c>
    </row>
    <row r="25" spans="1:4" ht="43.2" x14ac:dyDescent="0.3">
      <c r="A25" s="13">
        <v>4</v>
      </c>
      <c r="B25" s="12" t="s">
        <v>46</v>
      </c>
      <c r="C25" s="11" t="s">
        <v>49</v>
      </c>
      <c r="D25" s="23"/>
    </row>
    <row r="26" spans="1:4" ht="28.8" x14ac:dyDescent="0.3">
      <c r="A26" s="17">
        <v>5</v>
      </c>
      <c r="B26" s="18" t="s">
        <v>47</v>
      </c>
      <c r="C26" s="24"/>
      <c r="D26" s="25" t="s">
        <v>49</v>
      </c>
    </row>
    <row r="27" spans="1:4" ht="18" x14ac:dyDescent="0.3">
      <c r="A27" s="51" t="s">
        <v>48</v>
      </c>
      <c r="B27" s="51"/>
      <c r="C27">
        <f>COUNTA(Tabla439[SI])</f>
        <v>1</v>
      </c>
      <c r="D27">
        <f>COUNTA(Tabla439[[NO ]])</f>
        <v>4</v>
      </c>
    </row>
    <row r="28" spans="1:4" ht="18" x14ac:dyDescent="0.3">
      <c r="A28" s="51" t="s">
        <v>50</v>
      </c>
      <c r="B28" s="51"/>
      <c r="C28" s="29">
        <f>C27/5</f>
        <v>0.2</v>
      </c>
      <c r="D28" s="29">
        <f>D27/5</f>
        <v>0.8</v>
      </c>
    </row>
    <row r="29" spans="1:4" ht="18" x14ac:dyDescent="0.3">
      <c r="A29" s="30"/>
      <c r="B29" s="30"/>
      <c r="C29" s="29"/>
    </row>
    <row r="30" spans="1:4" ht="23.4" x14ac:dyDescent="0.3">
      <c r="A30" s="55" t="s">
        <v>25</v>
      </c>
      <c r="B30" s="55"/>
      <c r="C30" s="55"/>
      <c r="D30" s="55"/>
    </row>
    <row r="31" spans="1:4" ht="21" x14ac:dyDescent="0.3">
      <c r="A31" s="14" t="s">
        <v>31</v>
      </c>
      <c r="B31" s="22" t="s">
        <v>32</v>
      </c>
      <c r="C31" s="15" t="s">
        <v>23</v>
      </c>
      <c r="D31" s="16" t="s">
        <v>24</v>
      </c>
    </row>
    <row r="32" spans="1:4" ht="43.2" x14ac:dyDescent="0.3">
      <c r="A32" s="13">
        <v>1</v>
      </c>
      <c r="B32" s="12" t="s">
        <v>27</v>
      </c>
      <c r="C32" s="11" t="s">
        <v>49</v>
      </c>
      <c r="D32" s="23"/>
    </row>
    <row r="33" spans="1:4" ht="43.2" x14ac:dyDescent="0.3">
      <c r="A33" s="13">
        <v>2</v>
      </c>
      <c r="B33" s="12" t="s">
        <v>28</v>
      </c>
      <c r="C33" s="11" t="s">
        <v>49</v>
      </c>
      <c r="D33" s="23"/>
    </row>
    <row r="34" spans="1:4" ht="43.2" x14ac:dyDescent="0.3">
      <c r="A34" s="17">
        <v>3</v>
      </c>
      <c r="B34" s="18" t="s">
        <v>29</v>
      </c>
      <c r="C34" s="24"/>
      <c r="D34" s="25" t="s">
        <v>49</v>
      </c>
    </row>
    <row r="35" spans="1:4" ht="18" x14ac:dyDescent="0.3">
      <c r="A35" s="51" t="s">
        <v>48</v>
      </c>
      <c r="B35" s="51"/>
      <c r="C35">
        <f>COUNTA(Tabla5710[SI])</f>
        <v>2</v>
      </c>
      <c r="D35">
        <f>COUNTA(Tabla5710[[NO ]])</f>
        <v>1</v>
      </c>
    </row>
    <row r="36" spans="1:4" ht="18" x14ac:dyDescent="0.3">
      <c r="A36" s="51" t="s">
        <v>50</v>
      </c>
      <c r="B36" s="51"/>
      <c r="C36" s="29">
        <f>C35/3</f>
        <v>0.66666666666666663</v>
      </c>
      <c r="D36" s="29">
        <f>D35/3</f>
        <v>0.33333333333333331</v>
      </c>
    </row>
    <row r="40" spans="1:4" ht="18" x14ac:dyDescent="0.35">
      <c r="A40" s="56" t="s">
        <v>52</v>
      </c>
      <c r="B40" s="56"/>
      <c r="C40" s="56"/>
    </row>
    <row r="41" spans="1:4" ht="30" customHeight="1" x14ac:dyDescent="0.3">
      <c r="B41" s="19" t="s">
        <v>51</v>
      </c>
      <c r="C41" s="31">
        <v>7</v>
      </c>
    </row>
    <row r="42" spans="1:4" ht="30" customHeight="1" x14ac:dyDescent="0.3">
      <c r="B42" s="19" t="s">
        <v>33</v>
      </c>
      <c r="C42" s="31">
        <v>3</v>
      </c>
    </row>
    <row r="43" spans="1:4" ht="30" customHeight="1" x14ac:dyDescent="0.3">
      <c r="B43" s="19" t="s">
        <v>25</v>
      </c>
      <c r="C43">
        <v>3</v>
      </c>
    </row>
  </sheetData>
  <dataConsolidate/>
  <mergeCells count="14">
    <mergeCell ref="A17:B17"/>
    <mergeCell ref="C1:D1"/>
    <mergeCell ref="C2:D2"/>
    <mergeCell ref="C3:D3"/>
    <mergeCell ref="C4:D4"/>
    <mergeCell ref="A6:D6"/>
    <mergeCell ref="A36:B36"/>
    <mergeCell ref="A40:C40"/>
    <mergeCell ref="A18:B18"/>
    <mergeCell ref="A20:D20"/>
    <mergeCell ref="A27:B27"/>
    <mergeCell ref="A28:B28"/>
    <mergeCell ref="A30:D30"/>
    <mergeCell ref="A35:B35"/>
  </mergeCells>
  <conditionalFormatting sqref="A32:D34">
    <cfRule type="containsText" dxfId="33" priority="8" operator="containsText" text="X">
      <formula>NOT(ISERROR(SEARCH("X",A32)))</formula>
    </cfRule>
  </conditionalFormatting>
  <conditionalFormatting sqref="C8:D16">
    <cfRule type="containsText" dxfId="32" priority="1" operator="containsText" text="X">
      <formula>NOT(ISERROR(SEARCH("X",C8)))</formula>
    </cfRule>
    <cfRule type="containsText" dxfId="31" priority="5" operator="containsText" text="X">
      <formula>NOT(ISERROR(SEARCH("X",C8)))</formula>
    </cfRule>
    <cfRule type="containsText" dxfId="30" priority="6" operator="containsText" text="X">
      <formula>NOT(ISERROR(SEARCH("X",C8)))</formula>
    </cfRule>
    <cfRule type="containsText" dxfId="29" priority="7" operator="containsText" text="X">
      <formula>NOT(ISERROR(SEARCH("X",C8)))</formula>
    </cfRule>
  </conditionalFormatting>
  <conditionalFormatting sqref="C22:D26">
    <cfRule type="containsText" dxfId="28" priority="2" operator="containsText" text="X">
      <formula>NOT(ISERROR(SEARCH("X",C22)))</formula>
    </cfRule>
    <cfRule type="containsText" dxfId="27" priority="4" operator="containsText" text="X">
      <formula>NOT(ISERROR(SEARCH("X",C22)))</formula>
    </cfRule>
  </conditionalFormatting>
  <conditionalFormatting sqref="C32:D34">
    <cfRule type="containsText" dxfId="26" priority="3" operator="containsText" text="X">
      <formula>NOT(ISERROR(SEARCH("X",C32)))</formula>
    </cfRule>
  </conditionalFormatting>
  <pageMargins left="0.7" right="0.7" top="0.75" bottom="0.75" header="0.3" footer="0.3"/>
  <pageSetup paperSize="9" orientation="portrait" r:id="rId1"/>
  <drawing r:id="rId2"/>
  <legacyDrawing r:id="rId3"/>
  <tableParts count="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DBB4-578B-407B-9590-6F192F2BA4F5}">
  <dimension ref="A1:B5"/>
  <sheetViews>
    <sheetView workbookViewId="0">
      <selection activeCell="A5" sqref="A5"/>
    </sheetView>
  </sheetViews>
  <sheetFormatPr baseColWidth="10" defaultRowHeight="14.4" x14ac:dyDescent="0.3"/>
  <cols>
    <col min="1" max="1" width="53.5546875" customWidth="1"/>
    <col min="2" max="2" width="57.33203125" customWidth="1"/>
  </cols>
  <sheetData>
    <row r="1" spans="1:2" x14ac:dyDescent="0.3">
      <c r="A1" s="32" t="s">
        <v>53</v>
      </c>
      <c r="B1" s="32" t="s">
        <v>54</v>
      </c>
    </row>
    <row r="2" spans="1:2" ht="28.8" x14ac:dyDescent="0.3">
      <c r="A2" t="s">
        <v>43</v>
      </c>
      <c r="B2" s="12" t="s">
        <v>76</v>
      </c>
    </row>
    <row r="3" spans="1:2" ht="28.8" x14ac:dyDescent="0.3">
      <c r="A3" s="12" t="s">
        <v>44</v>
      </c>
      <c r="B3" s="12" t="s">
        <v>75</v>
      </c>
    </row>
    <row r="4" spans="1:2" ht="28.8" x14ac:dyDescent="0.3">
      <c r="A4" s="8" t="s">
        <v>45</v>
      </c>
      <c r="B4" s="12" t="s">
        <v>74</v>
      </c>
    </row>
    <row r="5" spans="1:2" ht="28.8" x14ac:dyDescent="0.3">
      <c r="A5" t="s">
        <v>47</v>
      </c>
      <c r="B5" s="35" t="s">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Matriz Ckeck LIst</vt:lpstr>
      <vt:lpstr>RE01 MODELO LISTA COMPROBACION</vt:lpstr>
      <vt:lpstr>RE01 RECOMENDACIONES</vt:lpstr>
      <vt:lpstr>RE02 MODELO LISTA COMPROBACION</vt:lpstr>
      <vt:lpstr>RE02 RECOMENDACIONES</vt:lpstr>
      <vt:lpstr>RE03 MODELO LISTA COMPROBAC </vt:lpstr>
      <vt:lpstr>RE03 RECOMENDACIONES </vt:lpstr>
      <vt:lpstr>'Matriz Ckeck LIst'!Área_de_impresión</vt:lpstr>
    </vt:vector>
  </TitlesOfParts>
  <Company>GM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I Lucio Moreno</dc:creator>
  <cp:lastModifiedBy>LEGION</cp:lastModifiedBy>
  <cp:lastPrinted>2014-10-13T17:05:51Z</cp:lastPrinted>
  <dcterms:created xsi:type="dcterms:W3CDTF">2012-02-10T17:24:46Z</dcterms:created>
  <dcterms:modified xsi:type="dcterms:W3CDTF">2024-02-01T17:10:01Z</dcterms:modified>
</cp:coreProperties>
</file>