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520" windowHeight="5700" activeTab="2"/>
  </bookViews>
  <sheets>
    <sheet name="Имена" sheetId="1" r:id="rId1"/>
    <sheet name="Резултати" sheetId="2" r:id="rId2"/>
    <sheet name="Финални резултат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4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I7" i="2"/>
  <c r="I8" i="2"/>
  <c r="I10" i="2"/>
  <c r="I11" i="2"/>
  <c r="I13" i="2"/>
  <c r="I17" i="2"/>
  <c r="I19" i="2"/>
  <c r="I4" i="2"/>
  <c r="H5" i="2"/>
  <c r="I5" i="2" s="1"/>
  <c r="H6" i="2"/>
  <c r="I6" i="2" s="1"/>
  <c r="H7" i="2"/>
  <c r="H8" i="2"/>
  <c r="H9" i="2"/>
  <c r="I9" i="2" s="1"/>
  <c r="H10" i="2"/>
  <c r="H11" i="2"/>
  <c r="H12" i="2"/>
  <c r="I12" i="2" s="1"/>
  <c r="H13" i="2"/>
  <c r="H14" i="2"/>
  <c r="I14" i="2" s="1"/>
  <c r="H15" i="2"/>
  <c r="I15" i="2" s="1"/>
  <c r="H16" i="2"/>
  <c r="I16" i="2" s="1"/>
  <c r="H17" i="2"/>
  <c r="H18" i="2"/>
  <c r="I18" i="2" s="1"/>
  <c r="H19" i="2"/>
  <c r="H20" i="2"/>
  <c r="I20" i="2" s="1"/>
  <c r="H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4" i="2"/>
</calcChain>
</file>

<file path=xl/sharedStrings.xml><?xml version="1.0" encoding="utf-8"?>
<sst xmlns="http://schemas.openxmlformats.org/spreadsheetml/2006/main" count="31" uniqueCount="30">
  <si>
    <t xml:space="preserve">Борис Нейчев </t>
  </si>
  <si>
    <t>Иван Петков</t>
  </si>
  <si>
    <t>Берия Колев</t>
  </si>
  <si>
    <t>Иван Ицов</t>
  </si>
  <si>
    <t>Колчо Спасов</t>
  </si>
  <si>
    <t>Диди Иванова</t>
  </si>
  <si>
    <t>Асен Василев</t>
  </si>
  <si>
    <t>Марио Петков</t>
  </si>
  <si>
    <t>Симеона Иванова</t>
  </si>
  <si>
    <t>Мори Петров</t>
  </si>
  <si>
    <t>Наско Сираков</t>
  </si>
  <si>
    <t>Лори Стойчева</t>
  </si>
  <si>
    <t>Явор Васиолев</t>
  </si>
  <si>
    <t>Игор Васкидович</t>
  </si>
  <si>
    <t>Пепи Колев</t>
  </si>
  <si>
    <t>Асен Йорданов</t>
  </si>
  <si>
    <t>Емилия Бояджиева</t>
  </si>
  <si>
    <t>точки 1ви кръг</t>
  </si>
  <si>
    <t>Резултати 1ви кръг</t>
  </si>
  <si>
    <t>точки 2ри кръг</t>
  </si>
  <si>
    <t>Резултат 2ри кръг</t>
  </si>
  <si>
    <t>Резултат финал</t>
  </si>
  <si>
    <t>точки финал</t>
  </si>
  <si>
    <t>Ученик</t>
  </si>
  <si>
    <t>Кръг до който е достигнал:</t>
  </si>
  <si>
    <t>Резултат</t>
  </si>
  <si>
    <t>Име и Фамилия</t>
  </si>
  <si>
    <t>Макс точки на кръг -&gt;</t>
  </si>
  <si>
    <t>Име и фамилия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</si>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</sst>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"/>
    </sheetView>
  </sheetViews>
  <sheetFormatPr defaultRowHeight="15" x14ac:dyDescent="0.25"/>
  <cols>
    <col min="2" max="2" width="21" customWidth="1"/>
  </cols>
  <sheetData>
    <row r="1" spans="1:3" x14ac:dyDescent="0.25">
      <c r="A1" s="5" t="s">
        <v>29</v>
      </c>
      <c r="B1" s="5" t="s">
        <v>28</v>
      </c>
      <c r="C1" s="6"/>
    </row>
    <row r="2" spans="1:3" x14ac:dyDescent="0.25">
      <c r="A2" s="5">
        <v>1</v>
      </c>
      <c r="B2" s="5" t="s">
        <v>0</v>
      </c>
      <c r="C2" s="6"/>
    </row>
    <row r="3" spans="1:3" x14ac:dyDescent="0.25">
      <c r="A3" s="5">
        <v>2</v>
      </c>
      <c r="B3" s="5" t="s">
        <v>1</v>
      </c>
      <c r="C3" s="6"/>
    </row>
    <row r="4" spans="1:3" x14ac:dyDescent="0.25">
      <c r="A4" s="5">
        <v>3</v>
      </c>
      <c r="B4" s="5" t="s">
        <v>2</v>
      </c>
      <c r="C4" s="6"/>
    </row>
    <row r="5" spans="1:3" x14ac:dyDescent="0.25">
      <c r="A5" s="5">
        <v>4</v>
      </c>
      <c r="B5" s="5" t="s">
        <v>3</v>
      </c>
      <c r="C5" s="6"/>
    </row>
    <row r="6" spans="1:3" x14ac:dyDescent="0.25">
      <c r="A6" s="5">
        <v>5</v>
      </c>
      <c r="B6" s="5" t="s">
        <v>4</v>
      </c>
      <c r="C6" s="6"/>
    </row>
    <row r="7" spans="1:3" x14ac:dyDescent="0.25">
      <c r="A7" s="5">
        <v>6</v>
      </c>
      <c r="B7" s="5" t="s">
        <v>5</v>
      </c>
      <c r="C7" s="6"/>
    </row>
    <row r="8" spans="1:3" x14ac:dyDescent="0.25">
      <c r="A8" s="5">
        <v>7</v>
      </c>
      <c r="B8" s="5" t="s">
        <v>6</v>
      </c>
      <c r="C8" s="6"/>
    </row>
    <row r="9" spans="1:3" x14ac:dyDescent="0.25">
      <c r="A9" s="5">
        <v>8</v>
      </c>
      <c r="B9" s="5" t="s">
        <v>7</v>
      </c>
      <c r="C9" s="6"/>
    </row>
    <row r="10" spans="1:3" x14ac:dyDescent="0.25">
      <c r="A10" s="5">
        <v>9</v>
      </c>
      <c r="B10" s="5" t="s">
        <v>8</v>
      </c>
      <c r="C10" s="6"/>
    </row>
    <row r="11" spans="1:3" x14ac:dyDescent="0.25">
      <c r="A11" s="5">
        <v>10</v>
      </c>
      <c r="B11" s="5" t="s">
        <v>9</v>
      </c>
      <c r="C11" s="6"/>
    </row>
    <row r="12" spans="1:3" x14ac:dyDescent="0.25">
      <c r="A12" s="5">
        <v>11</v>
      </c>
      <c r="B12" s="5" t="s">
        <v>10</v>
      </c>
      <c r="C12" s="6"/>
    </row>
    <row r="13" spans="1:3" x14ac:dyDescent="0.25">
      <c r="A13" s="5">
        <v>12</v>
      </c>
      <c r="B13" s="5" t="s">
        <v>11</v>
      </c>
      <c r="C13" s="6"/>
    </row>
    <row r="14" spans="1:3" x14ac:dyDescent="0.25">
      <c r="A14" s="5">
        <v>13</v>
      </c>
      <c r="B14" s="5" t="s">
        <v>12</v>
      </c>
      <c r="C14" s="6"/>
    </row>
    <row r="15" spans="1:3" x14ac:dyDescent="0.25">
      <c r="A15" s="5">
        <v>14</v>
      </c>
      <c r="B15" s="5" t="s">
        <v>13</v>
      </c>
      <c r="C15" s="6"/>
    </row>
    <row r="16" spans="1:3" x14ac:dyDescent="0.25">
      <c r="A16" s="5">
        <v>15</v>
      </c>
      <c r="B16" s="5" t="s">
        <v>14</v>
      </c>
      <c r="C16" s="6"/>
    </row>
    <row r="17" spans="1:3" x14ac:dyDescent="0.25">
      <c r="A17" s="5">
        <v>16</v>
      </c>
      <c r="B17" s="5" t="s">
        <v>15</v>
      </c>
      <c r="C17" s="6"/>
    </row>
    <row r="18" spans="1:3" x14ac:dyDescent="0.25">
      <c r="A18" s="5">
        <v>17</v>
      </c>
      <c r="B18" s="5" t="s">
        <v>16</v>
      </c>
      <c r="C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6" sqref="B16"/>
    </sheetView>
  </sheetViews>
  <sheetFormatPr defaultRowHeight="15" x14ac:dyDescent="0.25"/>
  <cols>
    <col min="1" max="9" width="25.28515625" style="1" customWidth="1"/>
  </cols>
  <sheetData>
    <row r="1" spans="1:9" x14ac:dyDescent="0.25">
      <c r="A1" s="1" t="s">
        <v>27</v>
      </c>
      <c r="C1" s="2">
        <v>100</v>
      </c>
      <c r="D1" s="2"/>
      <c r="E1" s="2">
        <v>300</v>
      </c>
      <c r="F1" s="2"/>
      <c r="G1" s="2">
        <v>800</v>
      </c>
      <c r="H1" s="2"/>
    </row>
    <row r="3" spans="1:9" x14ac:dyDescent="0.25">
      <c r="A3" s="5" t="s">
        <v>23</v>
      </c>
      <c r="B3" s="5" t="s">
        <v>28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22</v>
      </c>
      <c r="H3" s="5" t="s">
        <v>21</v>
      </c>
      <c r="I3" s="5" t="s">
        <v>24</v>
      </c>
    </row>
    <row r="4" spans="1:9" x14ac:dyDescent="0.25">
      <c r="A4" s="5">
        <v>1</v>
      </c>
      <c r="B4" s="5" t="str">
        <f>CHOOSE(1,Имена!B2)</f>
        <v xml:space="preserve">Борис Нейчев </v>
      </c>
      <c r="C4" s="5">
        <v>100</v>
      </c>
      <c r="D4" s="5" t="str">
        <f>IF(C4&gt;=$C$1/2,"минава","остава")</f>
        <v>минава</v>
      </c>
      <c r="E4" s="5">
        <v>300</v>
      </c>
      <c r="F4" s="5" t="str">
        <f>IF(E4&gt;=$E$1/2/3, "минава", "остава")</f>
        <v>минава</v>
      </c>
      <c r="G4" s="5">
        <v>800</v>
      </c>
      <c r="H4" s="5" t="str">
        <f>IF(G4&gt;=$G$1/3/4, "печели", "не печели")</f>
        <v>печели</v>
      </c>
      <c r="I4" s="5" t="str">
        <f>IF(D4= "минава", IF(H4= "печели", "Финалист", "2-ри кръг"),"1-ви кръг")</f>
        <v>Финалист</v>
      </c>
    </row>
    <row r="5" spans="1:9" x14ac:dyDescent="0.25">
      <c r="A5" s="5">
        <v>2</v>
      </c>
      <c r="B5" s="5" t="str">
        <f>CHOOSE(1,Имена!B3)</f>
        <v>Иван Петков</v>
      </c>
      <c r="C5" s="5">
        <v>54</v>
      </c>
      <c r="D5" s="5" t="str">
        <f t="shared" ref="D5:D20" si="0">IF(C5&gt;=$C$1/2,"минава","остава")</f>
        <v>минава</v>
      </c>
      <c r="E5" s="5">
        <v>256</v>
      </c>
      <c r="F5" s="5" t="str">
        <f t="shared" ref="F5:F20" si="1">IF(E5&gt;=$E$1/2/3, "минава", "остава")</f>
        <v>минава</v>
      </c>
      <c r="G5" s="5">
        <v>800</v>
      </c>
      <c r="H5" s="5" t="str">
        <f t="shared" ref="H5:H20" si="2">IF(G5&gt;=$G$1/3/4, "печели", "не печели")</f>
        <v>печели</v>
      </c>
      <c r="I5" s="5" t="str">
        <f t="shared" ref="I5:I20" si="3">IF(D5= "минава", IF(H5= "печели", "Финалист", "2-ри кръг"),"1-ви кръг")</f>
        <v>Финалист</v>
      </c>
    </row>
    <row r="6" spans="1:9" x14ac:dyDescent="0.25">
      <c r="A6" s="5">
        <v>3</v>
      </c>
      <c r="B6" s="5" t="str">
        <f>CHOOSE(1,Имена!B4)</f>
        <v>Берия Колев</v>
      </c>
      <c r="C6" s="5">
        <v>85</v>
      </c>
      <c r="D6" s="5" t="str">
        <f t="shared" si="0"/>
        <v>минава</v>
      </c>
      <c r="E6" s="5">
        <v>210</v>
      </c>
      <c r="F6" s="5" t="str">
        <f t="shared" si="1"/>
        <v>минава</v>
      </c>
      <c r="G6" s="5">
        <v>745</v>
      </c>
      <c r="H6" s="5" t="str">
        <f t="shared" si="2"/>
        <v>печели</v>
      </c>
      <c r="I6" s="5" t="str">
        <f t="shared" si="3"/>
        <v>Финалист</v>
      </c>
    </row>
    <row r="7" spans="1:9" x14ac:dyDescent="0.25">
      <c r="A7" s="5">
        <v>4</v>
      </c>
      <c r="B7" s="5" t="str">
        <f>CHOOSE(1,Имена!B5)</f>
        <v>Иван Ицов</v>
      </c>
      <c r="C7" s="5">
        <v>6</v>
      </c>
      <c r="D7" s="5" t="str">
        <f t="shared" si="0"/>
        <v>остава</v>
      </c>
      <c r="E7" s="5">
        <v>100</v>
      </c>
      <c r="F7" s="5" t="str">
        <f t="shared" si="1"/>
        <v>минава</v>
      </c>
      <c r="G7" s="5">
        <v>452</v>
      </c>
      <c r="H7" s="5" t="str">
        <f t="shared" si="2"/>
        <v>печели</v>
      </c>
      <c r="I7" s="5" t="str">
        <f t="shared" si="3"/>
        <v>1-ви кръг</v>
      </c>
    </row>
    <row r="8" spans="1:9" x14ac:dyDescent="0.25">
      <c r="A8" s="5">
        <v>5</v>
      </c>
      <c r="B8" s="5" t="str">
        <f>CHOOSE(1,Имена!B6)</f>
        <v>Колчо Спасов</v>
      </c>
      <c r="C8" s="5">
        <v>5</v>
      </c>
      <c r="D8" s="5" t="str">
        <f t="shared" si="0"/>
        <v>остава</v>
      </c>
      <c r="E8" s="5">
        <v>123</v>
      </c>
      <c r="F8" s="5" t="str">
        <f t="shared" si="1"/>
        <v>минава</v>
      </c>
      <c r="G8" s="5">
        <v>631</v>
      </c>
      <c r="H8" s="5" t="str">
        <f t="shared" si="2"/>
        <v>печели</v>
      </c>
      <c r="I8" s="5" t="str">
        <f t="shared" si="3"/>
        <v>1-ви кръг</v>
      </c>
    </row>
    <row r="9" spans="1:9" x14ac:dyDescent="0.25">
      <c r="A9" s="5">
        <v>6</v>
      </c>
      <c r="B9" s="5" t="str">
        <f>CHOOSE(1,Имена!B7)</f>
        <v>Диди Иванова</v>
      </c>
      <c r="C9" s="5">
        <v>84</v>
      </c>
      <c r="D9" s="5" t="str">
        <f t="shared" si="0"/>
        <v>минава</v>
      </c>
      <c r="E9" s="5">
        <v>243</v>
      </c>
      <c r="F9" s="5" t="str">
        <f t="shared" si="1"/>
        <v>минава</v>
      </c>
      <c r="G9" s="5">
        <v>456</v>
      </c>
      <c r="H9" s="5" t="str">
        <f t="shared" si="2"/>
        <v>печели</v>
      </c>
      <c r="I9" s="5" t="str">
        <f t="shared" si="3"/>
        <v>Финалист</v>
      </c>
    </row>
    <row r="10" spans="1:9" x14ac:dyDescent="0.25">
      <c r="A10" s="5">
        <v>7</v>
      </c>
      <c r="B10" s="5" t="str">
        <f>CHOOSE(1,Имена!B8)</f>
        <v>Асен Василев</v>
      </c>
      <c r="C10" s="5">
        <v>25</v>
      </c>
      <c r="D10" s="5" t="str">
        <f t="shared" si="0"/>
        <v>остава</v>
      </c>
      <c r="E10" s="5">
        <v>300</v>
      </c>
      <c r="F10" s="5" t="str">
        <f t="shared" si="1"/>
        <v>минава</v>
      </c>
      <c r="G10" s="5">
        <v>523</v>
      </c>
      <c r="H10" s="5" t="str">
        <f t="shared" si="2"/>
        <v>печели</v>
      </c>
      <c r="I10" s="5" t="str">
        <f t="shared" si="3"/>
        <v>1-ви кръг</v>
      </c>
    </row>
    <row r="11" spans="1:9" x14ac:dyDescent="0.25">
      <c r="A11" s="5">
        <v>8</v>
      </c>
      <c r="B11" s="5" t="str">
        <f>CHOOSE(1,Имена!B9)</f>
        <v>Марио Петков</v>
      </c>
      <c r="C11" s="5">
        <v>36</v>
      </c>
      <c r="D11" s="5" t="str">
        <f t="shared" si="0"/>
        <v>остава</v>
      </c>
      <c r="E11" s="5">
        <v>148</v>
      </c>
      <c r="F11" s="5" t="str">
        <f t="shared" si="1"/>
        <v>минава</v>
      </c>
      <c r="G11" s="5">
        <v>45</v>
      </c>
      <c r="H11" s="5" t="str">
        <f t="shared" si="2"/>
        <v>не печели</v>
      </c>
      <c r="I11" s="5" t="str">
        <f t="shared" si="3"/>
        <v>1-ви кръг</v>
      </c>
    </row>
    <row r="12" spans="1:9" x14ac:dyDescent="0.25">
      <c r="A12" s="5">
        <v>9</v>
      </c>
      <c r="B12" s="5" t="str">
        <f>CHOOSE(1,Имена!B10)</f>
        <v>Симеона Иванова</v>
      </c>
      <c r="C12" s="5">
        <v>98</v>
      </c>
      <c r="D12" s="5" t="str">
        <f t="shared" si="0"/>
        <v>минава</v>
      </c>
      <c r="E12" s="5">
        <v>69</v>
      </c>
      <c r="F12" s="5" t="str">
        <f t="shared" si="1"/>
        <v>минава</v>
      </c>
      <c r="G12" s="5">
        <v>156</v>
      </c>
      <c r="H12" s="5" t="str">
        <f t="shared" si="2"/>
        <v>печели</v>
      </c>
      <c r="I12" s="5" t="str">
        <f t="shared" si="3"/>
        <v>Финалист</v>
      </c>
    </row>
    <row r="13" spans="1:9" x14ac:dyDescent="0.25">
      <c r="A13" s="5">
        <v>10</v>
      </c>
      <c r="B13" s="5" t="str">
        <f>CHOOSE(1,Имена!B11)</f>
        <v>Мори Петров</v>
      </c>
      <c r="C13" s="5">
        <v>4</v>
      </c>
      <c r="D13" s="5" t="str">
        <f t="shared" si="0"/>
        <v>остава</v>
      </c>
      <c r="E13" s="5">
        <v>203</v>
      </c>
      <c r="F13" s="5" t="str">
        <f t="shared" si="1"/>
        <v>минава</v>
      </c>
      <c r="G13" s="5">
        <v>752</v>
      </c>
      <c r="H13" s="5" t="str">
        <f t="shared" si="2"/>
        <v>печели</v>
      </c>
      <c r="I13" s="5" t="str">
        <f t="shared" si="3"/>
        <v>1-ви кръг</v>
      </c>
    </row>
    <row r="14" spans="1:9" x14ac:dyDescent="0.25">
      <c r="A14" s="5">
        <v>11</v>
      </c>
      <c r="B14" s="5" t="str">
        <f>CHOOSE(1,Имена!B12)</f>
        <v>Наско Сираков</v>
      </c>
      <c r="C14" s="5">
        <v>52</v>
      </c>
      <c r="D14" s="5" t="str">
        <f t="shared" si="0"/>
        <v>минава</v>
      </c>
      <c r="E14" s="5">
        <v>204</v>
      </c>
      <c r="F14" s="5" t="str">
        <f t="shared" si="1"/>
        <v>минава</v>
      </c>
      <c r="G14" s="5">
        <v>321</v>
      </c>
      <c r="H14" s="5" t="str">
        <f t="shared" si="2"/>
        <v>печели</v>
      </c>
      <c r="I14" s="5" t="str">
        <f t="shared" si="3"/>
        <v>Финалист</v>
      </c>
    </row>
    <row r="15" spans="1:9" x14ac:dyDescent="0.25">
      <c r="A15" s="5">
        <v>12</v>
      </c>
      <c r="B15" s="5" t="str">
        <f>CHOOSE(1,Имена!B13)</f>
        <v>Лори Стойчева</v>
      </c>
      <c r="C15" s="5">
        <v>57</v>
      </c>
      <c r="D15" s="5" t="str">
        <f t="shared" si="0"/>
        <v>минава</v>
      </c>
      <c r="E15" s="5">
        <v>203</v>
      </c>
      <c r="F15" s="5" t="str">
        <f t="shared" si="1"/>
        <v>минава</v>
      </c>
      <c r="G15" s="5">
        <v>123</v>
      </c>
      <c r="H15" s="5" t="str">
        <f t="shared" si="2"/>
        <v>печели</v>
      </c>
      <c r="I15" s="5" t="str">
        <f t="shared" si="3"/>
        <v>Финалист</v>
      </c>
    </row>
    <row r="16" spans="1:9" x14ac:dyDescent="0.25">
      <c r="A16" s="5">
        <v>13</v>
      </c>
      <c r="B16" s="5" t="str">
        <f>CHOOSE(1,Имена!B14)</f>
        <v>Явор Васиолев</v>
      </c>
      <c r="C16" s="5">
        <v>78</v>
      </c>
      <c r="D16" s="5" t="str">
        <f t="shared" si="0"/>
        <v>минава</v>
      </c>
      <c r="E16" s="5">
        <v>300</v>
      </c>
      <c r="F16" s="5" t="str">
        <f t="shared" si="1"/>
        <v>минава</v>
      </c>
      <c r="G16" s="5">
        <v>651</v>
      </c>
      <c r="H16" s="5" t="str">
        <f t="shared" si="2"/>
        <v>печели</v>
      </c>
      <c r="I16" s="5" t="str">
        <f t="shared" si="3"/>
        <v>Финалист</v>
      </c>
    </row>
    <row r="17" spans="1:9" x14ac:dyDescent="0.25">
      <c r="A17" s="5">
        <v>14</v>
      </c>
      <c r="B17" s="5" t="str">
        <f>CHOOSE(1,Имена!B15)</f>
        <v>Игор Васкидович</v>
      </c>
      <c r="C17" s="5">
        <v>30</v>
      </c>
      <c r="D17" s="5" t="str">
        <f t="shared" si="0"/>
        <v>остава</v>
      </c>
      <c r="E17" s="5">
        <v>201</v>
      </c>
      <c r="F17" s="5" t="str">
        <f t="shared" si="1"/>
        <v>минава</v>
      </c>
      <c r="G17" s="5">
        <v>453</v>
      </c>
      <c r="H17" s="5" t="str">
        <f t="shared" si="2"/>
        <v>печели</v>
      </c>
      <c r="I17" s="5" t="str">
        <f t="shared" si="3"/>
        <v>1-ви кръг</v>
      </c>
    </row>
    <row r="18" spans="1:9" x14ac:dyDescent="0.25">
      <c r="A18" s="5">
        <v>15</v>
      </c>
      <c r="B18" s="5" t="str">
        <f>CHOOSE(1,Имена!B16)</f>
        <v>Пепи Колев</v>
      </c>
      <c r="C18" s="5">
        <v>60</v>
      </c>
      <c r="D18" s="5" t="str">
        <f t="shared" si="0"/>
        <v>минава</v>
      </c>
      <c r="E18" s="5">
        <v>205</v>
      </c>
      <c r="F18" s="5" t="str">
        <f t="shared" si="1"/>
        <v>минава</v>
      </c>
      <c r="G18" s="5">
        <v>756</v>
      </c>
      <c r="H18" s="5" t="str">
        <f t="shared" si="2"/>
        <v>печели</v>
      </c>
      <c r="I18" s="5" t="str">
        <f t="shared" si="3"/>
        <v>Финалист</v>
      </c>
    </row>
    <row r="19" spans="1:9" x14ac:dyDescent="0.25">
      <c r="A19" s="5">
        <v>16</v>
      </c>
      <c r="B19" s="5" t="str">
        <f>CHOOSE(1,Имена!B17)</f>
        <v>Асен Йорданов</v>
      </c>
      <c r="C19" s="5">
        <v>45</v>
      </c>
      <c r="D19" s="5" t="str">
        <f t="shared" si="0"/>
        <v>остава</v>
      </c>
      <c r="E19" s="5">
        <v>109</v>
      </c>
      <c r="F19" s="5" t="str">
        <f t="shared" si="1"/>
        <v>минава</v>
      </c>
      <c r="G19" s="5">
        <v>654</v>
      </c>
      <c r="H19" s="5" t="str">
        <f t="shared" si="2"/>
        <v>печели</v>
      </c>
      <c r="I19" s="5" t="str">
        <f t="shared" si="3"/>
        <v>1-ви кръг</v>
      </c>
    </row>
    <row r="20" spans="1:9" x14ac:dyDescent="0.25">
      <c r="A20" s="5">
        <v>17</v>
      </c>
      <c r="B20" s="5" t="str">
        <f>CHOOSE(1,Имена!B18)</f>
        <v>Емилия Бояджиева</v>
      </c>
      <c r="C20" s="5">
        <v>60</v>
      </c>
      <c r="D20" s="5" t="str">
        <f t="shared" si="0"/>
        <v>минава</v>
      </c>
      <c r="E20" s="5">
        <v>204</v>
      </c>
      <c r="F20" s="5" t="str">
        <f t="shared" si="1"/>
        <v>минава</v>
      </c>
      <c r="G20" s="5">
        <v>203</v>
      </c>
      <c r="H20" s="5" t="str">
        <f t="shared" si="2"/>
        <v>печели</v>
      </c>
      <c r="I20" s="5" t="str">
        <f t="shared" si="3"/>
        <v>Финалист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6" sqref="G16"/>
    </sheetView>
  </sheetViews>
  <sheetFormatPr defaultRowHeight="15" x14ac:dyDescent="0.25"/>
  <cols>
    <col min="4" max="4" width="26.5703125" customWidth="1"/>
  </cols>
  <sheetData>
    <row r="1" spans="1:4" x14ac:dyDescent="0.25">
      <c r="A1" s="3"/>
      <c r="B1" s="4" t="s">
        <v>26</v>
      </c>
      <c r="C1" s="4"/>
      <c r="D1" s="5" t="s">
        <v>25</v>
      </c>
    </row>
    <row r="2" spans="1:4" x14ac:dyDescent="0.25">
      <c r="A2" s="3">
        <v>1</v>
      </c>
      <c r="B2" s="4" t="str">
        <f>CHOOSE(1,Имена!$B$2:$B$18)</f>
        <v xml:space="preserve">Борис Нейчев </v>
      </c>
      <c r="C2" s="4"/>
      <c r="D2" s="5" t="str">
        <f>Резултати!I4</f>
        <v>Финалист</v>
      </c>
    </row>
    <row r="3" spans="1:4" x14ac:dyDescent="0.25">
      <c r="A3" s="3">
        <v>2</v>
      </c>
      <c r="B3" s="4" t="str">
        <f>CHOOSE(1,Имена!$B$2:$B$18)</f>
        <v>Иван Петков</v>
      </c>
      <c r="C3" s="4"/>
      <c r="D3" s="5" t="str">
        <f>Резултати!I5</f>
        <v>Финалист</v>
      </c>
    </row>
    <row r="4" spans="1:4" x14ac:dyDescent="0.25">
      <c r="A4" s="3">
        <v>3</v>
      </c>
      <c r="B4" s="4" t="str">
        <f>CHOOSE(1,Имена!$B$2:$B$18)</f>
        <v>Берия Колев</v>
      </c>
      <c r="C4" s="4"/>
      <c r="D4" s="5" t="str">
        <f>Резултати!I6</f>
        <v>Финалист</v>
      </c>
    </row>
    <row r="5" spans="1:4" x14ac:dyDescent="0.25">
      <c r="A5" s="3">
        <v>4</v>
      </c>
      <c r="B5" s="4" t="str">
        <f>CHOOSE(1,Имена!$B$2:$B$18)</f>
        <v>Иван Ицов</v>
      </c>
      <c r="C5" s="4"/>
      <c r="D5" s="5" t="str">
        <f>Резултати!I7</f>
        <v>1-ви кръг</v>
      </c>
    </row>
    <row r="6" spans="1:4" x14ac:dyDescent="0.25">
      <c r="A6" s="3">
        <v>5</v>
      </c>
      <c r="B6" s="4" t="str">
        <f>CHOOSE(1,Имена!$B$2:$B$18)</f>
        <v>Колчо Спасов</v>
      </c>
      <c r="C6" s="4"/>
      <c r="D6" s="5" t="str">
        <f>Резултати!I8</f>
        <v>1-ви кръг</v>
      </c>
    </row>
    <row r="7" spans="1:4" x14ac:dyDescent="0.25">
      <c r="A7" s="3">
        <v>6</v>
      </c>
      <c r="B7" s="4" t="str">
        <f>CHOOSE(1,Имена!$B$2:$B$18)</f>
        <v>Диди Иванова</v>
      </c>
      <c r="C7" s="4"/>
      <c r="D7" s="5" t="str">
        <f>Резултати!I9</f>
        <v>Финалист</v>
      </c>
    </row>
    <row r="8" spans="1:4" x14ac:dyDescent="0.25">
      <c r="A8" s="3">
        <v>7</v>
      </c>
      <c r="B8" s="4" t="str">
        <f>CHOOSE(1,Имена!$B$2:$B$18)</f>
        <v>Асен Василев</v>
      </c>
      <c r="C8" s="4"/>
      <c r="D8" s="5" t="str">
        <f>Резултати!I10</f>
        <v>1-ви кръг</v>
      </c>
    </row>
    <row r="9" spans="1:4" x14ac:dyDescent="0.25">
      <c r="A9" s="3">
        <v>8</v>
      </c>
      <c r="B9" s="4" t="str">
        <f>CHOOSE(1,Имена!$B$2:$B$18)</f>
        <v>Марио Петков</v>
      </c>
      <c r="C9" s="4"/>
      <c r="D9" s="5" t="str">
        <f>Резултати!I11</f>
        <v>1-ви кръг</v>
      </c>
    </row>
    <row r="10" spans="1:4" x14ac:dyDescent="0.25">
      <c r="A10" s="3">
        <v>9</v>
      </c>
      <c r="B10" s="4" t="str">
        <f>CHOOSE(1,Имена!$B$2:$B$18)</f>
        <v>Симеона Иванова</v>
      </c>
      <c r="C10" s="4"/>
      <c r="D10" s="5" t="str">
        <f>Резултати!I12</f>
        <v>Финалист</v>
      </c>
    </row>
    <row r="11" spans="1:4" x14ac:dyDescent="0.25">
      <c r="A11" s="3">
        <v>10</v>
      </c>
      <c r="B11" s="4" t="str">
        <f>CHOOSE(1,Имена!$B$2:$B$18)</f>
        <v>Мори Петров</v>
      </c>
      <c r="C11" s="4"/>
      <c r="D11" s="5" t="str">
        <f>Резултати!I13</f>
        <v>1-ви кръг</v>
      </c>
    </row>
    <row r="12" spans="1:4" x14ac:dyDescent="0.25">
      <c r="A12" s="3">
        <v>11</v>
      </c>
      <c r="B12" s="4" t="str">
        <f>CHOOSE(1,Имена!$B$2:$B$18)</f>
        <v>Наско Сираков</v>
      </c>
      <c r="C12" s="4"/>
      <c r="D12" s="5" t="str">
        <f>Резултати!I14</f>
        <v>Финалист</v>
      </c>
    </row>
    <row r="13" spans="1:4" x14ac:dyDescent="0.25">
      <c r="A13" s="3">
        <v>12</v>
      </c>
      <c r="B13" s="4" t="str">
        <f>CHOOSE(1,Имена!$B$2:$B$18)</f>
        <v>Лори Стойчева</v>
      </c>
      <c r="C13" s="4"/>
      <c r="D13" s="5" t="str">
        <f>Резултати!I15</f>
        <v>Финалист</v>
      </c>
    </row>
    <row r="14" spans="1:4" x14ac:dyDescent="0.25">
      <c r="A14" s="3">
        <v>13</v>
      </c>
      <c r="B14" s="4" t="str">
        <f>CHOOSE(1,Имена!$B$2:$B$18)</f>
        <v>Явор Васиолев</v>
      </c>
      <c r="C14" s="4"/>
      <c r="D14" s="5" t="str">
        <f>Резултати!I16</f>
        <v>Финалист</v>
      </c>
    </row>
    <row r="15" spans="1:4" x14ac:dyDescent="0.25">
      <c r="A15" s="3">
        <v>14</v>
      </c>
      <c r="B15" s="4" t="str">
        <f>CHOOSE(1,Имена!$B$2:$B$18)</f>
        <v>Игор Васкидович</v>
      </c>
      <c r="C15" s="4"/>
      <c r="D15" s="5" t="str">
        <f>Резултати!I17</f>
        <v>1-ви кръг</v>
      </c>
    </row>
    <row r="16" spans="1:4" x14ac:dyDescent="0.25">
      <c r="A16" s="3">
        <v>15</v>
      </c>
      <c r="B16" s="4" t="str">
        <f>CHOOSE(1,Имена!$B$2:$B$18)</f>
        <v>Пепи Колев</v>
      </c>
      <c r="C16" s="4"/>
      <c r="D16" s="5" t="str">
        <f>Резултати!I18</f>
        <v>Финалист</v>
      </c>
    </row>
    <row r="17" spans="1:4" x14ac:dyDescent="0.25">
      <c r="A17" s="3">
        <v>16</v>
      </c>
      <c r="B17" s="4" t="str">
        <f>CHOOSE(1,Имена!$B$2:$B$18)</f>
        <v>Асен Йорданов</v>
      </c>
      <c r="C17" s="4"/>
      <c r="D17" s="5" t="str">
        <f>Резултати!I19</f>
        <v>1-ви кръг</v>
      </c>
    </row>
    <row r="18" spans="1:4" x14ac:dyDescent="0.25">
      <c r="A18" s="3">
        <v>17</v>
      </c>
      <c r="B18" s="4" t="str">
        <f>CHOOSE(1,Имена!$B$2:$B$18)</f>
        <v>Емилия Бояджиева</v>
      </c>
      <c r="C18" s="4"/>
      <c r="D18" s="5" t="str">
        <f>Резултати!I20</f>
        <v>Финалист</v>
      </c>
    </row>
  </sheetData>
  <mergeCells count="18">
    <mergeCell ref="B16:C16"/>
    <mergeCell ref="B17:C17"/>
    <mergeCell ref="B18:C18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Имена</vt:lpstr>
      <vt:lpstr>Резултати</vt:lpstr>
      <vt:lpstr>Финални резултати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2022-10-10T10:49:03Z</dcterms:created>
  <dcterms:modified xsi:type="dcterms:W3CDTF">2022-10-10T12:14:07Z</dcterms:modified>
</cp:coreProperties>
</file>