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ychev\Desktop\"/>
    </mc:Choice>
  </mc:AlternateContent>
  <xr:revisionPtr revIDLastSave="0" documentId="8_{3478C977-7A76-4858-9DA6-DE274F089FA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definedNames>
    <definedName name="_xlnm._FilterDatabase" localSheetId="0" hidden="1">Data!$D$1:$D$103</definedName>
    <definedName name="dIX">Data!#REF!</definedName>
    <definedName name="dX">Data!#REF!</definedName>
    <definedName name="dXI">Data!#REF!</definedName>
    <definedName name="dXII">Data!#REF!</definedName>
    <definedName name="mIX">Data!#REF!</definedName>
    <definedName name="mX">Data!#REF!</definedName>
    <definedName name="mXI">Data!#REF!</definedName>
    <definedName name="mXII">Data!#REF!</definedName>
    <definedName name="pol">Data!$E$4:$E$103</definedName>
    <definedName name="rst">Data!$E$4:$E$103</definedName>
    <definedName name="teg">Data!$F$4:$F$103</definedName>
    <definedName name="Клас">Data!$C$4:$C$103</definedName>
    <definedName name="Пол">Data!$D$4:$D$103</definedName>
    <definedName name="Ръст">Data!$E$4:$E$103</definedName>
    <definedName name="Тегло">Data!$F$4:$F$103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H8" i="2"/>
  <c r="H7" i="2"/>
  <c r="H6" i="2"/>
  <c r="H5" i="2"/>
  <c r="H4" i="2"/>
  <c r="G7" i="2"/>
  <c r="G6" i="2"/>
  <c r="G5" i="2"/>
  <c r="G4" i="2"/>
  <c r="F8" i="2"/>
  <c r="F7" i="2"/>
  <c r="F6" i="2"/>
  <c r="F5" i="2"/>
  <c r="F4" i="2"/>
  <c r="E8" i="2"/>
  <c r="E7" i="2"/>
  <c r="E6" i="2"/>
  <c r="E5" i="2"/>
  <c r="E4" i="2"/>
  <c r="D8" i="2"/>
  <c r="D4" i="2"/>
  <c r="D7" i="2"/>
  <c r="D6" i="2"/>
  <c r="D5" i="2"/>
  <c r="C8" i="2"/>
  <c r="B8" i="2"/>
  <c r="C7" i="2"/>
  <c r="C6" i="2"/>
  <c r="C5" i="2"/>
  <c r="C4" i="2"/>
  <c r="B7" i="2"/>
  <c r="B6" i="2"/>
  <c r="B5" i="2"/>
  <c r="B4" i="2"/>
</calcChain>
</file>

<file path=xl/sharedStrings.xml><?xml version="1.0" encoding="utf-8"?>
<sst xmlns="http://schemas.openxmlformats.org/spreadsheetml/2006/main" count="126" uniqueCount="119">
  <si>
    <t>ЛИЧНИ ДАННИ</t>
  </si>
  <si>
    <t>No</t>
  </si>
  <si>
    <t>КЛАС</t>
  </si>
  <si>
    <t>Иван Тодоров</t>
  </si>
  <si>
    <t>Вера Илиева</t>
  </si>
  <si>
    <t>Нина Ненова</t>
  </si>
  <si>
    <t>Васил Маринов</t>
  </si>
  <si>
    <t>Рени Рангелова</t>
  </si>
  <si>
    <t>Петър Стоянов</t>
  </si>
  <si>
    <t>Живко Пенев</t>
  </si>
  <si>
    <t>Румен Николов</t>
  </si>
  <si>
    <t>Пепа Крумова</t>
  </si>
  <si>
    <t>УЧЕНИК</t>
  </si>
  <si>
    <t>ТЕГЛО (кг)</t>
  </si>
  <si>
    <t>РЪСТ (см)</t>
  </si>
  <si>
    <t xml:space="preserve">ПОЛ </t>
  </si>
  <si>
    <t>ОБОБЩЕНИ РЕЗУЛТАТИ</t>
  </si>
  <si>
    <t>БРОЙ УЧЕНИЦИ</t>
  </si>
  <si>
    <t>IX</t>
  </si>
  <si>
    <t>X</t>
  </si>
  <si>
    <t>XI</t>
  </si>
  <si>
    <t>XII</t>
  </si>
  <si>
    <t>Тодор Алексиев</t>
  </si>
  <si>
    <t>Станислав Велев</t>
  </si>
  <si>
    <t>Еленко Колев</t>
  </si>
  <si>
    <t>Нина Панева</t>
  </si>
  <si>
    <t>Ангел Тошев</t>
  </si>
  <si>
    <t>Павлин Продев</t>
  </si>
  <si>
    <t>Георги  Жеков</t>
  </si>
  <si>
    <t>Веселин Панов</t>
  </si>
  <si>
    <t xml:space="preserve">Марин Танев </t>
  </si>
  <si>
    <t>Станка Желева</t>
  </si>
  <si>
    <t>Калин Ангелов</t>
  </si>
  <si>
    <t>Зоя Караколева</t>
  </si>
  <si>
    <t>Калоян Пеев</t>
  </si>
  <si>
    <t>Димитър Ников</t>
  </si>
  <si>
    <t xml:space="preserve">Янко Янев </t>
  </si>
  <si>
    <t>Минко Попов</t>
  </si>
  <si>
    <t>Цветомир Огнянов</t>
  </si>
  <si>
    <t>Лъчезар Николов</t>
  </si>
  <si>
    <t>Георги Филипов</t>
  </si>
  <si>
    <t>Надя Джорева</t>
  </si>
  <si>
    <t>Радослав Боев</t>
  </si>
  <si>
    <t>Анелия Георгиева</t>
  </si>
  <si>
    <t>Никола Цветанов</t>
  </si>
  <si>
    <t>Борис Алексиев</t>
  </si>
  <si>
    <t>Петър Стаменов</t>
  </si>
  <si>
    <t>Петър Ламбрев</t>
  </si>
  <si>
    <t>Антон Маджаров</t>
  </si>
  <si>
    <t>Неда Бобева</t>
  </si>
  <si>
    <t>Иван Стоилов</t>
  </si>
  <si>
    <t>Анна Миланова</t>
  </si>
  <si>
    <t>Тодор Плачков</t>
  </si>
  <si>
    <t>Светлин Стоянов</t>
  </si>
  <si>
    <t>Емил Иванов</t>
  </si>
  <si>
    <t>Биляна Атова</t>
  </si>
  <si>
    <t>Даниел Иванов</t>
  </si>
  <si>
    <t>Кристина Гогова</t>
  </si>
  <si>
    <t>Тодор Цоков</t>
  </si>
  <si>
    <t>Георги Йорданов</t>
  </si>
  <si>
    <t>Калин Кюшев</t>
  </si>
  <si>
    <t>Асен Димитров</t>
  </si>
  <si>
    <t>Жоро Лечев</t>
  </si>
  <si>
    <t>Гена Николова</t>
  </si>
  <si>
    <t xml:space="preserve">Радослав Велев </t>
  </si>
  <si>
    <t>Богдан Захариев</t>
  </si>
  <si>
    <t>Зоя Колева</t>
  </si>
  <si>
    <t>Златка Тимнева</t>
  </si>
  <si>
    <t>Оля Иванова</t>
  </si>
  <si>
    <t>Таня Захариева</t>
  </si>
  <si>
    <t>Евелина Колева</t>
  </si>
  <si>
    <t xml:space="preserve">Янко Зашев </t>
  </si>
  <si>
    <t>Росен Филчев</t>
  </si>
  <si>
    <t>Огнян Гоцев</t>
  </si>
  <si>
    <t>Асен Aпостолов</t>
  </si>
  <si>
    <t>Фердун Сали</t>
  </si>
  <si>
    <t>Катя Соколова</t>
  </si>
  <si>
    <t>Ралица Йорданова</t>
  </si>
  <si>
    <t>Тихомир Златев</t>
  </si>
  <si>
    <t>Лили Ангелова</t>
  </si>
  <si>
    <t>Илияна Василева</t>
  </si>
  <si>
    <t>Калоян Жечев</t>
  </si>
  <si>
    <t>Милка Илиева</t>
  </si>
  <si>
    <t>Янко Господинов</t>
  </si>
  <si>
    <t>Наталия Боянова</t>
  </si>
  <si>
    <t>Севделин Маринов</t>
  </si>
  <si>
    <t>Камен Войнов</t>
  </si>
  <si>
    <t>Симеон Сотиров</t>
  </si>
  <si>
    <t>Жаклин Стоева</t>
  </si>
  <si>
    <t>Катя Колева</t>
  </si>
  <si>
    <t>Росица Радева</t>
  </si>
  <si>
    <t>Коста Желев</t>
  </si>
  <si>
    <t>Емилия Великова</t>
  </si>
  <si>
    <t xml:space="preserve">Теди Маркова </t>
  </si>
  <si>
    <t>Дора Асенова</t>
  </si>
  <si>
    <t xml:space="preserve">Евгения Ангелова </t>
  </si>
  <si>
    <t>Слава Бонева</t>
  </si>
  <si>
    <t>Кинка Стоянова</t>
  </si>
  <si>
    <t>Жана Стратиева</t>
  </si>
  <si>
    <t>Марина Коева</t>
  </si>
  <si>
    <t>Вела Ковачева</t>
  </si>
  <si>
    <t>Коста Димитров</t>
  </si>
  <si>
    <t>Евелина Христова</t>
  </si>
  <si>
    <t>Мирослава Васева</t>
  </si>
  <si>
    <t>Илияна Петкова</t>
  </si>
  <si>
    <t>Марина Накова</t>
  </si>
  <si>
    <t>Сашка Ангелова</t>
  </si>
  <si>
    <t>Марияна Петкова</t>
  </si>
  <si>
    <t>Калина Гоцева</t>
  </si>
  <si>
    <t>Таня Колева</t>
  </si>
  <si>
    <t>(1-момче,  2-момиче)</t>
  </si>
  <si>
    <t>ОБЩО за гимназията:</t>
  </si>
  <si>
    <t>СРЕДНО ТЕГЛО /кг/</t>
  </si>
  <si>
    <t>СРЕДЕН РЪСТ /см/</t>
  </si>
  <si>
    <t>Валя Желева</t>
  </si>
  <si>
    <t>Име и фамилия</t>
  </si>
  <si>
    <t>Общо</t>
  </si>
  <si>
    <t>Момчета</t>
  </si>
  <si>
    <t>Момичета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</si>
</sst>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  <charset val="204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workbookViewId="0">
      <selection activeCell="F4" sqref="F4:F103"/>
    </sheetView>
  </sheetViews>
  <sheetFormatPr defaultColWidth="9.140625" defaultRowHeight="15" x14ac:dyDescent="0.2"/>
  <cols>
    <col min="1" max="1" width="5" style="2" customWidth="1"/>
    <col min="2" max="2" width="21.85546875" style="2" customWidth="1"/>
    <col min="3" max="3" width="6.85546875" style="3" customWidth="1"/>
    <col min="4" max="4" width="12.140625" style="3" customWidth="1"/>
    <col min="5" max="5" width="7.42578125" style="3" customWidth="1"/>
    <col min="6" max="6" width="9" style="3" customWidth="1"/>
    <col min="7" max="7" width="9.140625" style="2"/>
    <col min="8" max="8" width="8.5703125" style="2" customWidth="1"/>
    <col min="9" max="9" width="8.85546875" customWidth="1"/>
    <col min="10" max="16384" width="9.140625" style="2"/>
  </cols>
  <sheetData>
    <row r="1" spans="1:6" ht="22.5" customHeight="1" thickBot="1" x14ac:dyDescent="0.25">
      <c r="A1" s="43" t="s">
        <v>0</v>
      </c>
      <c r="B1" s="44"/>
      <c r="C1" s="44"/>
      <c r="D1" s="44"/>
      <c r="E1" s="44"/>
      <c r="F1" s="44"/>
    </row>
    <row r="2" spans="1:6" ht="15.95" customHeight="1" x14ac:dyDescent="0.2">
      <c r="A2" s="41" t="s">
        <v>12</v>
      </c>
      <c r="B2" s="42"/>
      <c r="C2" s="42" t="s">
        <v>2</v>
      </c>
      <c r="D2" s="25" t="s">
        <v>15</v>
      </c>
      <c r="E2" s="45" t="s">
        <v>14</v>
      </c>
      <c r="F2" s="47" t="s">
        <v>13</v>
      </c>
    </row>
    <row r="3" spans="1:6" ht="30.75" thickBot="1" x14ac:dyDescent="0.25">
      <c r="A3" s="26" t="s">
        <v>1</v>
      </c>
      <c r="B3" s="27" t="s">
        <v>115</v>
      </c>
      <c r="C3" s="49"/>
      <c r="D3" s="28" t="s">
        <v>110</v>
      </c>
      <c r="E3" s="46"/>
      <c r="F3" s="48"/>
    </row>
    <row r="4" spans="1:6" ht="18" customHeight="1" x14ac:dyDescent="0.2">
      <c r="A4" s="19">
        <v>1</v>
      </c>
      <c r="B4" s="14" t="s">
        <v>3</v>
      </c>
      <c r="C4" s="13">
        <v>9</v>
      </c>
      <c r="D4" s="13">
        <v>1</v>
      </c>
      <c r="E4" s="13">
        <v>190</v>
      </c>
      <c r="F4" s="20">
        <v>90</v>
      </c>
    </row>
    <row r="5" spans="1:6" ht="18" customHeight="1" x14ac:dyDescent="0.2">
      <c r="A5" s="21">
        <v>2</v>
      </c>
      <c r="B5" s="6" t="s">
        <v>4</v>
      </c>
      <c r="C5" s="5">
        <v>12</v>
      </c>
      <c r="D5" s="5">
        <v>2</v>
      </c>
      <c r="E5" s="5">
        <v>157</v>
      </c>
      <c r="F5" s="22">
        <v>45</v>
      </c>
    </row>
    <row r="6" spans="1:6" ht="18" customHeight="1" x14ac:dyDescent="0.2">
      <c r="A6" s="21">
        <v>3</v>
      </c>
      <c r="B6" s="6" t="s">
        <v>5</v>
      </c>
      <c r="C6" s="5">
        <v>9</v>
      </c>
      <c r="D6" s="5">
        <v>2</v>
      </c>
      <c r="E6" s="5">
        <v>155</v>
      </c>
      <c r="F6" s="22">
        <v>42</v>
      </c>
    </row>
    <row r="7" spans="1:6" ht="18" customHeight="1" x14ac:dyDescent="0.2">
      <c r="A7" s="21">
        <v>4</v>
      </c>
      <c r="B7" s="6" t="s">
        <v>6</v>
      </c>
      <c r="C7" s="5">
        <v>10</v>
      </c>
      <c r="D7" s="5">
        <v>1</v>
      </c>
      <c r="E7" s="5">
        <v>180</v>
      </c>
      <c r="F7" s="22">
        <v>80</v>
      </c>
    </row>
    <row r="8" spans="1:6" ht="18" customHeight="1" x14ac:dyDescent="0.2">
      <c r="A8" s="21">
        <v>5</v>
      </c>
      <c r="B8" s="6" t="s">
        <v>114</v>
      </c>
      <c r="C8" s="5">
        <v>10</v>
      </c>
      <c r="D8" s="5">
        <v>2</v>
      </c>
      <c r="E8" s="5">
        <v>162</v>
      </c>
      <c r="F8" s="22">
        <v>60</v>
      </c>
    </row>
    <row r="9" spans="1:6" ht="18" customHeight="1" x14ac:dyDescent="0.2">
      <c r="A9" s="21">
        <v>6</v>
      </c>
      <c r="B9" s="6" t="s">
        <v>7</v>
      </c>
      <c r="C9" s="5">
        <v>11</v>
      </c>
      <c r="D9" s="5">
        <v>2</v>
      </c>
      <c r="E9" s="5">
        <v>170</v>
      </c>
      <c r="F9" s="22">
        <v>62</v>
      </c>
    </row>
    <row r="10" spans="1:6" ht="18" customHeight="1" x14ac:dyDescent="0.2">
      <c r="A10" s="21">
        <v>7</v>
      </c>
      <c r="B10" s="6" t="s">
        <v>8</v>
      </c>
      <c r="C10" s="5">
        <v>11</v>
      </c>
      <c r="D10" s="5">
        <v>1</v>
      </c>
      <c r="E10" s="5">
        <v>190</v>
      </c>
      <c r="F10" s="22">
        <v>88</v>
      </c>
    </row>
    <row r="11" spans="1:6" ht="18" customHeight="1" x14ac:dyDescent="0.2">
      <c r="A11" s="21">
        <v>8</v>
      </c>
      <c r="B11" s="6" t="s">
        <v>9</v>
      </c>
      <c r="C11" s="5">
        <v>12</v>
      </c>
      <c r="D11" s="5">
        <v>1</v>
      </c>
      <c r="E11" s="5">
        <v>193</v>
      </c>
      <c r="F11" s="22">
        <v>95</v>
      </c>
    </row>
    <row r="12" spans="1:6" ht="18" customHeight="1" x14ac:dyDescent="0.2">
      <c r="A12" s="21">
        <v>9</v>
      </c>
      <c r="B12" s="6" t="s">
        <v>10</v>
      </c>
      <c r="C12" s="5">
        <v>11</v>
      </c>
      <c r="D12" s="5">
        <v>1</v>
      </c>
      <c r="E12" s="5">
        <v>188</v>
      </c>
      <c r="F12" s="22">
        <v>70</v>
      </c>
    </row>
    <row r="13" spans="1:6" ht="18" customHeight="1" x14ac:dyDescent="0.2">
      <c r="A13" s="21">
        <v>10</v>
      </c>
      <c r="B13" s="6" t="s">
        <v>11</v>
      </c>
      <c r="C13" s="5">
        <v>9</v>
      </c>
      <c r="D13" s="5">
        <v>2</v>
      </c>
      <c r="E13" s="5">
        <v>165</v>
      </c>
      <c r="F13" s="22">
        <v>50</v>
      </c>
    </row>
    <row r="14" spans="1:6" ht="18" customHeight="1" x14ac:dyDescent="0.2">
      <c r="A14" s="21">
        <v>11</v>
      </c>
      <c r="B14" s="6" t="s">
        <v>35</v>
      </c>
      <c r="C14" s="5">
        <v>11</v>
      </c>
      <c r="D14" s="5">
        <v>1</v>
      </c>
      <c r="E14" s="5">
        <v>180</v>
      </c>
      <c r="F14" s="22">
        <v>80</v>
      </c>
    </row>
    <row r="15" spans="1:6" ht="18" customHeight="1" x14ac:dyDescent="0.2">
      <c r="A15" s="21">
        <v>12</v>
      </c>
      <c r="B15" s="6" t="s">
        <v>22</v>
      </c>
      <c r="C15" s="5">
        <v>12</v>
      </c>
      <c r="D15" s="5">
        <v>1</v>
      </c>
      <c r="E15" s="5">
        <v>185</v>
      </c>
      <c r="F15" s="22">
        <v>79</v>
      </c>
    </row>
    <row r="16" spans="1:6" ht="18" customHeight="1" x14ac:dyDescent="0.2">
      <c r="A16" s="21">
        <v>13</v>
      </c>
      <c r="B16" s="6" t="s">
        <v>23</v>
      </c>
      <c r="C16" s="5">
        <v>10</v>
      </c>
      <c r="D16" s="5">
        <v>1</v>
      </c>
      <c r="E16" s="5">
        <v>182</v>
      </c>
      <c r="F16" s="22">
        <v>75</v>
      </c>
    </row>
    <row r="17" spans="1:6" ht="18" customHeight="1" x14ac:dyDescent="0.2">
      <c r="A17" s="21">
        <v>14</v>
      </c>
      <c r="B17" s="6" t="s">
        <v>24</v>
      </c>
      <c r="C17" s="5">
        <v>11</v>
      </c>
      <c r="D17" s="5">
        <v>1</v>
      </c>
      <c r="E17" s="5">
        <v>172</v>
      </c>
      <c r="F17" s="22">
        <v>65</v>
      </c>
    </row>
    <row r="18" spans="1:6" ht="18" customHeight="1" x14ac:dyDescent="0.2">
      <c r="A18" s="21">
        <v>15</v>
      </c>
      <c r="B18" s="6" t="s">
        <v>25</v>
      </c>
      <c r="C18" s="5">
        <v>9</v>
      </c>
      <c r="D18" s="5">
        <v>2</v>
      </c>
      <c r="E18" s="5">
        <v>158</v>
      </c>
      <c r="F18" s="22">
        <v>55</v>
      </c>
    </row>
    <row r="19" spans="1:6" ht="18" customHeight="1" x14ac:dyDescent="0.2">
      <c r="A19" s="21">
        <v>16</v>
      </c>
      <c r="B19" s="6" t="s">
        <v>26</v>
      </c>
      <c r="C19" s="5">
        <v>9</v>
      </c>
      <c r="D19" s="5">
        <v>1</v>
      </c>
      <c r="E19" s="5">
        <v>157</v>
      </c>
      <c r="F19" s="22">
        <v>45</v>
      </c>
    </row>
    <row r="20" spans="1:6" ht="18" customHeight="1" x14ac:dyDescent="0.2">
      <c r="A20" s="21">
        <v>17</v>
      </c>
      <c r="B20" s="6" t="s">
        <v>27</v>
      </c>
      <c r="C20" s="5">
        <v>10</v>
      </c>
      <c r="D20" s="5">
        <v>1</v>
      </c>
      <c r="E20" s="5">
        <v>150</v>
      </c>
      <c r="F20" s="22">
        <v>40</v>
      </c>
    </row>
    <row r="21" spans="1:6" ht="18" customHeight="1" x14ac:dyDescent="0.2">
      <c r="A21" s="21">
        <v>18</v>
      </c>
      <c r="B21" s="6" t="s">
        <v>28</v>
      </c>
      <c r="C21" s="5">
        <v>11</v>
      </c>
      <c r="D21" s="5">
        <v>1</v>
      </c>
      <c r="E21" s="5">
        <v>180</v>
      </c>
      <c r="F21" s="22">
        <v>80</v>
      </c>
    </row>
    <row r="22" spans="1:6" ht="18" customHeight="1" x14ac:dyDescent="0.2">
      <c r="A22" s="21">
        <v>19</v>
      </c>
      <c r="B22" s="6" t="s">
        <v>29</v>
      </c>
      <c r="C22" s="5">
        <v>10</v>
      </c>
      <c r="D22" s="5">
        <v>1</v>
      </c>
      <c r="E22" s="5">
        <v>164</v>
      </c>
      <c r="F22" s="22">
        <v>60</v>
      </c>
    </row>
    <row r="23" spans="1:6" ht="18" customHeight="1" x14ac:dyDescent="0.2">
      <c r="A23" s="21">
        <v>20</v>
      </c>
      <c r="B23" s="6" t="s">
        <v>30</v>
      </c>
      <c r="C23" s="5">
        <v>9</v>
      </c>
      <c r="D23" s="5">
        <v>1</v>
      </c>
      <c r="E23" s="5">
        <v>170</v>
      </c>
      <c r="F23" s="22">
        <v>62</v>
      </c>
    </row>
    <row r="24" spans="1:6" ht="18" customHeight="1" x14ac:dyDescent="0.2">
      <c r="A24" s="21">
        <v>21</v>
      </c>
      <c r="B24" s="6" t="s">
        <v>92</v>
      </c>
      <c r="C24" s="5">
        <v>12</v>
      </c>
      <c r="D24" s="5">
        <v>2</v>
      </c>
      <c r="E24" s="5">
        <v>178</v>
      </c>
      <c r="F24" s="22">
        <v>88</v>
      </c>
    </row>
    <row r="25" spans="1:6" ht="18" customHeight="1" x14ac:dyDescent="0.2">
      <c r="A25" s="21">
        <v>22</v>
      </c>
      <c r="B25" s="6" t="s">
        <v>31</v>
      </c>
      <c r="C25" s="5">
        <v>10</v>
      </c>
      <c r="D25" s="5">
        <v>2</v>
      </c>
      <c r="E25" s="5">
        <v>183</v>
      </c>
      <c r="F25" s="22">
        <v>95</v>
      </c>
    </row>
    <row r="26" spans="1:6" ht="18" customHeight="1" x14ac:dyDescent="0.2">
      <c r="A26" s="21">
        <v>23</v>
      </c>
      <c r="B26" s="6" t="s">
        <v>32</v>
      </c>
      <c r="C26" s="5">
        <v>9</v>
      </c>
      <c r="D26" s="5">
        <v>1</v>
      </c>
      <c r="E26" s="5">
        <v>188</v>
      </c>
      <c r="F26" s="22">
        <v>70</v>
      </c>
    </row>
    <row r="27" spans="1:6" ht="18" customHeight="1" x14ac:dyDescent="0.2">
      <c r="A27" s="21">
        <v>24</v>
      </c>
      <c r="B27" s="6" t="s">
        <v>33</v>
      </c>
      <c r="C27" s="5">
        <v>11</v>
      </c>
      <c r="D27" s="5">
        <v>2</v>
      </c>
      <c r="E27" s="5">
        <v>165</v>
      </c>
      <c r="F27" s="22">
        <v>50</v>
      </c>
    </row>
    <row r="28" spans="1:6" ht="18" customHeight="1" x14ac:dyDescent="0.2">
      <c r="A28" s="21">
        <v>25</v>
      </c>
      <c r="B28" s="6" t="s">
        <v>34</v>
      </c>
      <c r="C28" s="5">
        <v>12</v>
      </c>
      <c r="D28" s="5">
        <v>1</v>
      </c>
      <c r="E28" s="5">
        <v>175</v>
      </c>
      <c r="F28" s="22">
        <v>60</v>
      </c>
    </row>
    <row r="29" spans="1:6" ht="18" customHeight="1" x14ac:dyDescent="0.2">
      <c r="A29" s="21">
        <v>26</v>
      </c>
      <c r="B29" s="6" t="s">
        <v>36</v>
      </c>
      <c r="C29" s="5">
        <v>12</v>
      </c>
      <c r="D29" s="5">
        <v>1</v>
      </c>
      <c r="E29" s="5">
        <v>178</v>
      </c>
      <c r="F29" s="22">
        <v>59</v>
      </c>
    </row>
    <row r="30" spans="1:6" ht="18" customHeight="1" x14ac:dyDescent="0.2">
      <c r="A30" s="21">
        <v>27</v>
      </c>
      <c r="B30" s="6" t="s">
        <v>37</v>
      </c>
      <c r="C30" s="5">
        <v>9</v>
      </c>
      <c r="D30" s="5">
        <v>1</v>
      </c>
      <c r="E30" s="5">
        <v>178</v>
      </c>
      <c r="F30" s="22">
        <v>77</v>
      </c>
    </row>
    <row r="31" spans="1:6" ht="18" customHeight="1" x14ac:dyDescent="0.2">
      <c r="A31" s="21">
        <v>28</v>
      </c>
      <c r="B31" s="6" t="s">
        <v>38</v>
      </c>
      <c r="C31" s="5">
        <v>10</v>
      </c>
      <c r="D31" s="5">
        <v>1</v>
      </c>
      <c r="E31" s="5">
        <v>157</v>
      </c>
      <c r="F31" s="22">
        <v>45</v>
      </c>
    </row>
    <row r="32" spans="1:6" ht="18" customHeight="1" x14ac:dyDescent="0.2">
      <c r="A32" s="21">
        <v>29</v>
      </c>
      <c r="B32" s="6" t="s">
        <v>93</v>
      </c>
      <c r="C32" s="5">
        <v>11</v>
      </c>
      <c r="D32" s="5">
        <v>2</v>
      </c>
      <c r="E32" s="5">
        <v>159</v>
      </c>
      <c r="F32" s="22">
        <v>50</v>
      </c>
    </row>
    <row r="33" spans="1:6" ht="18" customHeight="1" x14ac:dyDescent="0.2">
      <c r="A33" s="21">
        <v>30</v>
      </c>
      <c r="B33" s="6" t="s">
        <v>39</v>
      </c>
      <c r="C33" s="5">
        <v>10</v>
      </c>
      <c r="D33" s="5">
        <v>1</v>
      </c>
      <c r="E33" s="5">
        <v>180</v>
      </c>
      <c r="F33" s="22">
        <v>80</v>
      </c>
    </row>
    <row r="34" spans="1:6" ht="18" customHeight="1" x14ac:dyDescent="0.2">
      <c r="A34" s="21">
        <v>31</v>
      </c>
      <c r="B34" s="6" t="s">
        <v>40</v>
      </c>
      <c r="C34" s="5">
        <v>9</v>
      </c>
      <c r="D34" s="5">
        <v>1</v>
      </c>
      <c r="E34" s="5">
        <v>160</v>
      </c>
      <c r="F34" s="22">
        <v>60</v>
      </c>
    </row>
    <row r="35" spans="1:6" ht="18" customHeight="1" x14ac:dyDescent="0.2">
      <c r="A35" s="21">
        <v>32</v>
      </c>
      <c r="B35" s="6" t="s">
        <v>41</v>
      </c>
      <c r="C35" s="5">
        <v>12</v>
      </c>
      <c r="D35" s="5">
        <v>2</v>
      </c>
      <c r="E35" s="5">
        <v>170</v>
      </c>
      <c r="F35" s="22">
        <v>62</v>
      </c>
    </row>
    <row r="36" spans="1:6" ht="18" customHeight="1" x14ac:dyDescent="0.2">
      <c r="A36" s="21">
        <v>33</v>
      </c>
      <c r="B36" s="6" t="s">
        <v>94</v>
      </c>
      <c r="C36" s="5">
        <v>10</v>
      </c>
      <c r="D36" s="5">
        <v>2</v>
      </c>
      <c r="E36" s="5">
        <v>161</v>
      </c>
      <c r="F36" s="22">
        <v>88</v>
      </c>
    </row>
    <row r="37" spans="1:6" ht="18" customHeight="1" x14ac:dyDescent="0.2">
      <c r="A37" s="21">
        <v>34</v>
      </c>
      <c r="B37" s="6" t="s">
        <v>95</v>
      </c>
      <c r="C37" s="5">
        <v>11</v>
      </c>
      <c r="D37" s="5">
        <v>2</v>
      </c>
      <c r="E37" s="5">
        <v>157</v>
      </c>
      <c r="F37" s="22">
        <v>45</v>
      </c>
    </row>
    <row r="38" spans="1:6" ht="18" customHeight="1" x14ac:dyDescent="0.2">
      <c r="A38" s="21">
        <v>35</v>
      </c>
      <c r="B38" s="6" t="s">
        <v>42</v>
      </c>
      <c r="C38" s="5">
        <v>11</v>
      </c>
      <c r="D38" s="5">
        <v>1</v>
      </c>
      <c r="E38" s="5">
        <v>150</v>
      </c>
      <c r="F38" s="22">
        <v>40</v>
      </c>
    </row>
    <row r="39" spans="1:6" ht="18" customHeight="1" x14ac:dyDescent="0.2">
      <c r="A39" s="21">
        <v>36</v>
      </c>
      <c r="B39" s="6" t="s">
        <v>43</v>
      </c>
      <c r="C39" s="5">
        <v>9</v>
      </c>
      <c r="D39" s="5">
        <v>2</v>
      </c>
      <c r="E39" s="5">
        <v>171</v>
      </c>
      <c r="F39" s="22">
        <v>80</v>
      </c>
    </row>
    <row r="40" spans="1:6" ht="18" customHeight="1" x14ac:dyDescent="0.2">
      <c r="A40" s="21">
        <v>37</v>
      </c>
      <c r="B40" s="6" t="s">
        <v>96</v>
      </c>
      <c r="C40" s="5">
        <v>10</v>
      </c>
      <c r="D40" s="5">
        <v>2</v>
      </c>
      <c r="E40" s="5">
        <v>162</v>
      </c>
      <c r="F40" s="22">
        <v>60</v>
      </c>
    </row>
    <row r="41" spans="1:6" ht="18" customHeight="1" x14ac:dyDescent="0.2">
      <c r="A41" s="21">
        <v>38</v>
      </c>
      <c r="B41" s="6" t="s">
        <v>44</v>
      </c>
      <c r="C41" s="5">
        <v>11</v>
      </c>
      <c r="D41" s="5">
        <v>1</v>
      </c>
      <c r="E41" s="5">
        <v>170</v>
      </c>
      <c r="F41" s="22">
        <v>62</v>
      </c>
    </row>
    <row r="42" spans="1:6" ht="18" customHeight="1" x14ac:dyDescent="0.2">
      <c r="A42" s="21">
        <v>39</v>
      </c>
      <c r="B42" s="6" t="s">
        <v>45</v>
      </c>
      <c r="C42" s="5">
        <v>10</v>
      </c>
      <c r="D42" s="5">
        <v>1</v>
      </c>
      <c r="E42" s="5">
        <v>190</v>
      </c>
      <c r="F42" s="22">
        <v>88</v>
      </c>
    </row>
    <row r="43" spans="1:6" ht="18" customHeight="1" x14ac:dyDescent="0.2">
      <c r="A43" s="21">
        <v>40</v>
      </c>
      <c r="B43" s="6" t="s">
        <v>46</v>
      </c>
      <c r="C43" s="5">
        <v>9</v>
      </c>
      <c r="D43" s="5">
        <v>1</v>
      </c>
      <c r="E43" s="5">
        <v>193</v>
      </c>
      <c r="F43" s="22">
        <v>95</v>
      </c>
    </row>
    <row r="44" spans="1:6" ht="18" customHeight="1" x14ac:dyDescent="0.2">
      <c r="A44" s="21">
        <v>41</v>
      </c>
      <c r="B44" s="6" t="s">
        <v>97</v>
      </c>
      <c r="C44" s="5">
        <v>12</v>
      </c>
      <c r="D44" s="5">
        <v>2</v>
      </c>
      <c r="E44" s="5">
        <v>175</v>
      </c>
      <c r="F44" s="22">
        <v>70</v>
      </c>
    </row>
    <row r="45" spans="1:6" ht="18" customHeight="1" x14ac:dyDescent="0.2">
      <c r="A45" s="21">
        <v>42</v>
      </c>
      <c r="B45" s="6" t="s">
        <v>47</v>
      </c>
      <c r="C45" s="5">
        <v>11</v>
      </c>
      <c r="D45" s="5">
        <v>1</v>
      </c>
      <c r="E45" s="5">
        <v>165</v>
      </c>
      <c r="F45" s="22">
        <v>50</v>
      </c>
    </row>
    <row r="46" spans="1:6" ht="18" customHeight="1" x14ac:dyDescent="0.2">
      <c r="A46" s="21">
        <v>43</v>
      </c>
      <c r="B46" s="6" t="s">
        <v>98</v>
      </c>
      <c r="C46" s="5">
        <v>12</v>
      </c>
      <c r="D46" s="5">
        <v>2</v>
      </c>
      <c r="E46" s="5">
        <v>168</v>
      </c>
      <c r="F46" s="22">
        <v>88</v>
      </c>
    </row>
    <row r="47" spans="1:6" ht="18" customHeight="1" x14ac:dyDescent="0.2">
      <c r="A47" s="21">
        <v>44</v>
      </c>
      <c r="B47" s="6" t="s">
        <v>48</v>
      </c>
      <c r="C47" s="5">
        <v>9</v>
      </c>
      <c r="D47" s="5">
        <v>1</v>
      </c>
      <c r="E47" s="5">
        <v>183</v>
      </c>
      <c r="F47" s="22">
        <v>95</v>
      </c>
    </row>
    <row r="48" spans="1:6" ht="18" customHeight="1" x14ac:dyDescent="0.2">
      <c r="A48" s="21">
        <v>45</v>
      </c>
      <c r="B48" s="6" t="s">
        <v>99</v>
      </c>
      <c r="C48" s="5">
        <v>11</v>
      </c>
      <c r="D48" s="5">
        <v>2</v>
      </c>
      <c r="E48" s="5">
        <v>159</v>
      </c>
      <c r="F48" s="22">
        <v>57</v>
      </c>
    </row>
    <row r="49" spans="1:6" ht="18" customHeight="1" x14ac:dyDescent="0.2">
      <c r="A49" s="21">
        <v>46</v>
      </c>
      <c r="B49" s="6" t="s">
        <v>49</v>
      </c>
      <c r="C49" s="5">
        <v>10</v>
      </c>
      <c r="D49" s="5">
        <v>2</v>
      </c>
      <c r="E49" s="5">
        <v>165</v>
      </c>
      <c r="F49" s="22">
        <v>50</v>
      </c>
    </row>
    <row r="50" spans="1:6" ht="18" customHeight="1" x14ac:dyDescent="0.2">
      <c r="A50" s="21">
        <v>47</v>
      </c>
      <c r="B50" s="6" t="s">
        <v>50</v>
      </c>
      <c r="C50" s="5">
        <v>9</v>
      </c>
      <c r="D50" s="5">
        <v>1</v>
      </c>
      <c r="E50" s="5">
        <v>178</v>
      </c>
      <c r="F50" s="22">
        <v>72</v>
      </c>
    </row>
    <row r="51" spans="1:6" ht="18" customHeight="1" x14ac:dyDescent="0.2">
      <c r="A51" s="21">
        <v>48</v>
      </c>
      <c r="B51" s="6" t="s">
        <v>100</v>
      </c>
      <c r="C51" s="5">
        <v>10</v>
      </c>
      <c r="D51" s="5">
        <v>2</v>
      </c>
      <c r="E51" s="5">
        <v>160</v>
      </c>
      <c r="F51" s="22">
        <v>50</v>
      </c>
    </row>
    <row r="52" spans="1:6" ht="18" customHeight="1" x14ac:dyDescent="0.2">
      <c r="A52" s="21">
        <v>49</v>
      </c>
      <c r="B52" s="6" t="s">
        <v>51</v>
      </c>
      <c r="C52" s="5">
        <v>11</v>
      </c>
      <c r="D52" s="5">
        <v>2</v>
      </c>
      <c r="E52" s="5">
        <v>158</v>
      </c>
      <c r="F52" s="22">
        <v>45</v>
      </c>
    </row>
    <row r="53" spans="1:6" ht="18" customHeight="1" x14ac:dyDescent="0.2">
      <c r="A53" s="21">
        <v>50</v>
      </c>
      <c r="B53" s="6" t="s">
        <v>52</v>
      </c>
      <c r="C53" s="5">
        <v>10</v>
      </c>
      <c r="D53" s="5">
        <v>1</v>
      </c>
      <c r="E53" s="5">
        <v>180</v>
      </c>
      <c r="F53" s="22">
        <v>80</v>
      </c>
    </row>
    <row r="54" spans="1:6" ht="18" customHeight="1" x14ac:dyDescent="0.2">
      <c r="A54" s="21">
        <v>51</v>
      </c>
      <c r="B54" s="6" t="s">
        <v>53</v>
      </c>
      <c r="C54" s="5">
        <v>9</v>
      </c>
      <c r="D54" s="5">
        <v>1</v>
      </c>
      <c r="E54" s="5">
        <v>160</v>
      </c>
      <c r="F54" s="22">
        <v>60</v>
      </c>
    </row>
    <row r="55" spans="1:6" ht="18" customHeight="1" x14ac:dyDescent="0.2">
      <c r="A55" s="21">
        <v>52</v>
      </c>
      <c r="B55" s="6" t="s">
        <v>54</v>
      </c>
      <c r="C55" s="5">
        <v>12</v>
      </c>
      <c r="D55" s="5">
        <v>1</v>
      </c>
      <c r="E55" s="5">
        <v>170</v>
      </c>
      <c r="F55" s="22">
        <v>62</v>
      </c>
    </row>
    <row r="56" spans="1:6" ht="18" customHeight="1" x14ac:dyDescent="0.2">
      <c r="A56" s="21">
        <v>53</v>
      </c>
      <c r="B56" s="6" t="s">
        <v>55</v>
      </c>
      <c r="C56" s="5">
        <v>10</v>
      </c>
      <c r="D56" s="5">
        <v>2</v>
      </c>
      <c r="E56" s="5">
        <v>166</v>
      </c>
      <c r="F56" s="22">
        <v>65</v>
      </c>
    </row>
    <row r="57" spans="1:6" ht="18" customHeight="1" x14ac:dyDescent="0.2">
      <c r="A57" s="21">
        <v>54</v>
      </c>
      <c r="B57" s="6" t="s">
        <v>56</v>
      </c>
      <c r="C57" s="5">
        <v>12</v>
      </c>
      <c r="D57" s="5">
        <v>1</v>
      </c>
      <c r="E57" s="5">
        <v>193</v>
      </c>
      <c r="F57" s="22">
        <v>95</v>
      </c>
    </row>
    <row r="58" spans="1:6" ht="18" customHeight="1" x14ac:dyDescent="0.2">
      <c r="A58" s="21">
        <v>55</v>
      </c>
      <c r="B58" s="6" t="s">
        <v>57</v>
      </c>
      <c r="C58" s="5">
        <v>9</v>
      </c>
      <c r="D58" s="5">
        <v>2</v>
      </c>
      <c r="E58" s="5">
        <v>170</v>
      </c>
      <c r="F58" s="22">
        <v>70</v>
      </c>
    </row>
    <row r="59" spans="1:6" ht="18" customHeight="1" x14ac:dyDescent="0.2">
      <c r="A59" s="21">
        <v>56</v>
      </c>
      <c r="B59" s="6" t="s">
        <v>101</v>
      </c>
      <c r="C59" s="5">
        <v>10</v>
      </c>
      <c r="D59" s="5">
        <v>1</v>
      </c>
      <c r="E59" s="5">
        <v>171</v>
      </c>
      <c r="F59" s="22">
        <v>50</v>
      </c>
    </row>
    <row r="60" spans="1:6" ht="18" customHeight="1" x14ac:dyDescent="0.2">
      <c r="A60" s="21">
        <v>57</v>
      </c>
      <c r="B60" s="6" t="s">
        <v>102</v>
      </c>
      <c r="C60" s="5">
        <v>11</v>
      </c>
      <c r="D60" s="5">
        <v>2</v>
      </c>
      <c r="E60" s="5">
        <v>158</v>
      </c>
      <c r="F60" s="22">
        <v>45</v>
      </c>
    </row>
    <row r="61" spans="1:6" ht="18" customHeight="1" x14ac:dyDescent="0.2">
      <c r="A61" s="21">
        <v>58</v>
      </c>
      <c r="B61" s="6" t="s">
        <v>58</v>
      </c>
      <c r="C61" s="5">
        <v>9</v>
      </c>
      <c r="D61" s="5">
        <v>1</v>
      </c>
      <c r="E61" s="5">
        <v>193</v>
      </c>
      <c r="F61" s="22">
        <v>95</v>
      </c>
    </row>
    <row r="62" spans="1:6" ht="18" customHeight="1" x14ac:dyDescent="0.2">
      <c r="A62" s="21">
        <v>59</v>
      </c>
      <c r="B62" s="6" t="s">
        <v>59</v>
      </c>
      <c r="C62" s="5">
        <v>10</v>
      </c>
      <c r="D62" s="5">
        <v>1</v>
      </c>
      <c r="E62" s="5">
        <v>188</v>
      </c>
      <c r="F62" s="22">
        <v>70</v>
      </c>
    </row>
    <row r="63" spans="1:6" ht="18" customHeight="1" x14ac:dyDescent="0.2">
      <c r="A63" s="21">
        <v>60</v>
      </c>
      <c r="B63" s="6" t="s">
        <v>60</v>
      </c>
      <c r="C63" s="5">
        <v>11</v>
      </c>
      <c r="D63" s="5">
        <v>1</v>
      </c>
      <c r="E63" s="5">
        <v>165</v>
      </c>
      <c r="F63" s="22">
        <v>50</v>
      </c>
    </row>
    <row r="64" spans="1:6" ht="18" customHeight="1" x14ac:dyDescent="0.2">
      <c r="A64" s="21">
        <v>61</v>
      </c>
      <c r="B64" s="6" t="s">
        <v>103</v>
      </c>
      <c r="C64" s="5">
        <v>10</v>
      </c>
      <c r="D64" s="5">
        <v>2</v>
      </c>
      <c r="E64" s="5">
        <v>170</v>
      </c>
      <c r="F64" s="22">
        <v>52</v>
      </c>
    </row>
    <row r="65" spans="1:6" ht="18" customHeight="1" x14ac:dyDescent="0.2">
      <c r="A65" s="21">
        <v>62</v>
      </c>
      <c r="B65" s="6" t="s">
        <v>61</v>
      </c>
      <c r="C65" s="5">
        <v>9</v>
      </c>
      <c r="D65" s="5">
        <v>1</v>
      </c>
      <c r="E65" s="5">
        <v>150</v>
      </c>
      <c r="F65" s="22">
        <v>40</v>
      </c>
    </row>
    <row r="66" spans="1:6" ht="18" customHeight="1" x14ac:dyDescent="0.2">
      <c r="A66" s="21">
        <v>63</v>
      </c>
      <c r="B66" s="6" t="s">
        <v>62</v>
      </c>
      <c r="C66" s="5">
        <v>12</v>
      </c>
      <c r="D66" s="5">
        <v>1</v>
      </c>
      <c r="E66" s="5">
        <v>180</v>
      </c>
      <c r="F66" s="22">
        <v>80</v>
      </c>
    </row>
    <row r="67" spans="1:6" ht="18" customHeight="1" x14ac:dyDescent="0.2">
      <c r="A67" s="21">
        <v>64</v>
      </c>
      <c r="B67" s="6" t="s">
        <v>63</v>
      </c>
      <c r="C67" s="5">
        <v>10</v>
      </c>
      <c r="D67" s="5">
        <v>2</v>
      </c>
      <c r="E67" s="5">
        <v>162</v>
      </c>
      <c r="F67" s="22">
        <v>60</v>
      </c>
    </row>
    <row r="68" spans="1:6" ht="18" customHeight="1" x14ac:dyDescent="0.2">
      <c r="A68" s="21">
        <v>65</v>
      </c>
      <c r="B68" s="6" t="s">
        <v>104</v>
      </c>
      <c r="C68" s="5">
        <v>11</v>
      </c>
      <c r="D68" s="5">
        <v>2</v>
      </c>
      <c r="E68" s="5">
        <v>164</v>
      </c>
      <c r="F68" s="22">
        <v>62</v>
      </c>
    </row>
    <row r="69" spans="1:6" ht="18" customHeight="1" x14ac:dyDescent="0.2">
      <c r="A69" s="21">
        <v>66</v>
      </c>
      <c r="B69" s="6" t="s">
        <v>64</v>
      </c>
      <c r="C69" s="5">
        <v>9</v>
      </c>
      <c r="D69" s="5">
        <v>1</v>
      </c>
      <c r="E69" s="5">
        <v>190</v>
      </c>
      <c r="F69" s="22">
        <v>88</v>
      </c>
    </row>
    <row r="70" spans="1:6" ht="18" customHeight="1" x14ac:dyDescent="0.2">
      <c r="A70" s="21">
        <v>67</v>
      </c>
      <c r="B70" s="18" t="s">
        <v>34</v>
      </c>
      <c r="C70" s="5">
        <v>10</v>
      </c>
      <c r="D70" s="5">
        <v>1</v>
      </c>
      <c r="E70" s="5">
        <v>193</v>
      </c>
      <c r="F70" s="22">
        <v>95</v>
      </c>
    </row>
    <row r="71" spans="1:6" ht="18" customHeight="1" x14ac:dyDescent="0.2">
      <c r="A71" s="21">
        <v>68</v>
      </c>
      <c r="B71" s="6" t="s">
        <v>65</v>
      </c>
      <c r="C71" s="5">
        <v>11</v>
      </c>
      <c r="D71" s="5">
        <v>1</v>
      </c>
      <c r="E71" s="5">
        <v>188</v>
      </c>
      <c r="F71" s="22">
        <v>70</v>
      </c>
    </row>
    <row r="72" spans="1:6" ht="18" customHeight="1" x14ac:dyDescent="0.2">
      <c r="A72" s="21">
        <v>69</v>
      </c>
      <c r="B72" s="6" t="s">
        <v>66</v>
      </c>
      <c r="C72" s="5">
        <v>10</v>
      </c>
      <c r="D72" s="5">
        <v>2</v>
      </c>
      <c r="E72" s="5">
        <v>168</v>
      </c>
      <c r="F72" s="22">
        <v>50</v>
      </c>
    </row>
    <row r="73" spans="1:6" ht="18" customHeight="1" x14ac:dyDescent="0.2">
      <c r="A73" s="21">
        <v>70</v>
      </c>
      <c r="B73" s="6" t="s">
        <v>105</v>
      </c>
      <c r="C73" s="5">
        <v>9</v>
      </c>
      <c r="D73" s="5">
        <v>2</v>
      </c>
      <c r="E73" s="5">
        <v>179</v>
      </c>
      <c r="F73" s="22">
        <v>70</v>
      </c>
    </row>
    <row r="74" spans="1:6" ht="18" customHeight="1" x14ac:dyDescent="0.2">
      <c r="A74" s="21">
        <v>71</v>
      </c>
      <c r="B74" s="6" t="s">
        <v>67</v>
      </c>
      <c r="C74" s="5">
        <v>12</v>
      </c>
      <c r="D74" s="5">
        <v>2</v>
      </c>
      <c r="E74" s="5">
        <v>161</v>
      </c>
      <c r="F74" s="22">
        <v>51</v>
      </c>
    </row>
    <row r="75" spans="1:6" ht="18" customHeight="1" x14ac:dyDescent="0.2">
      <c r="A75" s="21">
        <v>72</v>
      </c>
      <c r="B75" s="6" t="s">
        <v>68</v>
      </c>
      <c r="C75" s="5">
        <v>10</v>
      </c>
      <c r="D75" s="5">
        <v>2</v>
      </c>
      <c r="E75" s="5">
        <v>180</v>
      </c>
      <c r="F75" s="22">
        <v>70</v>
      </c>
    </row>
    <row r="76" spans="1:6" ht="18" customHeight="1" x14ac:dyDescent="0.2">
      <c r="A76" s="21">
        <v>73</v>
      </c>
      <c r="B76" s="6" t="s">
        <v>69</v>
      </c>
      <c r="C76" s="5">
        <v>11</v>
      </c>
      <c r="D76" s="5">
        <v>2</v>
      </c>
      <c r="E76" s="5">
        <v>171</v>
      </c>
      <c r="F76" s="22">
        <v>50</v>
      </c>
    </row>
    <row r="77" spans="1:6" ht="18" customHeight="1" x14ac:dyDescent="0.2">
      <c r="A77" s="21">
        <v>74</v>
      </c>
      <c r="B77" s="6" t="s">
        <v>70</v>
      </c>
      <c r="C77" s="5">
        <v>9</v>
      </c>
      <c r="D77" s="5">
        <v>2</v>
      </c>
      <c r="E77" s="5">
        <v>170</v>
      </c>
      <c r="F77" s="22">
        <v>65</v>
      </c>
    </row>
    <row r="78" spans="1:6" ht="18" customHeight="1" x14ac:dyDescent="0.2">
      <c r="A78" s="21">
        <v>75</v>
      </c>
      <c r="B78" s="6" t="s">
        <v>71</v>
      </c>
      <c r="C78" s="5">
        <v>10</v>
      </c>
      <c r="D78" s="5">
        <v>1</v>
      </c>
      <c r="E78" s="5">
        <v>180</v>
      </c>
      <c r="F78" s="22">
        <v>70</v>
      </c>
    </row>
    <row r="79" spans="1:6" ht="18" customHeight="1" x14ac:dyDescent="0.2">
      <c r="A79" s="21">
        <v>76</v>
      </c>
      <c r="B79" s="6" t="s">
        <v>72</v>
      </c>
      <c r="C79" s="5">
        <v>11</v>
      </c>
      <c r="D79" s="5">
        <v>1</v>
      </c>
      <c r="E79" s="5">
        <v>190</v>
      </c>
      <c r="F79" s="22">
        <v>85</v>
      </c>
    </row>
    <row r="80" spans="1:6" ht="18" customHeight="1" x14ac:dyDescent="0.2">
      <c r="A80" s="21">
        <v>77</v>
      </c>
      <c r="B80" s="6" t="s">
        <v>73</v>
      </c>
      <c r="C80" s="5">
        <v>10</v>
      </c>
      <c r="D80" s="5">
        <v>1</v>
      </c>
      <c r="E80" s="5">
        <v>180</v>
      </c>
      <c r="F80" s="22">
        <v>80</v>
      </c>
    </row>
    <row r="81" spans="1:6" ht="18" customHeight="1" x14ac:dyDescent="0.2">
      <c r="A81" s="21">
        <v>78</v>
      </c>
      <c r="B81" s="6" t="s">
        <v>106</v>
      </c>
      <c r="C81" s="5">
        <v>9</v>
      </c>
      <c r="D81" s="5">
        <v>2</v>
      </c>
      <c r="E81" s="5">
        <v>156</v>
      </c>
      <c r="F81" s="22">
        <v>52</v>
      </c>
    </row>
    <row r="82" spans="1:6" ht="18" customHeight="1" x14ac:dyDescent="0.2">
      <c r="A82" s="21">
        <v>79</v>
      </c>
      <c r="B82" s="6" t="s">
        <v>74</v>
      </c>
      <c r="C82" s="5">
        <v>12</v>
      </c>
      <c r="D82" s="5">
        <v>1</v>
      </c>
      <c r="E82" s="5">
        <v>178</v>
      </c>
      <c r="F82" s="22">
        <v>55</v>
      </c>
    </row>
    <row r="83" spans="1:6" ht="18" customHeight="1" x14ac:dyDescent="0.2">
      <c r="A83" s="21">
        <v>80</v>
      </c>
      <c r="B83" s="6" t="s">
        <v>75</v>
      </c>
      <c r="C83" s="5">
        <v>10</v>
      </c>
      <c r="D83" s="5">
        <v>1</v>
      </c>
      <c r="E83" s="5">
        <v>180</v>
      </c>
      <c r="F83" s="22">
        <v>80</v>
      </c>
    </row>
    <row r="84" spans="1:6" ht="18" customHeight="1" x14ac:dyDescent="0.2">
      <c r="A84" s="21">
        <v>81</v>
      </c>
      <c r="B84" s="6" t="s">
        <v>76</v>
      </c>
      <c r="C84" s="5">
        <v>11</v>
      </c>
      <c r="D84" s="5">
        <v>2</v>
      </c>
      <c r="E84" s="5">
        <v>168</v>
      </c>
      <c r="F84" s="22">
        <v>52</v>
      </c>
    </row>
    <row r="85" spans="1:6" ht="18" customHeight="1" x14ac:dyDescent="0.2">
      <c r="A85" s="21">
        <v>82</v>
      </c>
      <c r="B85" s="6" t="s">
        <v>77</v>
      </c>
      <c r="C85" s="5">
        <v>9</v>
      </c>
      <c r="D85" s="5">
        <v>2</v>
      </c>
      <c r="E85" s="5">
        <v>171</v>
      </c>
      <c r="F85" s="22">
        <v>62</v>
      </c>
    </row>
    <row r="86" spans="1:6" ht="18" customHeight="1" x14ac:dyDescent="0.2">
      <c r="A86" s="21">
        <v>83</v>
      </c>
      <c r="B86" s="6" t="s">
        <v>78</v>
      </c>
      <c r="C86" s="5">
        <v>9</v>
      </c>
      <c r="D86" s="5">
        <v>1</v>
      </c>
      <c r="E86" s="5">
        <v>190</v>
      </c>
      <c r="F86" s="22">
        <v>88</v>
      </c>
    </row>
    <row r="87" spans="1:6" ht="18" customHeight="1" x14ac:dyDescent="0.2">
      <c r="A87" s="21">
        <v>84</v>
      </c>
      <c r="B87" s="6" t="s">
        <v>79</v>
      </c>
      <c r="C87" s="5">
        <v>10</v>
      </c>
      <c r="D87" s="5">
        <v>2</v>
      </c>
      <c r="E87" s="5">
        <v>172</v>
      </c>
      <c r="F87" s="22">
        <v>62</v>
      </c>
    </row>
    <row r="88" spans="1:6" ht="18" customHeight="1" x14ac:dyDescent="0.2">
      <c r="A88" s="21">
        <v>85</v>
      </c>
      <c r="B88" s="6" t="s">
        <v>80</v>
      </c>
      <c r="C88" s="5">
        <v>11</v>
      </c>
      <c r="D88" s="5">
        <v>2</v>
      </c>
      <c r="E88" s="5">
        <v>169</v>
      </c>
      <c r="F88" s="22">
        <v>51</v>
      </c>
    </row>
    <row r="89" spans="1:6" ht="18" customHeight="1" x14ac:dyDescent="0.2">
      <c r="A89" s="21">
        <v>86</v>
      </c>
      <c r="B89" s="6" t="s">
        <v>107</v>
      </c>
      <c r="C89" s="5">
        <v>10</v>
      </c>
      <c r="D89" s="5">
        <v>2</v>
      </c>
      <c r="E89" s="5">
        <v>165</v>
      </c>
      <c r="F89" s="22">
        <v>50</v>
      </c>
    </row>
    <row r="90" spans="1:6" ht="18" customHeight="1" x14ac:dyDescent="0.2">
      <c r="A90" s="21">
        <v>87</v>
      </c>
      <c r="B90" s="6" t="s">
        <v>81</v>
      </c>
      <c r="C90" s="5">
        <v>9</v>
      </c>
      <c r="D90" s="5">
        <v>1</v>
      </c>
      <c r="E90" s="5">
        <v>190</v>
      </c>
      <c r="F90" s="22">
        <v>88</v>
      </c>
    </row>
    <row r="91" spans="1:6" ht="18" customHeight="1" x14ac:dyDescent="0.2">
      <c r="A91" s="21">
        <v>88</v>
      </c>
      <c r="B91" s="6" t="s">
        <v>82</v>
      </c>
      <c r="C91" s="5">
        <v>12</v>
      </c>
      <c r="D91" s="5">
        <v>2</v>
      </c>
      <c r="E91" s="5">
        <v>164</v>
      </c>
      <c r="F91" s="22">
        <v>70</v>
      </c>
    </row>
    <row r="92" spans="1:6" ht="18" customHeight="1" x14ac:dyDescent="0.2">
      <c r="A92" s="21">
        <v>89</v>
      </c>
      <c r="B92" s="6" t="s">
        <v>83</v>
      </c>
      <c r="C92" s="5">
        <v>10</v>
      </c>
      <c r="D92" s="5">
        <v>1</v>
      </c>
      <c r="E92" s="5">
        <v>188</v>
      </c>
      <c r="F92" s="22">
        <v>70</v>
      </c>
    </row>
    <row r="93" spans="1:6" ht="18" customHeight="1" x14ac:dyDescent="0.2">
      <c r="A93" s="21">
        <v>90</v>
      </c>
      <c r="B93" s="6" t="s">
        <v>108</v>
      </c>
      <c r="C93" s="5">
        <v>11</v>
      </c>
      <c r="D93" s="5">
        <v>2</v>
      </c>
      <c r="E93" s="5">
        <v>163</v>
      </c>
      <c r="F93" s="22">
        <v>50</v>
      </c>
    </row>
    <row r="94" spans="1:6" ht="18" customHeight="1" x14ac:dyDescent="0.2">
      <c r="A94" s="21">
        <v>91</v>
      </c>
      <c r="B94" s="6" t="s">
        <v>7</v>
      </c>
      <c r="C94" s="5">
        <v>11</v>
      </c>
      <c r="D94" s="5">
        <v>2</v>
      </c>
      <c r="E94" s="5">
        <v>161</v>
      </c>
      <c r="F94" s="22">
        <v>55</v>
      </c>
    </row>
    <row r="95" spans="1:6" ht="18" customHeight="1" x14ac:dyDescent="0.2">
      <c r="A95" s="21">
        <v>92</v>
      </c>
      <c r="B95" s="6" t="s">
        <v>84</v>
      </c>
      <c r="C95" s="5">
        <v>9</v>
      </c>
      <c r="D95" s="5">
        <v>2</v>
      </c>
      <c r="E95" s="5">
        <v>169</v>
      </c>
      <c r="F95" s="22">
        <v>57</v>
      </c>
    </row>
    <row r="96" spans="1:6" ht="18" customHeight="1" x14ac:dyDescent="0.2">
      <c r="A96" s="21">
        <v>93</v>
      </c>
      <c r="B96" s="6" t="s">
        <v>85</v>
      </c>
      <c r="C96" s="5">
        <v>10</v>
      </c>
      <c r="D96" s="5">
        <v>1</v>
      </c>
      <c r="E96" s="5">
        <v>172</v>
      </c>
      <c r="F96" s="22">
        <v>70</v>
      </c>
    </row>
    <row r="97" spans="1:6" ht="18" customHeight="1" x14ac:dyDescent="0.2">
      <c r="A97" s="21">
        <v>94</v>
      </c>
      <c r="B97" s="6" t="s">
        <v>109</v>
      </c>
      <c r="C97" s="5">
        <v>11</v>
      </c>
      <c r="D97" s="5">
        <v>2</v>
      </c>
      <c r="E97" s="5">
        <v>170</v>
      </c>
      <c r="F97" s="22">
        <v>69</v>
      </c>
    </row>
    <row r="98" spans="1:6" ht="18" customHeight="1" x14ac:dyDescent="0.2">
      <c r="A98" s="21">
        <v>95</v>
      </c>
      <c r="B98" s="6" t="s">
        <v>86</v>
      </c>
      <c r="C98" s="5">
        <v>10</v>
      </c>
      <c r="D98" s="5">
        <v>1</v>
      </c>
      <c r="E98" s="5">
        <v>177</v>
      </c>
      <c r="F98" s="22">
        <v>69</v>
      </c>
    </row>
    <row r="99" spans="1:6" ht="18" customHeight="1" x14ac:dyDescent="0.2">
      <c r="A99" s="21">
        <v>96</v>
      </c>
      <c r="B99" s="6" t="s">
        <v>87</v>
      </c>
      <c r="C99" s="5">
        <v>9</v>
      </c>
      <c r="D99" s="5">
        <v>1</v>
      </c>
      <c r="E99" s="5">
        <v>170</v>
      </c>
      <c r="F99" s="22">
        <v>62</v>
      </c>
    </row>
    <row r="100" spans="1:6" ht="18" customHeight="1" x14ac:dyDescent="0.2">
      <c r="A100" s="21">
        <v>97</v>
      </c>
      <c r="B100" s="6" t="s">
        <v>88</v>
      </c>
      <c r="C100" s="5">
        <v>12</v>
      </c>
      <c r="D100" s="5">
        <v>2</v>
      </c>
      <c r="E100" s="5">
        <v>162</v>
      </c>
      <c r="F100" s="22">
        <v>45</v>
      </c>
    </row>
    <row r="101" spans="1:6" ht="18" customHeight="1" x14ac:dyDescent="0.2">
      <c r="A101" s="21">
        <v>98</v>
      </c>
      <c r="B101" s="6" t="s">
        <v>89</v>
      </c>
      <c r="C101" s="5">
        <v>10</v>
      </c>
      <c r="D101" s="5">
        <v>2</v>
      </c>
      <c r="E101" s="5">
        <v>170</v>
      </c>
      <c r="F101" s="22">
        <v>66</v>
      </c>
    </row>
    <row r="102" spans="1:6" ht="18" customHeight="1" x14ac:dyDescent="0.2">
      <c r="A102" s="21">
        <v>99</v>
      </c>
      <c r="B102" s="6" t="s">
        <v>90</v>
      </c>
      <c r="C102" s="5">
        <v>12</v>
      </c>
      <c r="D102" s="5">
        <v>2</v>
      </c>
      <c r="E102" s="5">
        <v>167</v>
      </c>
      <c r="F102" s="22">
        <v>55</v>
      </c>
    </row>
    <row r="103" spans="1:6" ht="18" customHeight="1" thickBot="1" x14ac:dyDescent="0.25">
      <c r="A103" s="23">
        <v>100</v>
      </c>
      <c r="B103" s="7" t="s">
        <v>91</v>
      </c>
      <c r="C103" s="16">
        <v>12</v>
      </c>
      <c r="D103" s="16">
        <v>1</v>
      </c>
      <c r="E103" s="16">
        <v>174</v>
      </c>
      <c r="F103" s="24">
        <v>70</v>
      </c>
    </row>
  </sheetData>
  <mergeCells count="5">
    <mergeCell ref="A2:B2"/>
    <mergeCell ref="A1:F1"/>
    <mergeCell ref="E2:E3"/>
    <mergeCell ref="F2:F3"/>
    <mergeCell ref="C2:C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abSelected="1" zoomScale="190" zoomScaleNormal="190" workbookViewId="0">
      <selection activeCell="I11" sqref="I11"/>
    </sheetView>
  </sheetViews>
  <sheetFormatPr defaultColWidth="9.140625" defaultRowHeight="15" x14ac:dyDescent="0.2"/>
  <cols>
    <col min="1" max="1" width="15" style="1" customWidth="1"/>
    <col min="2" max="2" width="11.140625" style="1" customWidth="1"/>
    <col min="3" max="3" width="11.28515625" style="1" customWidth="1"/>
    <col min="4" max="5" width="10" style="1" customWidth="1"/>
    <col min="6" max="6" width="11.42578125" style="1" customWidth="1"/>
    <col min="7" max="7" width="10" style="1" customWidth="1"/>
    <col min="8" max="8" width="11.7109375" style="1" customWidth="1"/>
    <col min="9" max="16384" width="9.140625" style="1"/>
  </cols>
  <sheetData>
    <row r="1" spans="1:8" ht="21.75" customHeight="1" thickBot="1" x14ac:dyDescent="0.25">
      <c r="A1" s="43" t="s">
        <v>16</v>
      </c>
      <c r="B1" s="43"/>
      <c r="C1" s="43"/>
      <c r="D1" s="43"/>
      <c r="E1" s="43"/>
      <c r="F1" s="43"/>
      <c r="G1" s="43"/>
      <c r="H1" s="43"/>
    </row>
    <row r="2" spans="1:8" x14ac:dyDescent="0.2">
      <c r="A2" s="50" t="s">
        <v>17</v>
      </c>
      <c r="B2" s="51"/>
      <c r="C2" s="51"/>
      <c r="D2" s="52"/>
      <c r="E2" s="41" t="s">
        <v>113</v>
      </c>
      <c r="F2" s="53"/>
      <c r="G2" s="54" t="s">
        <v>112</v>
      </c>
      <c r="H2" s="53"/>
    </row>
    <row r="3" spans="1:8" ht="30.75" thickBot="1" x14ac:dyDescent="0.25">
      <c r="A3" s="8" t="s">
        <v>2</v>
      </c>
      <c r="B3" s="9" t="s">
        <v>117</v>
      </c>
      <c r="C3" s="9" t="s">
        <v>118</v>
      </c>
      <c r="D3" s="29" t="s">
        <v>116</v>
      </c>
      <c r="E3" s="34" t="s">
        <v>117</v>
      </c>
      <c r="F3" s="10" t="s">
        <v>118</v>
      </c>
      <c r="G3" s="34" t="s">
        <v>117</v>
      </c>
      <c r="H3" s="10" t="s">
        <v>118</v>
      </c>
    </row>
    <row r="4" spans="1:8" s="2" customFormat="1" ht="18" customHeight="1" thickBot="1" x14ac:dyDescent="0.25">
      <c r="A4" s="12" t="s">
        <v>18</v>
      </c>
      <c r="B4" s="13">
        <f>COUNTIFS(Пол, 1, Клас, 9)</f>
        <v>16</v>
      </c>
      <c r="C4" s="13">
        <f>COUNTIFS(Пол, 2, Клас, 9)</f>
        <v>10</v>
      </c>
      <c r="D4" s="30">
        <f>SUM(B4:C4)</f>
        <v>26</v>
      </c>
      <c r="E4" s="35">
        <f>AVERAGEIFS(Ръст, Пол,1, Клас,9)</f>
        <v>177.5</v>
      </c>
      <c r="F4" s="35">
        <f>AVERAGEIFS(Ръст, Пол,1, Клас,9)</f>
        <v>177.5</v>
      </c>
      <c r="G4" s="36">
        <f>AVERAGEIFS(Тегло, Пол, 1,Клас, 9)</f>
        <v>74.1875</v>
      </c>
      <c r="H4" s="36">
        <f>AVERAGEIFS(Тегло, Пол, 2,Клас, 9)</f>
        <v>60.3</v>
      </c>
    </row>
    <row r="5" spans="1:8" s="2" customFormat="1" ht="18" customHeight="1" thickBot="1" x14ac:dyDescent="0.25">
      <c r="A5" s="4" t="s">
        <v>19</v>
      </c>
      <c r="B5" s="13">
        <f>COUNTIFS(Пол, 1, Клас, 10)</f>
        <v>17</v>
      </c>
      <c r="C5" s="13">
        <f>COUNTIFS(Пол, 2, Клас, 10)</f>
        <v>14</v>
      </c>
      <c r="D5" s="31">
        <f>SUM(B5:C5)</f>
        <v>31</v>
      </c>
      <c r="E5" s="35">
        <f>AVERAGEIFS(Ръст, Пол,1, Клас,10)</f>
        <v>177.1764705882353</v>
      </c>
      <c r="F5" s="35">
        <f>AVERAGEIFS(Ръст, Пол,2, Клас,10)</f>
        <v>167.57142857142858</v>
      </c>
      <c r="G5" s="36">
        <f>AVERAGEIFS(Тегло, Пол, 1,Клас, 10)</f>
        <v>70.705882352941174</v>
      </c>
      <c r="H5" s="36">
        <f>AVERAGEIFS(Тегло, Пол, 2,Клас, 10)</f>
        <v>62.714285714285715</v>
      </c>
    </row>
    <row r="6" spans="1:8" s="2" customFormat="1" ht="18" customHeight="1" thickBot="1" x14ac:dyDescent="0.25">
      <c r="A6" s="4" t="s">
        <v>20</v>
      </c>
      <c r="B6" s="13">
        <f>COUNTIFS(Пол, 1, Клас, 11)</f>
        <v>11</v>
      </c>
      <c r="C6" s="13">
        <f>COUNTIFS(Пол, 2, Клас, 11)</f>
        <v>14</v>
      </c>
      <c r="D6" s="31">
        <f>SUM(B6:C6)</f>
        <v>25</v>
      </c>
      <c r="E6" s="35">
        <f>AVERAGEIFS(Ръст, Пол,1, Клас,11)</f>
        <v>176.18181818181819</v>
      </c>
      <c r="F6" s="35">
        <f>AVERAGEIFS(Ръст, Пол,2, Клас,11)</f>
        <v>163.71428571428572</v>
      </c>
      <c r="G6" s="36">
        <f>AVERAGEIFS(Тегло, Пол, 1,Клас, 11)</f>
        <v>67.272727272727266</v>
      </c>
      <c r="H6" s="36">
        <f>AVERAGEIFS(Тегло, Пол, 2,Клас, 11)</f>
        <v>53.071428571428569</v>
      </c>
    </row>
    <row r="7" spans="1:8" s="2" customFormat="1" ht="18" customHeight="1" thickBot="1" x14ac:dyDescent="0.25">
      <c r="A7" s="15" t="s">
        <v>21</v>
      </c>
      <c r="B7" s="13">
        <f>COUNTIFS(Пол, 1, Клас, 12)</f>
        <v>9</v>
      </c>
      <c r="C7" s="13">
        <f>COUNTIFS(Пол, 2, Клас, 12)</f>
        <v>9</v>
      </c>
      <c r="D7" s="32">
        <f>SUM(B7:C7)</f>
        <v>18</v>
      </c>
      <c r="E7" s="35">
        <f>AVERAGEIFS(Ръст, Пол,1, Клас,12)</f>
        <v>180.66666666666666</v>
      </c>
      <c r="F7" s="35">
        <f>AVERAGEIFS(Ръст, Пол,2, Клас,12)</f>
        <v>166.88888888888889</v>
      </c>
      <c r="G7" s="36">
        <f>AVERAGEIFS(Тегло, Пол, 1,Клас, 12)</f>
        <v>72.777777777777771</v>
      </c>
      <c r="H7" s="36">
        <f>AVERAGEIFS(Тегло, Пол, 2,Клас, 12)</f>
        <v>63.777777777777779</v>
      </c>
    </row>
    <row r="8" spans="1:8" s="2" customFormat="1" ht="31.5" customHeight="1" thickBot="1" x14ac:dyDescent="0.25">
      <c r="A8" s="11" t="s">
        <v>111</v>
      </c>
      <c r="B8" s="17">
        <f>SUM(B4:B7)</f>
        <v>53</v>
      </c>
      <c r="C8" s="17">
        <f>SUM(C4:C7)</f>
        <v>47</v>
      </c>
      <c r="D8" s="33">
        <f>SUM(D4:D7)</f>
        <v>100</v>
      </c>
      <c r="E8" s="37">
        <f>AVERAGE(E4:E7)</f>
        <v>177.88123885918003</v>
      </c>
      <c r="F8" s="38">
        <f>AVERAGE(F4:F7)</f>
        <v>168.91865079365078</v>
      </c>
      <c r="G8" s="39">
        <f>AVERAGE(G4:G7)</f>
        <v>71.235971850861546</v>
      </c>
      <c r="H8" s="40">
        <f>AVERAGE(H4:H7)</f>
        <v>59.965873015873015</v>
      </c>
    </row>
  </sheetData>
  <mergeCells count="4">
    <mergeCell ref="A1:H1"/>
    <mergeCell ref="A2:D2"/>
    <mergeCell ref="E2:F2"/>
    <mergeCell ref="G2:H2"/>
  </mergeCells>
  <phoneticPr fontId="0" type="noConversion"/>
  <pageMargins left="0.94488188976377963" right="0.74803149606299213" top="0.98425196850393704" bottom="0.98425196850393704" header="0.51181102362204722" footer="0.51181102362204722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Data</vt:lpstr>
      <vt:lpstr>Calc</vt:lpstr>
      <vt:lpstr>pol</vt:lpstr>
      <vt:lpstr>rst</vt:lpstr>
      <vt:lpstr>teg</vt:lpstr>
      <vt:lpstr>Клас</vt:lpstr>
      <vt:lpstr>Пол</vt:lpstr>
      <vt:lpstr>Ръст</vt:lpstr>
      <vt:lpstr>Тегло</vt:lpstr>
    </vt:vector>
  </TitlesOfParts>
  <Company>University of Sofia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Angelov</dc:creator>
  <cp:lastModifiedBy>Neychev</cp:lastModifiedBy>
  <cp:lastPrinted>2004-03-17T05:05:00Z</cp:lastPrinted>
  <dcterms:created xsi:type="dcterms:W3CDTF">2004-03-15T16:44:20Z</dcterms:created>
  <dcterms:modified xsi:type="dcterms:W3CDTF">2022-11-05T14:56:48Z</dcterms:modified>
</cp:coreProperties>
</file>