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Pivot" sheetId="5" r:id="rId1"/>
    <sheet name="Sheet1" sheetId="1" r:id="rId2"/>
    <sheet name="Понеделник" sheetId="2" r:id="rId3"/>
    <sheet name="Вторник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 s="1"/>
  <c r="E32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" i="2"/>
  <c r="E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<sst xmlns="http://schemas.openxmlformats.org/spreadsheetml/2006/main" count="53" uniqueCount="47">
  <si>
    <t>Грах</t>
  </si>
  <si>
    <t>Домати</t>
  </si>
  <si>
    <t>Зеле</t>
  </si>
  <si>
    <t>Картофи</t>
  </si>
  <si>
    <t>Карфиол</t>
  </si>
  <si>
    <t>Кромид</t>
  </si>
  <si>
    <t>Патладжан</t>
  </si>
  <si>
    <t>Праз</t>
  </si>
  <si>
    <t>Тиквички</t>
  </si>
  <si>
    <t>Чушки</t>
  </si>
  <si>
    <t>Артикул</t>
  </si>
  <si>
    <t>цена/кг</t>
  </si>
  <si>
    <t>Ябълки</t>
  </si>
  <si>
    <t>Диня</t>
  </si>
  <si>
    <t>Нар</t>
  </si>
  <si>
    <t>Киви</t>
  </si>
  <si>
    <t>Банани</t>
  </si>
  <si>
    <t>Мандарини</t>
  </si>
  <si>
    <t>Портокали</t>
  </si>
  <si>
    <t>Манго</t>
  </si>
  <si>
    <t>Круши</t>
  </si>
  <si>
    <t>Сливи</t>
  </si>
  <si>
    <t>Малини</t>
  </si>
  <si>
    <t>Боровинки</t>
  </si>
  <si>
    <t>Спанак</t>
  </si>
  <si>
    <t>Праскови</t>
  </si>
  <si>
    <t>Кайсии</t>
  </si>
  <si>
    <t>Боб</t>
  </si>
  <si>
    <t>Броколи</t>
  </si>
  <si>
    <t>Уникален №</t>
  </si>
  <si>
    <t>Къпини</t>
  </si>
  <si>
    <t>Понеделник</t>
  </si>
  <si>
    <t>Вторник</t>
  </si>
  <si>
    <t>Сряда</t>
  </si>
  <si>
    <t>Четвъртък</t>
  </si>
  <si>
    <t>Петък</t>
  </si>
  <si>
    <t>Номер на продукт</t>
  </si>
  <si>
    <t>Кг</t>
  </si>
  <si>
    <t>Цена за кг</t>
  </si>
  <si>
    <t>Обща сума</t>
  </si>
  <si>
    <t>Събота</t>
  </si>
  <si>
    <t>Неделя</t>
  </si>
  <si>
    <t>Общо</t>
  </si>
  <si>
    <t>Сума</t>
  </si>
  <si>
    <t>Max of Вторник</t>
  </si>
  <si>
    <t>Max of Понеделник</t>
  </si>
  <si>
    <t>pass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</si>
</sst>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#,##0.00\ &quot;лв.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5" xfId="0" applyNumberFormat="1" applyBorder="1"/>
    <xf numFmtId="44" fontId="0" fillId="0" borderId="6" xfId="1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44" fontId="0" fillId="0" borderId="4" xfId="0" applyNumberFormat="1" applyBorder="1"/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886.619631365742" createdVersion="6" refreshedVersion="6" minRefreshableVersion="3" recordCount="28">
  <cacheSource type="worksheet">
    <worksheetSource ref="A2:E30" sheet="Sheet1"/>
  </cacheSource>
  <cacheFields count="5">
    <cacheField name="Уникален №" numFmtId="0">
      <sharedItems containsSemiMixedTypes="0" containsString="0" containsNumber="1" containsInteger="1" minValue="1" maxValue="28"/>
    </cacheField>
    <cacheField name="Артикул" numFmtId="0">
      <sharedItems count="28">
        <s v="Боб"/>
        <s v="Броколи"/>
        <s v="Грах"/>
        <s v="Домати"/>
        <s v="Зеле"/>
        <s v="Картофи"/>
        <s v="Карфиол"/>
        <s v="Кромид"/>
        <s v="Патладжан"/>
        <s v="Праз"/>
        <s v="Спанак"/>
        <s v="Тиквички"/>
        <s v="Чушки"/>
        <s v="Банани"/>
        <s v="Боровинки"/>
        <s v="Диня"/>
        <s v="Кайсии"/>
        <s v="Къпини"/>
        <s v="Киви"/>
        <s v="Круши"/>
        <s v="Малини"/>
        <s v="Манго"/>
        <s v="Мандарини"/>
        <s v="Нар"/>
        <s v="Портокали"/>
        <s v="Праскови"/>
        <s v="Сливи"/>
        <s v="Ябълки"/>
      </sharedItems>
    </cacheField>
    <cacheField name="цена/кг" numFmtId="164">
      <sharedItems containsSemiMixedTypes="0" containsString="0" containsNumber="1" minValue="1" maxValue="12.69"/>
    </cacheField>
    <cacheField name="Понеделник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Вторник" numFmtId="0">
      <sharedItems containsSemiMixedTypes="0" containsString="0" containsNumber="1" containsInteger="1" minValue="1" maxValue="52" count="11">
        <n v="38"/>
        <n v="5"/>
        <n v="52"/>
        <n v="9"/>
        <n v="6"/>
        <n v="4"/>
        <n v="1"/>
        <n v="2"/>
        <n v="3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x v="0"/>
    <n v="7.2"/>
    <x v="0"/>
    <x v="0"/>
  </r>
  <r>
    <n v="2"/>
    <x v="1"/>
    <n v="4.3499999999999996"/>
    <x v="1"/>
    <x v="1"/>
  </r>
  <r>
    <n v="3"/>
    <x v="2"/>
    <n v="4.9000000000000004"/>
    <x v="2"/>
    <x v="2"/>
  </r>
  <r>
    <n v="4"/>
    <x v="3"/>
    <n v="3.1"/>
    <x v="3"/>
    <x v="3"/>
  </r>
  <r>
    <n v="5"/>
    <x v="4"/>
    <n v="1"/>
    <x v="4"/>
    <x v="4"/>
  </r>
  <r>
    <n v="6"/>
    <x v="5"/>
    <n v="1.7"/>
    <x v="5"/>
    <x v="1"/>
  </r>
  <r>
    <n v="7"/>
    <x v="6"/>
    <n v="2"/>
    <x v="6"/>
    <x v="5"/>
  </r>
  <r>
    <n v="8"/>
    <x v="7"/>
    <n v="1.49"/>
    <x v="7"/>
    <x v="6"/>
  </r>
  <r>
    <n v="9"/>
    <x v="8"/>
    <n v="3.4"/>
    <x v="8"/>
    <x v="7"/>
  </r>
  <r>
    <n v="10"/>
    <x v="9"/>
    <n v="1.8"/>
    <x v="9"/>
    <x v="8"/>
  </r>
  <r>
    <n v="11"/>
    <x v="10"/>
    <n v="4.7"/>
    <x v="10"/>
    <x v="6"/>
  </r>
  <r>
    <n v="12"/>
    <x v="11"/>
    <n v="2.99"/>
    <x v="11"/>
    <x v="7"/>
  </r>
  <r>
    <n v="13"/>
    <x v="12"/>
    <n v="3.99"/>
    <x v="12"/>
    <x v="8"/>
  </r>
  <r>
    <n v="14"/>
    <x v="13"/>
    <n v="2.8"/>
    <x v="13"/>
    <x v="8"/>
  </r>
  <r>
    <n v="15"/>
    <x v="14"/>
    <n v="12.5"/>
    <x v="14"/>
    <x v="7"/>
  </r>
  <r>
    <n v="16"/>
    <x v="15"/>
    <n v="2.69"/>
    <x v="15"/>
    <x v="5"/>
  </r>
  <r>
    <n v="17"/>
    <x v="16"/>
    <n v="8.6999999999999993"/>
    <x v="16"/>
    <x v="1"/>
  </r>
  <r>
    <n v="18"/>
    <x v="17"/>
    <n v="12.69"/>
    <x v="17"/>
    <x v="4"/>
  </r>
  <r>
    <n v="19"/>
    <x v="18"/>
    <n v="2.9"/>
    <x v="18"/>
    <x v="1"/>
  </r>
  <r>
    <n v="20"/>
    <x v="19"/>
    <n v="4.12"/>
    <x v="19"/>
    <x v="4"/>
  </r>
  <r>
    <n v="21"/>
    <x v="20"/>
    <n v="8.9"/>
    <x v="20"/>
    <x v="4"/>
  </r>
  <r>
    <n v="22"/>
    <x v="21"/>
    <n v="8.19"/>
    <x v="21"/>
    <x v="4"/>
  </r>
  <r>
    <n v="23"/>
    <x v="22"/>
    <n v="1.99"/>
    <x v="22"/>
    <x v="9"/>
  </r>
  <r>
    <n v="24"/>
    <x v="23"/>
    <n v="4.3"/>
    <x v="23"/>
    <x v="9"/>
  </r>
  <r>
    <n v="25"/>
    <x v="24"/>
    <n v="2.2000000000000002"/>
    <x v="24"/>
    <x v="10"/>
  </r>
  <r>
    <n v="26"/>
    <x v="25"/>
    <n v="3.1"/>
    <x v="25"/>
    <x v="1"/>
  </r>
  <r>
    <n v="27"/>
    <x v="26"/>
    <n v="2.1"/>
    <x v="26"/>
    <x v="6"/>
  </r>
  <r>
    <n v="28"/>
    <x v="27"/>
    <n v="1.29"/>
    <x v="2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5">
    <pivotField showAll="0"/>
    <pivotField showAll="0">
      <items count="29">
        <item x="13"/>
        <item x="0"/>
        <item x="14"/>
        <item x="1"/>
        <item x="2"/>
        <item x="15"/>
        <item x="3"/>
        <item x="4"/>
        <item x="16"/>
        <item x="5"/>
        <item x="6"/>
        <item x="18"/>
        <item x="7"/>
        <item x="19"/>
        <item x="17"/>
        <item x="20"/>
        <item x="21"/>
        <item x="22"/>
        <item x="23"/>
        <item x="8"/>
        <item x="24"/>
        <item x="9"/>
        <item x="25"/>
        <item x="26"/>
        <item x="10"/>
        <item x="11"/>
        <item x="12"/>
        <item x="27"/>
        <item t="default"/>
      </items>
    </pivotField>
    <pivotField numFmtId="164" showAll="0"/>
    <pivotField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12">
        <item x="6"/>
        <item x="7"/>
        <item x="8"/>
        <item x="5"/>
        <item x="1"/>
        <item x="4"/>
        <item x="9"/>
        <item x="10"/>
        <item x="3"/>
        <item x="0"/>
        <item x="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Вторник" fld="4" subtotal="max" baseField="0" baseItem="1"/>
    <dataField name="Max of Понеделник" fld="3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"/>
    </sheetView>
  </sheetViews>
  <sheetFormatPr defaultRowHeight="15" x14ac:dyDescent="0.25"/>
  <cols>
    <col min="1" max="1" width="15.28515625" customWidth="1"/>
    <col min="2" max="56" width="19.42578125" customWidth="1"/>
    <col min="57" max="57" width="20.28515625" customWidth="1"/>
    <col min="58" max="58" width="24.42578125" customWidth="1"/>
    <col min="59" max="59" width="13.140625" bestFit="1" customWidth="1"/>
    <col min="60" max="60" width="6.85546875" customWidth="1"/>
    <col min="61" max="61" width="16.28515625" bestFit="1" customWidth="1"/>
    <col min="62" max="62" width="12.7109375" bestFit="1" customWidth="1"/>
    <col min="63" max="63" width="7.85546875" customWidth="1"/>
    <col min="64" max="64" width="15.85546875" bestFit="1" customWidth="1"/>
    <col min="65" max="65" width="7.140625" customWidth="1"/>
    <col min="66" max="66" width="7.85546875" customWidth="1"/>
    <col min="67" max="67" width="10.140625" bestFit="1" customWidth="1"/>
    <col min="68" max="68" width="11.42578125" bestFit="1" customWidth="1"/>
    <col min="69" max="69" width="7.85546875" customWidth="1"/>
    <col min="70" max="70" width="14.5703125" bestFit="1" customWidth="1"/>
    <col min="71" max="71" width="8.42578125" customWidth="1"/>
    <col min="72" max="72" width="7.85546875" customWidth="1"/>
    <col min="73" max="73" width="11.42578125" bestFit="1" customWidth="1"/>
    <col min="74" max="74" width="9.28515625" bestFit="1" customWidth="1"/>
    <col min="75" max="75" width="7.85546875" customWidth="1"/>
    <col min="76" max="76" width="12.28515625" bestFit="1" customWidth="1"/>
    <col min="77" max="77" width="11.28515625" bestFit="1" customWidth="1"/>
    <col min="78" max="78" width="7.85546875" customWidth="1"/>
    <col min="79" max="79" width="14.42578125" bestFit="1" customWidth="1"/>
    <col min="80" max="80" width="8.85546875" customWidth="1"/>
    <col min="81" max="81" width="7.85546875" customWidth="1"/>
    <col min="82" max="82" width="11.85546875" bestFit="1" customWidth="1"/>
    <col min="83" max="83" width="9.7109375" bestFit="1" customWidth="1"/>
    <col min="84" max="84" width="7.85546875" customWidth="1"/>
    <col min="85" max="85" width="12.7109375" bestFit="1" customWidth="1"/>
    <col min="86" max="86" width="11.28515625" bestFit="1" customWidth="1"/>
  </cols>
  <sheetData>
    <row r="3" spans="1:2" x14ac:dyDescent="0.25">
      <c r="A3" t="s">
        <v>44</v>
      </c>
      <c r="B3" t="s">
        <v>45</v>
      </c>
    </row>
    <row r="4" spans="1:2" x14ac:dyDescent="0.25">
      <c r="A4" s="8">
        <v>52</v>
      </c>
      <c r="B4" s="8">
        <v>28</v>
      </c>
    </row>
  </sheetData>
  <sheetProtection algorithmName="SHA-512" hashValue="eXdiLQldA80otgefTmFZ6pR2B+WAJ4YTyWKQPdTypGXcdHGILrUQ6eE6I4i6TA/Aiv880lFM7xdLPPL6AMBeQw==" saltValue="0PxXPRs4OppTy090EN3rs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2" workbookViewId="0">
      <selection activeCell="D23" sqref="D23"/>
    </sheetView>
  </sheetViews>
  <sheetFormatPr defaultRowHeight="15" x14ac:dyDescent="0.25"/>
  <cols>
    <col min="1" max="1" width="13.85546875" customWidth="1"/>
    <col min="2" max="2" width="13.5703125" customWidth="1"/>
    <col min="4" max="5" width="17.5703125" customWidth="1"/>
    <col min="6" max="6" width="20.140625" customWidth="1"/>
    <col min="7" max="8" width="17.5703125" customWidth="1"/>
    <col min="9" max="9" width="10.140625" bestFit="1" customWidth="1"/>
  </cols>
  <sheetData>
    <row r="2" spans="1:10" x14ac:dyDescent="0.25">
      <c r="A2" s="1" t="s">
        <v>29</v>
      </c>
      <c r="B2" s="1" t="s">
        <v>10</v>
      </c>
      <c r="C2" s="1" t="s">
        <v>11</v>
      </c>
      <c r="D2" s="23" t="s">
        <v>31</v>
      </c>
      <c r="E2" s="24" t="s">
        <v>32</v>
      </c>
      <c r="F2" s="22" t="s">
        <v>33</v>
      </c>
      <c r="G2" s="5" t="s">
        <v>34</v>
      </c>
      <c r="H2" s="5" t="s">
        <v>35</v>
      </c>
      <c r="I2" s="5" t="s">
        <v>40</v>
      </c>
      <c r="J2" s="5" t="s">
        <v>41</v>
      </c>
    </row>
    <row r="3" spans="1:10" x14ac:dyDescent="0.25">
      <c r="A3" s="2">
        <v>1</v>
      </c>
      <c r="B3" s="2" t="s">
        <v>27</v>
      </c>
      <c r="C3" s="3">
        <v>7.2</v>
      </c>
      <c r="D3" s="25">
        <v>1</v>
      </c>
      <c r="E3" s="10">
        <v>38</v>
      </c>
      <c r="G3" s="6"/>
      <c r="I3" s="7"/>
    </row>
    <row r="4" spans="1:10" x14ac:dyDescent="0.25">
      <c r="A4" s="2">
        <v>2</v>
      </c>
      <c r="B4" s="2" t="s">
        <v>28</v>
      </c>
      <c r="C4" s="3">
        <v>4.3499999999999996</v>
      </c>
      <c r="D4" s="25">
        <v>2</v>
      </c>
      <c r="E4" s="10">
        <v>5</v>
      </c>
      <c r="G4" s="6"/>
      <c r="I4" s="7"/>
    </row>
    <row r="5" spans="1:10" ht="15.75" x14ac:dyDescent="0.25">
      <c r="A5" s="2">
        <v>3</v>
      </c>
      <c r="B5" s="4" t="s">
        <v>0</v>
      </c>
      <c r="C5" s="3">
        <v>4.9000000000000004</v>
      </c>
      <c r="D5" s="25">
        <v>3</v>
      </c>
      <c r="E5" s="10">
        <v>52</v>
      </c>
      <c r="G5" s="6"/>
      <c r="I5" s="7"/>
    </row>
    <row r="6" spans="1:10" ht="15.75" x14ac:dyDescent="0.25">
      <c r="A6" s="2">
        <v>4</v>
      </c>
      <c r="B6" s="4" t="s">
        <v>1</v>
      </c>
      <c r="C6" s="3">
        <v>3.1</v>
      </c>
      <c r="D6" s="25">
        <v>4</v>
      </c>
      <c r="E6" s="10">
        <v>9</v>
      </c>
      <c r="G6" s="6"/>
      <c r="I6" s="7"/>
    </row>
    <row r="7" spans="1:10" ht="15.75" x14ac:dyDescent="0.25">
      <c r="A7" s="2">
        <v>5</v>
      </c>
      <c r="B7" s="4" t="s">
        <v>2</v>
      </c>
      <c r="C7" s="3">
        <v>1</v>
      </c>
      <c r="D7" s="25">
        <v>5</v>
      </c>
      <c r="E7" s="10">
        <v>6</v>
      </c>
    </row>
    <row r="8" spans="1:10" ht="15.75" x14ac:dyDescent="0.25">
      <c r="A8" s="2">
        <v>6</v>
      </c>
      <c r="B8" s="4" t="s">
        <v>3</v>
      </c>
      <c r="C8" s="3">
        <v>1.7</v>
      </c>
      <c r="D8" s="25">
        <v>6</v>
      </c>
      <c r="E8" s="10">
        <v>5</v>
      </c>
      <c r="I8" s="7"/>
    </row>
    <row r="9" spans="1:10" ht="15.75" x14ac:dyDescent="0.25">
      <c r="A9" s="2">
        <v>7</v>
      </c>
      <c r="B9" s="4" t="s">
        <v>4</v>
      </c>
      <c r="C9" s="3">
        <v>2</v>
      </c>
      <c r="D9" s="25">
        <v>7</v>
      </c>
      <c r="E9" s="10">
        <v>4</v>
      </c>
    </row>
    <row r="10" spans="1:10" ht="15.75" x14ac:dyDescent="0.25">
      <c r="A10" s="2">
        <v>8</v>
      </c>
      <c r="B10" s="4" t="s">
        <v>5</v>
      </c>
      <c r="C10" s="3">
        <v>1.49</v>
      </c>
      <c r="D10" s="25">
        <v>8</v>
      </c>
      <c r="E10" s="10">
        <v>1</v>
      </c>
    </row>
    <row r="11" spans="1:10" ht="15.75" x14ac:dyDescent="0.25">
      <c r="A11" s="2">
        <v>9</v>
      </c>
      <c r="B11" s="4" t="s">
        <v>6</v>
      </c>
      <c r="C11" s="3">
        <v>3.4</v>
      </c>
      <c r="D11" s="25">
        <v>9</v>
      </c>
      <c r="E11" s="10">
        <v>2</v>
      </c>
    </row>
    <row r="12" spans="1:10" ht="15.75" x14ac:dyDescent="0.25">
      <c r="A12" s="2">
        <v>10</v>
      </c>
      <c r="B12" s="4" t="s">
        <v>7</v>
      </c>
      <c r="C12" s="3">
        <v>1.8</v>
      </c>
      <c r="D12" s="25">
        <v>10</v>
      </c>
      <c r="E12" s="10">
        <v>3</v>
      </c>
    </row>
    <row r="13" spans="1:10" ht="15.75" x14ac:dyDescent="0.25">
      <c r="A13" s="2">
        <v>11</v>
      </c>
      <c r="B13" s="4" t="s">
        <v>24</v>
      </c>
      <c r="C13" s="3">
        <v>4.7</v>
      </c>
      <c r="D13" s="25">
        <v>11</v>
      </c>
      <c r="E13" s="10">
        <v>1</v>
      </c>
    </row>
    <row r="14" spans="1:10" ht="15.75" x14ac:dyDescent="0.25">
      <c r="A14" s="2">
        <v>12</v>
      </c>
      <c r="B14" s="4" t="s">
        <v>8</v>
      </c>
      <c r="C14" s="3">
        <v>2.99</v>
      </c>
      <c r="D14" s="25">
        <v>12</v>
      </c>
      <c r="E14" s="10">
        <v>2</v>
      </c>
    </row>
    <row r="15" spans="1:10" ht="15.75" x14ac:dyDescent="0.25">
      <c r="A15" s="2">
        <v>13</v>
      </c>
      <c r="B15" s="4" t="s">
        <v>9</v>
      </c>
      <c r="C15" s="3">
        <v>3.99</v>
      </c>
      <c r="D15" s="25">
        <v>13</v>
      </c>
      <c r="E15" s="10">
        <v>3</v>
      </c>
    </row>
    <row r="16" spans="1:10" ht="15.75" x14ac:dyDescent="0.25">
      <c r="A16" s="2">
        <v>14</v>
      </c>
      <c r="B16" s="4" t="s">
        <v>16</v>
      </c>
      <c r="C16" s="3">
        <v>2.8</v>
      </c>
      <c r="D16" s="25">
        <v>14</v>
      </c>
      <c r="E16" s="10">
        <v>3</v>
      </c>
    </row>
    <row r="17" spans="1:5" ht="15.75" x14ac:dyDescent="0.25">
      <c r="A17" s="2">
        <v>15</v>
      </c>
      <c r="B17" s="4" t="s">
        <v>23</v>
      </c>
      <c r="C17" s="3">
        <v>12.5</v>
      </c>
      <c r="D17" s="25">
        <v>15</v>
      </c>
      <c r="E17" s="10">
        <v>2</v>
      </c>
    </row>
    <row r="18" spans="1:5" ht="15.75" x14ac:dyDescent="0.25">
      <c r="A18" s="2">
        <v>16</v>
      </c>
      <c r="B18" s="4" t="s">
        <v>13</v>
      </c>
      <c r="C18" s="3">
        <v>2.69</v>
      </c>
      <c r="D18" s="25">
        <v>16</v>
      </c>
      <c r="E18" s="10">
        <v>4</v>
      </c>
    </row>
    <row r="19" spans="1:5" ht="15.75" x14ac:dyDescent="0.25">
      <c r="A19" s="2">
        <v>17</v>
      </c>
      <c r="B19" s="4" t="s">
        <v>26</v>
      </c>
      <c r="C19" s="3">
        <v>8.6999999999999993</v>
      </c>
      <c r="D19" s="25">
        <v>17</v>
      </c>
      <c r="E19" s="10">
        <v>5</v>
      </c>
    </row>
    <row r="20" spans="1:5" ht="15.75" x14ac:dyDescent="0.25">
      <c r="A20" s="2">
        <v>18</v>
      </c>
      <c r="B20" s="4" t="s">
        <v>30</v>
      </c>
      <c r="C20" s="3">
        <v>12.69</v>
      </c>
      <c r="D20" s="25">
        <v>18</v>
      </c>
      <c r="E20" s="10">
        <v>6</v>
      </c>
    </row>
    <row r="21" spans="1:5" ht="15.75" x14ac:dyDescent="0.25">
      <c r="A21" s="2">
        <v>19</v>
      </c>
      <c r="B21" s="4" t="s">
        <v>15</v>
      </c>
      <c r="C21" s="3">
        <v>2.9</v>
      </c>
      <c r="D21" s="25">
        <v>19</v>
      </c>
      <c r="E21" s="10">
        <v>5</v>
      </c>
    </row>
    <row r="22" spans="1:5" ht="15.75" x14ac:dyDescent="0.25">
      <c r="A22" s="2">
        <v>20</v>
      </c>
      <c r="B22" s="4" t="s">
        <v>20</v>
      </c>
      <c r="C22" s="3">
        <v>4.12</v>
      </c>
      <c r="D22" s="25">
        <v>20</v>
      </c>
      <c r="E22" s="10">
        <v>6</v>
      </c>
    </row>
    <row r="23" spans="1:5" ht="15.75" x14ac:dyDescent="0.25">
      <c r="A23" s="2">
        <v>21</v>
      </c>
      <c r="B23" s="4" t="s">
        <v>22</v>
      </c>
      <c r="C23" s="3">
        <v>8.9</v>
      </c>
      <c r="D23" s="25">
        <v>21</v>
      </c>
      <c r="E23" s="10">
        <v>6</v>
      </c>
    </row>
    <row r="24" spans="1:5" ht="15.75" x14ac:dyDescent="0.25">
      <c r="A24" s="2">
        <v>22</v>
      </c>
      <c r="B24" s="4" t="s">
        <v>19</v>
      </c>
      <c r="C24" s="3">
        <v>8.19</v>
      </c>
      <c r="D24" s="25">
        <v>22</v>
      </c>
      <c r="E24" s="10">
        <v>6</v>
      </c>
    </row>
    <row r="25" spans="1:5" ht="15.75" x14ac:dyDescent="0.25">
      <c r="A25" s="2">
        <v>23</v>
      </c>
      <c r="B25" s="4" t="s">
        <v>17</v>
      </c>
      <c r="C25" s="3">
        <v>1.99</v>
      </c>
      <c r="D25" s="25">
        <v>23</v>
      </c>
      <c r="E25" s="10">
        <v>7</v>
      </c>
    </row>
    <row r="26" spans="1:5" ht="15.75" x14ac:dyDescent="0.25">
      <c r="A26" s="2">
        <v>24</v>
      </c>
      <c r="B26" s="4" t="s">
        <v>14</v>
      </c>
      <c r="C26" s="3">
        <v>4.3</v>
      </c>
      <c r="D26" s="25">
        <v>24</v>
      </c>
      <c r="E26" s="10">
        <v>7</v>
      </c>
    </row>
    <row r="27" spans="1:5" ht="15.75" x14ac:dyDescent="0.25">
      <c r="A27" s="2">
        <v>25</v>
      </c>
      <c r="B27" s="4" t="s">
        <v>18</v>
      </c>
      <c r="C27" s="3">
        <v>2.2000000000000002</v>
      </c>
      <c r="D27" s="25">
        <v>25</v>
      </c>
      <c r="E27" s="10">
        <v>8</v>
      </c>
    </row>
    <row r="28" spans="1:5" ht="15.75" x14ac:dyDescent="0.25">
      <c r="A28" s="2">
        <v>26</v>
      </c>
      <c r="B28" s="4" t="s">
        <v>25</v>
      </c>
      <c r="C28" s="3">
        <v>3.1</v>
      </c>
      <c r="D28" s="25">
        <v>26</v>
      </c>
      <c r="E28" s="10">
        <v>5</v>
      </c>
    </row>
    <row r="29" spans="1:5" ht="15.75" x14ac:dyDescent="0.25">
      <c r="A29" s="2">
        <v>27</v>
      </c>
      <c r="B29" s="4" t="s">
        <v>21</v>
      </c>
      <c r="C29" s="3">
        <v>2.1</v>
      </c>
      <c r="D29" s="25">
        <v>27</v>
      </c>
      <c r="E29" s="10">
        <v>1</v>
      </c>
    </row>
    <row r="30" spans="1:5" ht="15.75" x14ac:dyDescent="0.25">
      <c r="A30" s="2">
        <v>28</v>
      </c>
      <c r="B30" s="4" t="s">
        <v>12</v>
      </c>
      <c r="C30" s="3">
        <v>1.29</v>
      </c>
      <c r="D30" s="25">
        <v>28</v>
      </c>
      <c r="E30" s="10">
        <v>5</v>
      </c>
    </row>
  </sheetData>
  <sheetProtection algorithmName="SHA-512" hashValue="fcELHLqLoVPj4E63B6xH16Gxisuh9CKBqQ2lsLJp5/t5NqZmadmSbuM58IrIzpuxF/Y47JAoQlAXGLMdeTBFAg==" saltValue="n0omu8SV5SreCZGtOtX6rg==" spinCount="100000" sheet="1" objects="1" scenarios="1"/>
  <sortState ref="A15:C29">
    <sortCondition ref="B15"/>
  </sortState>
  <dataValidations count="1">
    <dataValidation type="whole" allowBlank="1" showInputMessage="1" showErrorMessage="1" sqref="F3:F7">
      <formula1>1</formula1>
      <formula2>28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opLeftCell="A3" workbookViewId="0">
      <selection activeCell="E26" sqref="E26"/>
    </sheetView>
  </sheetViews>
  <sheetFormatPr defaultRowHeight="15" x14ac:dyDescent="0.25"/>
  <cols>
    <col min="1" max="1" width="17.7109375" customWidth="1"/>
    <col min="2" max="2" width="13.5703125" customWidth="1"/>
    <col min="3" max="3" width="17.42578125" customWidth="1"/>
    <col min="5" max="5" width="16" customWidth="1"/>
  </cols>
  <sheetData>
    <row r="2" spans="1:5" x14ac:dyDescent="0.25">
      <c r="A2" s="9" t="s">
        <v>36</v>
      </c>
      <c r="B2" s="9" t="s">
        <v>10</v>
      </c>
      <c r="C2" s="9" t="s">
        <v>38</v>
      </c>
      <c r="D2" s="9" t="s">
        <v>37</v>
      </c>
      <c r="E2" s="9" t="s">
        <v>43</v>
      </c>
    </row>
    <row r="3" spans="1:5" x14ac:dyDescent="0.25">
      <c r="A3" s="9">
        <v>1</v>
      </c>
      <c r="B3" s="9" t="str">
        <f>VLOOKUP(A3,Sheet1!A3:D30,2)</f>
        <v>Боб</v>
      </c>
      <c r="C3" s="13">
        <f>VLOOKUP(A3,Sheet1!A3:D30,3)</f>
        <v>7.2</v>
      </c>
      <c r="D3" s="9">
        <f>VLOOKUP(A3,Sheet1!A3:D30,4)</f>
        <v>1</v>
      </c>
      <c r="E3" s="14">
        <f>C3*D3</f>
        <v>7.2</v>
      </c>
    </row>
    <row r="4" spans="1:5" x14ac:dyDescent="0.25">
      <c r="A4" s="9">
        <v>2</v>
      </c>
      <c r="B4" s="9" t="str">
        <f>VLOOKUP(A4,Sheet1!A4:D31,2)</f>
        <v>Броколи</v>
      </c>
      <c r="C4" s="13">
        <f>VLOOKUP(A4,Sheet1!A4:D31,3)</f>
        <v>4.3499999999999996</v>
      </c>
      <c r="D4" s="9">
        <f>VLOOKUP(A4,Sheet1!A4:D31,4)</f>
        <v>2</v>
      </c>
      <c r="E4" s="14">
        <f t="shared" ref="E4:E30" si="0">C4*D4</f>
        <v>8.6999999999999993</v>
      </c>
    </row>
    <row r="5" spans="1:5" x14ac:dyDescent="0.25">
      <c r="A5" s="9">
        <v>3</v>
      </c>
      <c r="B5" s="9" t="str">
        <f>VLOOKUP(A5,Sheet1!A5:D32,2)</f>
        <v>Грах</v>
      </c>
      <c r="C5" s="13">
        <f>VLOOKUP(A5,Sheet1!A5:D32,3)</f>
        <v>4.9000000000000004</v>
      </c>
      <c r="D5" s="9">
        <f>VLOOKUP(A5,Sheet1!A5:D32,4)</f>
        <v>3</v>
      </c>
      <c r="E5" s="14">
        <f t="shared" si="0"/>
        <v>14.700000000000001</v>
      </c>
    </row>
    <row r="6" spans="1:5" x14ac:dyDescent="0.25">
      <c r="A6" s="9">
        <v>4</v>
      </c>
      <c r="B6" s="9" t="str">
        <f>VLOOKUP(A6,Sheet1!A6:D33,2)</f>
        <v>Домати</v>
      </c>
      <c r="C6" s="13">
        <f>VLOOKUP(A6,Sheet1!A6:D33,3)</f>
        <v>3.1</v>
      </c>
      <c r="D6" s="9">
        <f>VLOOKUP(A6,Sheet1!A6:D33,4)</f>
        <v>4</v>
      </c>
      <c r="E6" s="14">
        <f t="shared" si="0"/>
        <v>12.4</v>
      </c>
    </row>
    <row r="7" spans="1:5" x14ac:dyDescent="0.25">
      <c r="A7" s="9">
        <v>5</v>
      </c>
      <c r="B7" s="9" t="str">
        <f>VLOOKUP(A7,Sheet1!A7:D34,2)</f>
        <v>Зеле</v>
      </c>
      <c r="C7" s="13">
        <f>VLOOKUP(A7,Sheet1!A7:D34,3)</f>
        <v>1</v>
      </c>
      <c r="D7" s="9">
        <f>VLOOKUP(A7,Sheet1!A7:D34,4)</f>
        <v>5</v>
      </c>
      <c r="E7" s="14">
        <f t="shared" si="0"/>
        <v>5</v>
      </c>
    </row>
    <row r="8" spans="1:5" x14ac:dyDescent="0.25">
      <c r="A8" s="9">
        <v>6</v>
      </c>
      <c r="B8" s="9" t="str">
        <f>VLOOKUP(A8,Sheet1!A8:D35,2)</f>
        <v>Картофи</v>
      </c>
      <c r="C8" s="13">
        <f>VLOOKUP(A8,Sheet1!A8:D35,3)</f>
        <v>1.7</v>
      </c>
      <c r="D8" s="9">
        <f>VLOOKUP(A8,Sheet1!A8:D35,4)</f>
        <v>6</v>
      </c>
      <c r="E8" s="14">
        <f t="shared" si="0"/>
        <v>10.199999999999999</v>
      </c>
    </row>
    <row r="9" spans="1:5" x14ac:dyDescent="0.25">
      <c r="A9" s="9">
        <v>7</v>
      </c>
      <c r="B9" s="9" t="str">
        <f>VLOOKUP(A9,Sheet1!A9:D36,2)</f>
        <v>Карфиол</v>
      </c>
      <c r="C9" s="13">
        <f>VLOOKUP(A9,Sheet1!A9:D36,3)</f>
        <v>2</v>
      </c>
      <c r="D9" s="9">
        <f>VLOOKUP(A9,Sheet1!A9:D36,4)</f>
        <v>7</v>
      </c>
      <c r="E9" s="14">
        <f t="shared" si="0"/>
        <v>14</v>
      </c>
    </row>
    <row r="10" spans="1:5" x14ac:dyDescent="0.25">
      <c r="A10" s="9">
        <v>8</v>
      </c>
      <c r="B10" s="9" t="str">
        <f>VLOOKUP(A10,Sheet1!A10:D37,2)</f>
        <v>Кромид</v>
      </c>
      <c r="C10" s="13">
        <f>VLOOKUP(A10,Sheet1!A10:D37,3)</f>
        <v>1.49</v>
      </c>
      <c r="D10" s="9">
        <f>VLOOKUP(A10,Sheet1!A10:D37,4)</f>
        <v>8</v>
      </c>
      <c r="E10" s="14">
        <f t="shared" si="0"/>
        <v>11.92</v>
      </c>
    </row>
    <row r="11" spans="1:5" x14ac:dyDescent="0.25">
      <c r="A11" s="9">
        <v>9</v>
      </c>
      <c r="B11" s="9" t="str">
        <f>VLOOKUP(A11,Sheet1!A11:D38,2)</f>
        <v>Патладжан</v>
      </c>
      <c r="C11" s="13">
        <f>VLOOKUP(A11,Sheet1!A11:D38,3)</f>
        <v>3.4</v>
      </c>
      <c r="D11" s="9">
        <f>VLOOKUP(A11,Sheet1!A11:D38,4)</f>
        <v>9</v>
      </c>
      <c r="E11" s="14">
        <f t="shared" si="0"/>
        <v>30.599999999999998</v>
      </c>
    </row>
    <row r="12" spans="1:5" x14ac:dyDescent="0.25">
      <c r="A12" s="9">
        <v>10</v>
      </c>
      <c r="B12" s="9" t="str">
        <f>VLOOKUP(A12,Sheet1!A12:D39,2)</f>
        <v>Праз</v>
      </c>
      <c r="C12" s="13">
        <f>VLOOKUP(A12,Sheet1!A12:D39,3)</f>
        <v>1.8</v>
      </c>
      <c r="D12" s="9">
        <f>VLOOKUP(A12,Sheet1!A12:D39,4)</f>
        <v>10</v>
      </c>
      <c r="E12" s="14">
        <f t="shared" si="0"/>
        <v>18</v>
      </c>
    </row>
    <row r="13" spans="1:5" x14ac:dyDescent="0.25">
      <c r="A13" s="9">
        <v>11</v>
      </c>
      <c r="B13" s="9" t="str">
        <f>VLOOKUP(A13,Sheet1!A13:D40,2)</f>
        <v>Спанак</v>
      </c>
      <c r="C13" s="13">
        <f>VLOOKUP(A13,Sheet1!A13:D40,3)</f>
        <v>4.7</v>
      </c>
      <c r="D13" s="9">
        <f>VLOOKUP(A13,Sheet1!A13:D40,4)</f>
        <v>11</v>
      </c>
      <c r="E13" s="14">
        <f t="shared" si="0"/>
        <v>51.7</v>
      </c>
    </row>
    <row r="14" spans="1:5" x14ac:dyDescent="0.25">
      <c r="A14" s="9">
        <v>12</v>
      </c>
      <c r="B14" s="9" t="str">
        <f>VLOOKUP(A14,Sheet1!A14:D41,2)</f>
        <v>Тиквички</v>
      </c>
      <c r="C14" s="13">
        <f>VLOOKUP(A14,Sheet1!A14:D41,3)</f>
        <v>2.99</v>
      </c>
      <c r="D14" s="9">
        <f>VLOOKUP(A14,Sheet1!A14:D41,4)</f>
        <v>12</v>
      </c>
      <c r="E14" s="14">
        <f t="shared" si="0"/>
        <v>35.880000000000003</v>
      </c>
    </row>
    <row r="15" spans="1:5" x14ac:dyDescent="0.25">
      <c r="A15" s="9">
        <v>13</v>
      </c>
      <c r="B15" s="9" t="str">
        <f>VLOOKUP(A15,Sheet1!A15:D42,2)</f>
        <v>Чушки</v>
      </c>
      <c r="C15" s="13">
        <f>VLOOKUP(A15,Sheet1!A15:D42,3)</f>
        <v>3.99</v>
      </c>
      <c r="D15" s="9">
        <f>VLOOKUP(A15,Sheet1!A15:D42,4)</f>
        <v>13</v>
      </c>
      <c r="E15" s="14">
        <f t="shared" si="0"/>
        <v>51.870000000000005</v>
      </c>
    </row>
    <row r="16" spans="1:5" x14ac:dyDescent="0.25">
      <c r="A16" s="9">
        <v>14</v>
      </c>
      <c r="B16" s="9" t="str">
        <f>VLOOKUP(A16,Sheet1!A16:D43,2)</f>
        <v>Банани</v>
      </c>
      <c r="C16" s="13">
        <f>VLOOKUP(A16,Sheet1!A16:D43,3)</f>
        <v>2.8</v>
      </c>
      <c r="D16" s="9">
        <f>VLOOKUP(A16,Sheet1!A16:D43,4)</f>
        <v>14</v>
      </c>
      <c r="E16" s="14">
        <f t="shared" si="0"/>
        <v>39.199999999999996</v>
      </c>
    </row>
    <row r="17" spans="1:5" x14ac:dyDescent="0.25">
      <c r="A17" s="9">
        <v>15</v>
      </c>
      <c r="B17" s="9" t="str">
        <f>VLOOKUP(A17,Sheet1!A17:D44,2)</f>
        <v>Боровинки</v>
      </c>
      <c r="C17" s="13">
        <f>VLOOKUP(A17,Sheet1!A17:D44,3)</f>
        <v>12.5</v>
      </c>
      <c r="D17" s="9">
        <f>VLOOKUP(A17,Sheet1!A17:D44,4)</f>
        <v>15</v>
      </c>
      <c r="E17" s="14">
        <f t="shared" si="0"/>
        <v>187.5</v>
      </c>
    </row>
    <row r="18" spans="1:5" x14ac:dyDescent="0.25">
      <c r="A18" s="9">
        <v>16</v>
      </c>
      <c r="B18" s="9" t="str">
        <f>VLOOKUP(A18,Sheet1!A18:D45,2)</f>
        <v>Диня</v>
      </c>
      <c r="C18" s="13">
        <f>VLOOKUP(A18,Sheet1!A18:D45,3)</f>
        <v>2.69</v>
      </c>
      <c r="D18" s="9">
        <f>VLOOKUP(A18,Sheet1!A18:D45,4)</f>
        <v>16</v>
      </c>
      <c r="E18" s="14">
        <f t="shared" si="0"/>
        <v>43.04</v>
      </c>
    </row>
    <row r="19" spans="1:5" x14ac:dyDescent="0.25">
      <c r="A19" s="9">
        <v>17</v>
      </c>
      <c r="B19" s="9" t="str">
        <f>VLOOKUP(A19,Sheet1!A19:D46,2)</f>
        <v>Кайсии</v>
      </c>
      <c r="C19" s="13">
        <f>VLOOKUP(A19,Sheet1!A19:D46,3)</f>
        <v>8.6999999999999993</v>
      </c>
      <c r="D19" s="9">
        <f>VLOOKUP(A19,Sheet1!A19:D46,4)</f>
        <v>17</v>
      </c>
      <c r="E19" s="14">
        <f t="shared" si="0"/>
        <v>147.89999999999998</v>
      </c>
    </row>
    <row r="20" spans="1:5" x14ac:dyDescent="0.25">
      <c r="A20" s="9">
        <v>18</v>
      </c>
      <c r="B20" s="9" t="str">
        <f>VLOOKUP(A20,Sheet1!A20:D47,2)</f>
        <v>Къпини</v>
      </c>
      <c r="C20" s="13">
        <f>VLOOKUP(A20,Sheet1!A20:D47,3)</f>
        <v>12.69</v>
      </c>
      <c r="D20" s="9">
        <f>VLOOKUP(A20,Sheet1!A20:D47,4)</f>
        <v>18</v>
      </c>
      <c r="E20" s="14">
        <f t="shared" si="0"/>
        <v>228.42</v>
      </c>
    </row>
    <row r="21" spans="1:5" x14ac:dyDescent="0.25">
      <c r="A21" s="9">
        <v>19</v>
      </c>
      <c r="B21" s="9" t="str">
        <f>VLOOKUP(A21,Sheet1!A21:D48,2)</f>
        <v>Киви</v>
      </c>
      <c r="C21" s="13">
        <f>VLOOKUP(A21,Sheet1!A21:D48,3)</f>
        <v>2.9</v>
      </c>
      <c r="D21" s="9">
        <f>VLOOKUP(A21,Sheet1!A21:D48,4)</f>
        <v>19</v>
      </c>
      <c r="E21" s="14">
        <f t="shared" si="0"/>
        <v>55.1</v>
      </c>
    </row>
    <row r="22" spans="1:5" x14ac:dyDescent="0.25">
      <c r="A22" s="9">
        <v>20</v>
      </c>
      <c r="B22" s="9" t="str">
        <f>VLOOKUP(A22,Sheet1!A22:D49,2)</f>
        <v>Круши</v>
      </c>
      <c r="C22" s="13">
        <f>VLOOKUP(A22,Sheet1!A22:D49,3)</f>
        <v>4.12</v>
      </c>
      <c r="D22" s="9">
        <f>VLOOKUP(A22,Sheet1!A22:D49,4)</f>
        <v>20</v>
      </c>
      <c r="E22" s="14">
        <f t="shared" si="0"/>
        <v>82.4</v>
      </c>
    </row>
    <row r="23" spans="1:5" x14ac:dyDescent="0.25">
      <c r="A23" s="9">
        <v>21</v>
      </c>
      <c r="B23" s="9" t="str">
        <f>VLOOKUP(A23,Sheet1!A23:D50,2)</f>
        <v>Малини</v>
      </c>
      <c r="C23" s="13">
        <f>VLOOKUP(A23,Sheet1!A23:D50,3)</f>
        <v>8.9</v>
      </c>
      <c r="D23" s="9">
        <f>VLOOKUP(A23,Sheet1!A23:D50,4)</f>
        <v>21</v>
      </c>
      <c r="E23" s="14">
        <f t="shared" si="0"/>
        <v>186.9</v>
      </c>
    </row>
    <row r="24" spans="1:5" x14ac:dyDescent="0.25">
      <c r="A24" s="9">
        <v>22</v>
      </c>
      <c r="B24" s="9" t="str">
        <f>VLOOKUP(A24,Sheet1!A24:D51,2)</f>
        <v>Манго</v>
      </c>
      <c r="C24" s="13">
        <f>VLOOKUP(A24,Sheet1!A24:D51,3)</f>
        <v>8.19</v>
      </c>
      <c r="D24" s="9">
        <f>VLOOKUP(A24,Sheet1!A24:D51,4)</f>
        <v>22</v>
      </c>
      <c r="E24" s="14">
        <f t="shared" si="0"/>
        <v>180.17999999999998</v>
      </c>
    </row>
    <row r="25" spans="1:5" x14ac:dyDescent="0.25">
      <c r="A25" s="9">
        <v>23</v>
      </c>
      <c r="B25" s="9" t="str">
        <f>VLOOKUP(A25,Sheet1!A25:D52,2)</f>
        <v>Мандарини</v>
      </c>
      <c r="C25" s="13">
        <f>VLOOKUP(A25,Sheet1!A25:D52,3)</f>
        <v>1.99</v>
      </c>
      <c r="D25" s="9">
        <f>VLOOKUP(A25,Sheet1!A25:D52,4)</f>
        <v>23</v>
      </c>
      <c r="E25" s="14">
        <f t="shared" si="0"/>
        <v>45.77</v>
      </c>
    </row>
    <row r="26" spans="1:5" x14ac:dyDescent="0.25">
      <c r="A26" s="9">
        <v>24</v>
      </c>
      <c r="B26" s="9" t="str">
        <f>VLOOKUP(A26,Sheet1!A26:D53,2)</f>
        <v>Нар</v>
      </c>
      <c r="C26" s="13">
        <f>VLOOKUP(A26,Sheet1!A26:D53,3)</f>
        <v>4.3</v>
      </c>
      <c r="D26" s="9">
        <f>VLOOKUP(A26,Sheet1!A26:D53,4)</f>
        <v>24</v>
      </c>
      <c r="E26" s="14">
        <f t="shared" si="0"/>
        <v>103.19999999999999</v>
      </c>
    </row>
    <row r="27" spans="1:5" x14ac:dyDescent="0.25">
      <c r="A27" s="9">
        <v>25</v>
      </c>
      <c r="B27" s="9" t="str">
        <f>VLOOKUP(A27,Sheet1!A27:D54,2)</f>
        <v>Портокали</v>
      </c>
      <c r="C27" s="13">
        <f>VLOOKUP(A27,Sheet1!A27:D54,3)</f>
        <v>2.2000000000000002</v>
      </c>
      <c r="D27" s="9">
        <f>VLOOKUP(A27,Sheet1!A27:D54,4)</f>
        <v>25</v>
      </c>
      <c r="E27" s="14">
        <f t="shared" si="0"/>
        <v>55.000000000000007</v>
      </c>
    </row>
    <row r="28" spans="1:5" x14ac:dyDescent="0.25">
      <c r="A28" s="9">
        <v>26</v>
      </c>
      <c r="B28" s="9" t="str">
        <f>VLOOKUP(A28,Sheet1!A28:D55,2)</f>
        <v>Праскови</v>
      </c>
      <c r="C28" s="13">
        <f>VLOOKUP(A28,Sheet1!A28:D55,3)</f>
        <v>3.1</v>
      </c>
      <c r="D28" s="9">
        <f>VLOOKUP(A28,Sheet1!A28:D55,4)</f>
        <v>26</v>
      </c>
      <c r="E28" s="14">
        <f t="shared" si="0"/>
        <v>80.600000000000009</v>
      </c>
    </row>
    <row r="29" spans="1:5" x14ac:dyDescent="0.25">
      <c r="A29" s="9">
        <v>27</v>
      </c>
      <c r="B29" s="9" t="str">
        <f>VLOOKUP(A29,Sheet1!A29:D56,2)</f>
        <v>Сливи</v>
      </c>
      <c r="C29" s="13">
        <f>VLOOKUP(A29,Sheet1!A29:D56,3)</f>
        <v>2.1</v>
      </c>
      <c r="D29" s="15">
        <f>VLOOKUP(A29,Sheet1!A29:D56,4)</f>
        <v>27</v>
      </c>
      <c r="E29" s="14">
        <f t="shared" si="0"/>
        <v>56.7</v>
      </c>
    </row>
    <row r="30" spans="1:5" ht="15.75" thickBot="1" x14ac:dyDescent="0.3">
      <c r="A30" s="9">
        <v>28</v>
      </c>
      <c r="B30" s="9" t="str">
        <f>VLOOKUP(A30,Sheet1!A30:D57,2)</f>
        <v>Ябълки</v>
      </c>
      <c r="C30" s="17">
        <f>VLOOKUP(A30,Sheet1!A30:D57,3)</f>
        <v>1.29</v>
      </c>
      <c r="D30" s="15">
        <f>VLOOKUP(A30,Sheet1!A30:D57,4)</f>
        <v>28</v>
      </c>
      <c r="E30" s="18">
        <f t="shared" si="0"/>
        <v>36.120000000000005</v>
      </c>
    </row>
    <row r="31" spans="1:5" ht="15.75" thickBot="1" x14ac:dyDescent="0.3">
      <c r="D31" s="19" t="s">
        <v>42</v>
      </c>
      <c r="E31" s="16">
        <f>SUM(E3:E30)</f>
        <v>1800.2000000000003</v>
      </c>
    </row>
  </sheetData>
  <sheetProtection algorithmName="SHA-512" hashValue="upUmsl0hlcSfx8NyUZFN8Sa7Tfwq14VoGv2rOzSjcOja1QnV+6yF+pJw8sEXQ+o/marMziWhpBmCNw91zGpObQ==" saltValue="cEPRDQHNeWcM42lcCBUu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opLeftCell="A6" workbookViewId="0">
      <selection activeCell="D30" sqref="D30"/>
    </sheetView>
  </sheetViews>
  <sheetFormatPr defaultRowHeight="15" x14ac:dyDescent="0.25"/>
  <cols>
    <col min="1" max="5" width="19.85546875" customWidth="1"/>
  </cols>
  <sheetData>
    <row r="3" spans="1:5" x14ac:dyDescent="0.25">
      <c r="A3" s="9" t="s">
        <v>36</v>
      </c>
      <c r="B3" s="9" t="s">
        <v>10</v>
      </c>
      <c r="C3" s="9" t="s">
        <v>38</v>
      </c>
      <c r="D3" s="9" t="s">
        <v>37</v>
      </c>
      <c r="E3" s="9" t="s">
        <v>43</v>
      </c>
    </row>
    <row r="4" spans="1:5" x14ac:dyDescent="0.25">
      <c r="A4" s="10">
        <v>1</v>
      </c>
      <c r="B4" s="10" t="str">
        <f>VLOOKUP(A4,Sheet1!A3:D30,2)</f>
        <v>Боб</v>
      </c>
      <c r="C4" s="11">
        <f>VLOOKUP(A4,Sheet1!A2:E30,3)</f>
        <v>7.2</v>
      </c>
      <c r="D4" s="10">
        <f>VLOOKUP(A4,Sheet1!A2:E30,5)</f>
        <v>38</v>
      </c>
      <c r="E4" s="12">
        <f>C4*D4</f>
        <v>273.60000000000002</v>
      </c>
    </row>
    <row r="5" spans="1:5" x14ac:dyDescent="0.25">
      <c r="A5" s="10">
        <v>2</v>
      </c>
      <c r="B5" s="10" t="str">
        <f>VLOOKUP(A5,Sheet1!A4:D31,2)</f>
        <v>Броколи</v>
      </c>
      <c r="C5" s="11">
        <f>VLOOKUP(A5,Sheet1!A3:E31,3)</f>
        <v>4.3499999999999996</v>
      </c>
      <c r="D5" s="10">
        <f>VLOOKUP(A5,Sheet1!A3:E31,5)</f>
        <v>5</v>
      </c>
      <c r="E5" s="12">
        <f t="shared" ref="E5:E31" si="0">C5*D5</f>
        <v>21.75</v>
      </c>
    </row>
    <row r="6" spans="1:5" x14ac:dyDescent="0.25">
      <c r="A6" s="10">
        <v>3</v>
      </c>
      <c r="B6" s="10" t="str">
        <f>VLOOKUP(A6,Sheet1!A5:D32,2)</f>
        <v>Грах</v>
      </c>
      <c r="C6" s="11">
        <f>VLOOKUP(A6,Sheet1!A4:E32,3)</f>
        <v>4.9000000000000004</v>
      </c>
      <c r="D6" s="10">
        <f>VLOOKUP(A6,Sheet1!A4:E32,5)</f>
        <v>52</v>
      </c>
      <c r="E6" s="12">
        <f t="shared" si="0"/>
        <v>254.8</v>
      </c>
    </row>
    <row r="7" spans="1:5" x14ac:dyDescent="0.25">
      <c r="A7" s="10">
        <v>4</v>
      </c>
      <c r="B7" s="10" t="str">
        <f>VLOOKUP(A7,Sheet1!A6:D33,2)</f>
        <v>Домати</v>
      </c>
      <c r="C7" s="11">
        <f>VLOOKUP(A7,Sheet1!A5:E33,3)</f>
        <v>3.1</v>
      </c>
      <c r="D7" s="10">
        <f>VLOOKUP(A7,Sheet1!A5:E33,5)</f>
        <v>9</v>
      </c>
      <c r="E7" s="12">
        <f t="shared" si="0"/>
        <v>27.900000000000002</v>
      </c>
    </row>
    <row r="8" spans="1:5" x14ac:dyDescent="0.25">
      <c r="A8" s="10">
        <v>5</v>
      </c>
      <c r="B8" s="10" t="str">
        <f>VLOOKUP(A8,Sheet1!A7:D34,2)</f>
        <v>Зеле</v>
      </c>
      <c r="C8" s="11">
        <f>VLOOKUP(A8,Sheet1!A6:E34,3)</f>
        <v>1</v>
      </c>
      <c r="D8" s="10">
        <f>VLOOKUP(A8,Sheet1!A6:E34,5)</f>
        <v>6</v>
      </c>
      <c r="E8" s="12">
        <f t="shared" si="0"/>
        <v>6</v>
      </c>
    </row>
    <row r="9" spans="1:5" x14ac:dyDescent="0.25">
      <c r="A9" s="10">
        <v>6</v>
      </c>
      <c r="B9" s="10" t="str">
        <f>VLOOKUP(A9,Sheet1!A8:D35,2)</f>
        <v>Картофи</v>
      </c>
      <c r="C9" s="11">
        <f>VLOOKUP(A9,Sheet1!A7:E35,3)</f>
        <v>1.7</v>
      </c>
      <c r="D9" s="10">
        <f>VLOOKUP(A9,Sheet1!A7:E35,5)</f>
        <v>5</v>
      </c>
      <c r="E9" s="12">
        <f t="shared" si="0"/>
        <v>8.5</v>
      </c>
    </row>
    <row r="10" spans="1:5" x14ac:dyDescent="0.25">
      <c r="A10" s="10">
        <v>7</v>
      </c>
      <c r="B10" s="10" t="str">
        <f>VLOOKUP(A10,Sheet1!A9:D36,2)</f>
        <v>Карфиол</v>
      </c>
      <c r="C10" s="11">
        <f>VLOOKUP(A10,Sheet1!A8:E36,3)</f>
        <v>2</v>
      </c>
      <c r="D10" s="10">
        <f>VLOOKUP(A10,Sheet1!A8:E36,5)</f>
        <v>4</v>
      </c>
      <c r="E10" s="12">
        <f t="shared" si="0"/>
        <v>8</v>
      </c>
    </row>
    <row r="11" spans="1:5" x14ac:dyDescent="0.25">
      <c r="A11" s="10">
        <v>8</v>
      </c>
      <c r="B11" s="10" t="str">
        <f>VLOOKUP(A11,Sheet1!A10:D37,2)</f>
        <v>Кромид</v>
      </c>
      <c r="C11" s="11">
        <f>VLOOKUP(A11,Sheet1!A9:E37,3)</f>
        <v>1.49</v>
      </c>
      <c r="D11" s="10">
        <f>VLOOKUP(A11,Sheet1!A9:E37,5)</f>
        <v>1</v>
      </c>
      <c r="E11" s="12">
        <f t="shared" si="0"/>
        <v>1.49</v>
      </c>
    </row>
    <row r="12" spans="1:5" x14ac:dyDescent="0.25">
      <c r="A12" s="10">
        <v>9</v>
      </c>
      <c r="B12" s="10" t="str">
        <f>VLOOKUP(A12,Sheet1!A11:D38,2)</f>
        <v>Патладжан</v>
      </c>
      <c r="C12" s="11">
        <f>VLOOKUP(A12,Sheet1!A10:E38,3)</f>
        <v>3.4</v>
      </c>
      <c r="D12" s="10">
        <f>VLOOKUP(A12,Sheet1!A10:E38,5)</f>
        <v>2</v>
      </c>
      <c r="E12" s="12">
        <f t="shared" si="0"/>
        <v>6.8</v>
      </c>
    </row>
    <row r="13" spans="1:5" x14ac:dyDescent="0.25">
      <c r="A13" s="10">
        <v>10</v>
      </c>
      <c r="B13" s="10" t="str">
        <f>VLOOKUP(A13,Sheet1!A12:D39,2)</f>
        <v>Праз</v>
      </c>
      <c r="C13" s="11">
        <f>VLOOKUP(A13,Sheet1!A11:E39,3)</f>
        <v>1.8</v>
      </c>
      <c r="D13" s="10">
        <f>VLOOKUP(A13,Sheet1!A11:E39,5)</f>
        <v>3</v>
      </c>
      <c r="E13" s="12">
        <f t="shared" si="0"/>
        <v>5.4</v>
      </c>
    </row>
    <row r="14" spans="1:5" x14ac:dyDescent="0.25">
      <c r="A14" s="10">
        <v>11</v>
      </c>
      <c r="B14" s="10" t="str">
        <f>VLOOKUP(A14,Sheet1!A13:D40,2)</f>
        <v>Спанак</v>
      </c>
      <c r="C14" s="11">
        <f>VLOOKUP(A14,Sheet1!A12:E40,3)</f>
        <v>4.7</v>
      </c>
      <c r="D14" s="10">
        <f>VLOOKUP(A14,Sheet1!A12:E40,5)</f>
        <v>1</v>
      </c>
      <c r="E14" s="12">
        <f t="shared" si="0"/>
        <v>4.7</v>
      </c>
    </row>
    <row r="15" spans="1:5" x14ac:dyDescent="0.25">
      <c r="A15" s="10">
        <v>12</v>
      </c>
      <c r="B15" s="10" t="str">
        <f>VLOOKUP(A15,Sheet1!A14:D41,2)</f>
        <v>Тиквички</v>
      </c>
      <c r="C15" s="11">
        <f>VLOOKUP(A15,Sheet1!A13:E41,3)</f>
        <v>2.99</v>
      </c>
      <c r="D15" s="10">
        <f>VLOOKUP(A15,Sheet1!A13:E41,5)</f>
        <v>2</v>
      </c>
      <c r="E15" s="12">
        <f t="shared" si="0"/>
        <v>5.98</v>
      </c>
    </row>
    <row r="16" spans="1:5" x14ac:dyDescent="0.25">
      <c r="A16" s="10">
        <v>13</v>
      </c>
      <c r="B16" s="10" t="str">
        <f>VLOOKUP(A16,Sheet1!A15:D42,2)</f>
        <v>Чушки</v>
      </c>
      <c r="C16" s="11">
        <f>VLOOKUP(A16,Sheet1!A14:E42,3)</f>
        <v>3.99</v>
      </c>
      <c r="D16" s="10">
        <f>VLOOKUP(A16,Sheet1!A14:E42,5)</f>
        <v>3</v>
      </c>
      <c r="E16" s="12">
        <f t="shared" si="0"/>
        <v>11.97</v>
      </c>
    </row>
    <row r="17" spans="1:5" x14ac:dyDescent="0.25">
      <c r="A17" s="10">
        <v>14</v>
      </c>
      <c r="B17" s="10" t="str">
        <f>VLOOKUP(A17,Sheet1!A16:D43,2)</f>
        <v>Банани</v>
      </c>
      <c r="C17" s="11">
        <f>VLOOKUP(A17,Sheet1!A15:E43,3)</f>
        <v>2.8</v>
      </c>
      <c r="D17" s="10">
        <f>VLOOKUP(A17,Sheet1!A15:E43,5)</f>
        <v>3</v>
      </c>
      <c r="E17" s="12">
        <f t="shared" si="0"/>
        <v>8.3999999999999986</v>
      </c>
    </row>
    <row r="18" spans="1:5" x14ac:dyDescent="0.25">
      <c r="A18" s="10">
        <v>15</v>
      </c>
      <c r="B18" s="10" t="str">
        <f>VLOOKUP(A18,Sheet1!A17:D44,2)</f>
        <v>Боровинки</v>
      </c>
      <c r="C18" s="11">
        <f>VLOOKUP(A18,Sheet1!A16:E44,3)</f>
        <v>12.5</v>
      </c>
      <c r="D18" s="10">
        <f>VLOOKUP(A18,Sheet1!A16:E44,5)</f>
        <v>2</v>
      </c>
      <c r="E18" s="12">
        <f t="shared" si="0"/>
        <v>25</v>
      </c>
    </row>
    <row r="19" spans="1:5" x14ac:dyDescent="0.25">
      <c r="A19" s="10">
        <v>16</v>
      </c>
      <c r="B19" s="10" t="str">
        <f>VLOOKUP(A19,Sheet1!A18:D45,2)</f>
        <v>Диня</v>
      </c>
      <c r="C19" s="11">
        <f>VLOOKUP(A19,Sheet1!A17:E45,3)</f>
        <v>2.69</v>
      </c>
      <c r="D19" s="10">
        <f>VLOOKUP(A19,Sheet1!A17:E45,5)</f>
        <v>4</v>
      </c>
      <c r="E19" s="12">
        <f t="shared" si="0"/>
        <v>10.76</v>
      </c>
    </row>
    <row r="20" spans="1:5" x14ac:dyDescent="0.25">
      <c r="A20" s="10">
        <v>17</v>
      </c>
      <c r="B20" s="10" t="str">
        <f>VLOOKUP(A20,Sheet1!A19:D46,2)</f>
        <v>Кайсии</v>
      </c>
      <c r="C20" s="11">
        <f>VLOOKUP(A20,Sheet1!A18:E46,3)</f>
        <v>8.6999999999999993</v>
      </c>
      <c r="D20" s="10">
        <f>VLOOKUP(A20,Sheet1!A18:E46,5)</f>
        <v>5</v>
      </c>
      <c r="E20" s="12">
        <f t="shared" si="0"/>
        <v>43.5</v>
      </c>
    </row>
    <row r="21" spans="1:5" x14ac:dyDescent="0.25">
      <c r="A21" s="10">
        <v>18</v>
      </c>
      <c r="B21" s="10" t="str">
        <f>VLOOKUP(A21,Sheet1!A20:D47,2)</f>
        <v>Къпини</v>
      </c>
      <c r="C21" s="11">
        <f>VLOOKUP(A21,Sheet1!A19:E47,3)</f>
        <v>12.69</v>
      </c>
      <c r="D21" s="10">
        <f>VLOOKUP(A21,Sheet1!A19:E47,5)</f>
        <v>6</v>
      </c>
      <c r="E21" s="12">
        <f t="shared" si="0"/>
        <v>76.14</v>
      </c>
    </row>
    <row r="22" spans="1:5" x14ac:dyDescent="0.25">
      <c r="A22" s="10">
        <v>19</v>
      </c>
      <c r="B22" s="10" t="str">
        <f>VLOOKUP(A22,Sheet1!A21:D48,2)</f>
        <v>Киви</v>
      </c>
      <c r="C22" s="11">
        <f>VLOOKUP(A22,Sheet1!A20:E48,3)</f>
        <v>2.9</v>
      </c>
      <c r="D22" s="10">
        <f>VLOOKUP(A22,Sheet1!A20:E48,5)</f>
        <v>5</v>
      </c>
      <c r="E22" s="12">
        <f t="shared" si="0"/>
        <v>14.5</v>
      </c>
    </row>
    <row r="23" spans="1:5" x14ac:dyDescent="0.25">
      <c r="A23" s="10">
        <v>20</v>
      </c>
      <c r="B23" s="10" t="str">
        <f>VLOOKUP(A23,Sheet1!A22:D49,2)</f>
        <v>Круши</v>
      </c>
      <c r="C23" s="11">
        <f>VLOOKUP(A23,Sheet1!A21:E49,3)</f>
        <v>4.12</v>
      </c>
      <c r="D23" s="10">
        <f>VLOOKUP(A23,Sheet1!A21:E49,5)</f>
        <v>6</v>
      </c>
      <c r="E23" s="12">
        <f t="shared" si="0"/>
        <v>24.72</v>
      </c>
    </row>
    <row r="24" spans="1:5" x14ac:dyDescent="0.25">
      <c r="A24" s="10">
        <v>21</v>
      </c>
      <c r="B24" s="10" t="str">
        <f>VLOOKUP(A24,Sheet1!A23:D50,2)</f>
        <v>Малини</v>
      </c>
      <c r="C24" s="11">
        <f>VLOOKUP(A24,Sheet1!A22:E50,3)</f>
        <v>8.9</v>
      </c>
      <c r="D24" s="10">
        <f>VLOOKUP(A24,Sheet1!A22:E50,5)</f>
        <v>6</v>
      </c>
      <c r="E24" s="12">
        <f t="shared" si="0"/>
        <v>53.400000000000006</v>
      </c>
    </row>
    <row r="25" spans="1:5" x14ac:dyDescent="0.25">
      <c r="A25" s="10">
        <v>22</v>
      </c>
      <c r="B25" s="10" t="str">
        <f>VLOOKUP(A25,Sheet1!A24:D51,2)</f>
        <v>Манго</v>
      </c>
      <c r="C25" s="11">
        <f>VLOOKUP(A25,Sheet1!A23:E51,3)</f>
        <v>8.19</v>
      </c>
      <c r="D25" s="10">
        <f>VLOOKUP(A25,Sheet1!A23:E51,5)</f>
        <v>6</v>
      </c>
      <c r="E25" s="12">
        <f t="shared" si="0"/>
        <v>49.14</v>
      </c>
    </row>
    <row r="26" spans="1:5" x14ac:dyDescent="0.25">
      <c r="A26" s="10">
        <v>23</v>
      </c>
      <c r="B26" s="10" t="str">
        <f>VLOOKUP(A26,Sheet1!A25:D52,2)</f>
        <v>Мандарини</v>
      </c>
      <c r="C26" s="11">
        <f>VLOOKUP(A26,Sheet1!A24:E52,3)</f>
        <v>1.99</v>
      </c>
      <c r="D26" s="10">
        <f>VLOOKUP(A26,Sheet1!A24:E52,5)</f>
        <v>7</v>
      </c>
      <c r="E26" s="12">
        <f t="shared" si="0"/>
        <v>13.93</v>
      </c>
    </row>
    <row r="27" spans="1:5" x14ac:dyDescent="0.25">
      <c r="A27" s="10">
        <v>24</v>
      </c>
      <c r="B27" s="10" t="str">
        <f>VLOOKUP(A27,Sheet1!A26:D53,2)</f>
        <v>Нар</v>
      </c>
      <c r="C27" s="11">
        <f>VLOOKUP(A27,Sheet1!A25:E53,3)</f>
        <v>4.3</v>
      </c>
      <c r="D27" s="10">
        <f>VLOOKUP(A27,Sheet1!A25:E53,5)</f>
        <v>7</v>
      </c>
      <c r="E27" s="12">
        <f t="shared" si="0"/>
        <v>30.099999999999998</v>
      </c>
    </row>
    <row r="28" spans="1:5" x14ac:dyDescent="0.25">
      <c r="A28" s="10">
        <v>25</v>
      </c>
      <c r="B28" s="10" t="str">
        <f>VLOOKUP(A28,Sheet1!A27:D54,2)</f>
        <v>Портокали</v>
      </c>
      <c r="C28" s="11">
        <f>VLOOKUP(A28,Sheet1!A26:E54,3)</f>
        <v>2.2000000000000002</v>
      </c>
      <c r="D28" s="10">
        <f>VLOOKUP(A28,Sheet1!A26:E54,5)</f>
        <v>8</v>
      </c>
      <c r="E28" s="12">
        <f t="shared" si="0"/>
        <v>17.600000000000001</v>
      </c>
    </row>
    <row r="29" spans="1:5" x14ac:dyDescent="0.25">
      <c r="A29" s="10">
        <v>26</v>
      </c>
      <c r="B29" s="10" t="str">
        <f>VLOOKUP(A29,Sheet1!A28:D55,2)</f>
        <v>Праскови</v>
      </c>
      <c r="C29" s="11">
        <f>VLOOKUP(A29,Sheet1!A27:E55,3)</f>
        <v>3.1</v>
      </c>
      <c r="D29" s="10">
        <f>VLOOKUP(A29,Sheet1!A27:E55,5)</f>
        <v>5</v>
      </c>
      <c r="E29" s="12">
        <f t="shared" si="0"/>
        <v>15.5</v>
      </c>
    </row>
    <row r="30" spans="1:5" x14ac:dyDescent="0.25">
      <c r="A30" s="10">
        <v>27</v>
      </c>
      <c r="B30" s="10" t="str">
        <f>VLOOKUP(A30,Sheet1!A29:D56,2)</f>
        <v>Сливи</v>
      </c>
      <c r="C30" s="11">
        <f>VLOOKUP(A30,Sheet1!A28:E56,3)</f>
        <v>2.1</v>
      </c>
      <c r="D30" s="10">
        <f>VLOOKUP(A30,Sheet1!A28:E56,5)</f>
        <v>1</v>
      </c>
      <c r="E30" s="12">
        <f t="shared" si="0"/>
        <v>2.1</v>
      </c>
    </row>
    <row r="31" spans="1:5" ht="15.75" thickBot="1" x14ac:dyDescent="0.3">
      <c r="A31" s="10">
        <v>28</v>
      </c>
      <c r="B31" s="10" t="str">
        <f>VLOOKUP(A31,Sheet1!A30:D57,2)</f>
        <v>Ябълки</v>
      </c>
      <c r="C31" s="11">
        <f>VLOOKUP(A31,Sheet1!A29:E57,3)</f>
        <v>1.29</v>
      </c>
      <c r="D31" s="20">
        <f>VLOOKUP(A31,Sheet1!A29:E57,5)</f>
        <v>5</v>
      </c>
      <c r="E31" s="21">
        <f t="shared" si="0"/>
        <v>6.45</v>
      </c>
    </row>
    <row r="32" spans="1:5" ht="15.75" thickBot="1" x14ac:dyDescent="0.3">
      <c r="D32" s="19" t="s">
        <v>39</v>
      </c>
      <c r="E32" s="16">
        <f>SUM(E4:E31)</f>
        <v>1028.1300000000001</v>
      </c>
    </row>
    <row r="33" spans="1:1" x14ac:dyDescent="0.25">
      <c r="A33" t="s">
        <v>46</v>
      </c>
    </row>
  </sheetData>
  <sheetProtection algorithmName="SHA-512" hashValue="kkoZPVu3ryK/2A1Fl9QOuDw76DqtzkPzrmrdVY37ToADmn6QsiLaWh91fkNU+TLm77U47SXOKRMBrP423REUVQ==" saltValue="h2afCt8iAXgGANOOdva0O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Понеделник</vt:lpstr>
      <vt:lpstr>Вторник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Marcheva</dc:creator>
  <cp:lastModifiedBy>student</cp:lastModifiedBy>
  <dcterms:created xsi:type="dcterms:W3CDTF">2020-01-18T14:56:56Z</dcterms:created>
  <dcterms:modified xsi:type="dcterms:W3CDTF">2022-11-21T13:01:53Z</dcterms:modified>
</cp:coreProperties>
</file>