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hqidmfypa9i7d4ci6sn9pi.webdav.drivehq.com/webdav/Project Space/ADPQ Vendor Pool Submission/Deliverables/"/>
    </mc:Choice>
  </mc:AlternateContent>
  <bookViews>
    <workbookView minimized="1" xWindow="0" yWindow="0" windowWidth="21600" windowHeight="9288"/>
  </bookViews>
  <sheets>
    <sheet name="Resource Allocation" sheetId="1" r:id="rId1"/>
    <sheet name="Burndown" sheetId="3" r:id="rId2"/>
    <sheet name="Burndown Charts" sheetId="4" r:id="rId3"/>
  </sheets>
  <externalReferences>
    <externalReference r:id="rId4"/>
  </externalReferences>
  <definedNames>
    <definedName name="Sprint_Length">'[1]Sprint Information'!$B$1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L23" i="3"/>
  <c r="L24" i="3"/>
  <c r="L25" i="3"/>
  <c r="L26" i="3"/>
  <c r="L22" i="3"/>
  <c r="H28" i="3"/>
  <c r="I28" i="3"/>
  <c r="J28" i="3" s="1"/>
  <c r="G28" i="3"/>
  <c r="G19" i="3"/>
  <c r="G27" i="3"/>
  <c r="G29" i="3" s="1"/>
  <c r="H27" i="3"/>
  <c r="I27" i="3"/>
  <c r="J27" i="3"/>
  <c r="K27" i="3"/>
  <c r="F27" i="3"/>
  <c r="G20" i="3"/>
  <c r="F20" i="3"/>
  <c r="H19" i="3"/>
  <c r="I19" i="3"/>
  <c r="J19" i="3" s="1"/>
  <c r="K19" i="3" s="1"/>
  <c r="G9" i="3"/>
  <c r="L17" i="3"/>
  <c r="G18" i="3"/>
  <c r="H18" i="3"/>
  <c r="I18" i="3"/>
  <c r="J18" i="3"/>
  <c r="K18" i="3"/>
  <c r="L13" i="3"/>
  <c r="L14" i="3"/>
  <c r="L15" i="3"/>
  <c r="L16" i="3"/>
  <c r="L12" i="3"/>
  <c r="F28" i="3"/>
  <c r="H9" i="3"/>
  <c r="I9" i="3" s="1"/>
  <c r="J9" i="3" s="1"/>
  <c r="K9" i="3" s="1"/>
  <c r="F19" i="3"/>
  <c r="F18" i="3"/>
  <c r="G8" i="3"/>
  <c r="H8" i="3"/>
  <c r="I8" i="3"/>
  <c r="J8" i="3"/>
  <c r="K8" i="3"/>
  <c r="F8" i="3"/>
  <c r="L3" i="3"/>
  <c r="L4" i="3"/>
  <c r="L5" i="3"/>
  <c r="L8" i="3" s="1"/>
  <c r="L6" i="3"/>
  <c r="L7" i="3"/>
  <c r="L2" i="3"/>
  <c r="F9" i="3"/>
  <c r="G10" i="3" s="1"/>
  <c r="D52" i="1"/>
  <c r="D26" i="1"/>
  <c r="D13" i="1"/>
  <c r="H29" i="3" l="1"/>
  <c r="I29" i="3" s="1"/>
  <c r="J29" i="3" s="1"/>
  <c r="K29" i="3" s="1"/>
  <c r="L27" i="3"/>
  <c r="H20" i="3"/>
  <c r="I20" i="3"/>
  <c r="J20" i="3" s="1"/>
  <c r="K20" i="3" s="1"/>
  <c r="L18" i="3"/>
  <c r="H10" i="3"/>
  <c r="I10" i="3" s="1"/>
  <c r="J10" i="3" s="1"/>
  <c r="K10" i="3" s="1"/>
  <c r="D39" i="1" l="1"/>
</calcChain>
</file>

<file path=xl/sharedStrings.xml><?xml version="1.0" encoding="utf-8"?>
<sst xmlns="http://schemas.openxmlformats.org/spreadsheetml/2006/main" count="142" uniqueCount="59">
  <si>
    <t xml:space="preserve">Functionality/Service </t>
  </si>
  <si>
    <t>Utilization</t>
  </si>
  <si>
    <t>Type of Resource</t>
  </si>
  <si>
    <t>Sign In Service Group</t>
  </si>
  <si>
    <t>Business Analyst</t>
  </si>
  <si>
    <t>Technical Architect</t>
  </si>
  <si>
    <t>Visual Designer</t>
  </si>
  <si>
    <t>Front End Web Developer</t>
  </si>
  <si>
    <t>Back End Web Developer</t>
  </si>
  <si>
    <t>Product Owner</t>
  </si>
  <si>
    <t>Scrum Master</t>
  </si>
  <si>
    <t>Agile Coach</t>
  </si>
  <si>
    <t>Interaction Designer/User Researcher/Usability Tester</t>
  </si>
  <si>
    <t>Product Quality Accountability</t>
  </si>
  <si>
    <t>Person Profile Service Group</t>
  </si>
  <si>
    <t>Message Service Group</t>
  </si>
  <si>
    <t>Facility Search Service Group</t>
  </si>
  <si>
    <t xml:space="preserve">Estimated Man Hours </t>
  </si>
  <si>
    <t>Project</t>
  </si>
  <si>
    <t xml:space="preserve">Functionality/Service  </t>
  </si>
  <si>
    <t xml:space="preserve">Story </t>
  </si>
  <si>
    <t>Task</t>
  </si>
  <si>
    <t>Start</t>
  </si>
  <si>
    <t>Day 5</t>
  </si>
  <si>
    <t>Day 4</t>
  </si>
  <si>
    <t>Day 3</t>
  </si>
  <si>
    <t>Day 2</t>
  </si>
  <si>
    <t>Day 1</t>
  </si>
  <si>
    <t xml:space="preserve">SafeKids </t>
  </si>
  <si>
    <t>Sign In Service</t>
  </si>
  <si>
    <t>Story 1.1 (Parent Registration and Sign In)</t>
  </si>
  <si>
    <t>Person Profile Service</t>
  </si>
  <si>
    <t>Story 1.2 (Manage Parent Profile)</t>
  </si>
  <si>
    <t>Story 1.3 (Manage Child(ren) Profile)</t>
  </si>
  <si>
    <t>Facility Search Service</t>
  </si>
  <si>
    <t>Message Service</t>
  </si>
  <si>
    <t>Story 1.5 (Manage Inbox)</t>
  </si>
  <si>
    <t>Task 1.1.1 (Parent Account Creation)</t>
  </si>
  <si>
    <t xml:space="preserve">Task 1.2.1 (Create Parent Profile) </t>
  </si>
  <si>
    <t xml:space="preserve">Task 1.2.2 (Upload Pictures) </t>
  </si>
  <si>
    <t>Story 1.4 (Search Facilities)</t>
  </si>
  <si>
    <t>Task 1.4.1 (Search Facilities)</t>
  </si>
  <si>
    <t>Task 1.5.1 (Send Message to Case Worker)</t>
  </si>
  <si>
    <t>Task 1.5.2 (Send Message to Foster Parent)</t>
  </si>
  <si>
    <t>Release</t>
  </si>
  <si>
    <t>Task 1.1.2 (Identity Verification)</t>
  </si>
  <si>
    <t>Task 1.1.3 (CAPTCHA Validation)</t>
  </si>
  <si>
    <t xml:space="preserve">Task 1.3.1 (Create Child(ren) Profile) </t>
  </si>
  <si>
    <t>Task 1.3.2 (Upload Pictures)</t>
  </si>
  <si>
    <t>Task 1.4.2 (Integrate with Google Map)</t>
  </si>
  <si>
    <t>Task 1.1.2 (Change Password)</t>
  </si>
  <si>
    <t>Task 1.5.3 (Receive email from Case Worker)</t>
  </si>
  <si>
    <t>Task 1.5.4 (Manage Inbox)</t>
  </si>
  <si>
    <t xml:space="preserve">Task 1.3.3 (Edit Profile) </t>
  </si>
  <si>
    <t xml:space="preserve">Task 1.3.4 (Upload Supporting Documents) </t>
  </si>
  <si>
    <t>Ideal - Remaining Effort in Ideal Work Hours</t>
  </si>
  <si>
    <t>Actual - Remaining Effort in Ideal Work Hours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</si>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</sst>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tand Up #&quot;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5B9BD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164" fontId="2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>
      <alignment horizontal="left" vertical="center" wrapText="1"/>
    </xf>
    <xf numFmtId="9" fontId="2" fillId="0" borderId="1" xfId="0" applyNumberFormat="1" applyFont="1" applyBorder="1" applyProtection="1">
      <protection locked="0"/>
    </xf>
    <xf numFmtId="9" fontId="0" fillId="0" borderId="1" xfId="0" applyNumberFormat="1" applyBorder="1" applyAlignment="1" applyProtection="1">
      <alignment vertical="top"/>
      <protection locked="0"/>
    </xf>
    <xf numFmtId="0" fontId="0" fillId="0" borderId="1" xfId="0" applyNumberFormat="1" applyBorder="1" applyAlignment="1" applyProtection="1">
      <alignment wrapText="1"/>
      <protection locked="0"/>
    </xf>
    <xf numFmtId="9" fontId="0" fillId="0" borderId="1" xfId="0" applyNumberFormat="1" applyBorder="1" applyProtection="1">
      <protection locked="0"/>
    </xf>
    <xf numFmtId="0" fontId="3" fillId="0" borderId="1" xfId="0" applyNumberFormat="1" applyFont="1" applyBorder="1" applyAlignment="1" applyProtection="1">
      <alignment wrapText="1"/>
      <protection locked="0"/>
    </xf>
    <xf numFmtId="0" fontId="3" fillId="0" borderId="1" xfId="0" applyNumberFormat="1" applyFont="1" applyBorder="1" applyAlignment="1" applyProtection="1">
      <alignment horizontal="left" wrapText="1"/>
      <protection locked="0"/>
    </xf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 applyAlignment="1">
      <alignment vertical="center"/>
    </xf>
    <xf numFmtId="9" fontId="1" fillId="0" borderId="1" xfId="0" applyNumberFormat="1" applyFont="1" applyBorder="1" applyProtection="1">
      <protection locked="0"/>
    </xf>
    <xf numFmtId="9" fontId="1" fillId="0" borderId="1" xfId="0" applyNumberFormat="1" applyFont="1" applyBorder="1" applyAlignment="1" applyProtection="1">
      <alignment vertical="top"/>
      <protection locked="0"/>
    </xf>
    <xf numFmtId="0" fontId="2" fillId="0" borderId="1" xfId="0" applyNumberFormat="1" applyFont="1" applyBorder="1" applyAlignment="1" applyProtection="1">
      <alignment wrapText="1"/>
      <protection locked="0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3">
    <dxf>
      <font>
        <condense val="0"/>
        <extend val="0"/>
        <color indexed="9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Burndown!$F$9:$K$9</c:f>
              <c:numCache>
                <c:formatCode>General</c:formatCode>
                <c:ptCount val="6"/>
                <c:pt idx="0">
                  <c:v>180</c:v>
                </c:pt>
                <c:pt idx="1">
                  <c:v>144</c:v>
                </c:pt>
                <c:pt idx="2">
                  <c:v>108</c:v>
                </c:pt>
                <c:pt idx="3">
                  <c:v>72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F8-4D7F-A73A-FB8A4AA946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Burndown!$F$10:$K$10</c:f>
              <c:numCache>
                <c:formatCode>General</c:formatCode>
                <c:ptCount val="6"/>
                <c:pt idx="0">
                  <c:v>180</c:v>
                </c:pt>
                <c:pt idx="1">
                  <c:v>148</c:v>
                </c:pt>
                <c:pt idx="2">
                  <c:v>112</c:v>
                </c:pt>
                <c:pt idx="3">
                  <c:v>68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F8-4D7F-A73A-FB8A4AA9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29792"/>
        <c:axId val="609127440"/>
      </c:lineChart>
      <c:catAx>
        <c:axId val="60912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7440"/>
        <c:crosses val="autoZero"/>
        <c:auto val="1"/>
        <c:lblAlgn val="ctr"/>
        <c:lblOffset val="100"/>
        <c:noMultiLvlLbl val="0"/>
      </c:catAx>
      <c:valAx>
        <c:axId val="6091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Burndown!$F$19:$K$19</c:f>
              <c:numCache>
                <c:formatCode>General</c:formatCode>
                <c:ptCount val="6"/>
                <c:pt idx="0">
                  <c:v>186</c:v>
                </c:pt>
                <c:pt idx="1">
                  <c:v>148.80000000000001</c:v>
                </c:pt>
                <c:pt idx="2">
                  <c:v>111.60000000000001</c:v>
                </c:pt>
                <c:pt idx="3">
                  <c:v>74.400000000000006</c:v>
                </c:pt>
                <c:pt idx="4">
                  <c:v>37.200000000000003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D8-4C1C-88C3-581C55359B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Burndown!$F$20:$K$20</c:f>
              <c:numCache>
                <c:formatCode>General</c:formatCode>
                <c:ptCount val="6"/>
                <c:pt idx="0">
                  <c:v>186</c:v>
                </c:pt>
                <c:pt idx="1">
                  <c:v>154</c:v>
                </c:pt>
                <c:pt idx="2">
                  <c:v>106</c:v>
                </c:pt>
                <c:pt idx="3">
                  <c:v>64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D8-4C1C-88C3-581C55359B27}"/>
            </c:ext>
          </c:extLst>
        </c:ser>
        <c:ser>
          <c:idx val="2"/>
          <c:order val="2"/>
          <c:tx>
            <c:strRef>
              <c:f>'Burndown Charts'!$K$21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Charts'!$L$21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8D-4D0F-80E5-858570D7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26656"/>
        <c:axId val="609127048"/>
      </c:lineChart>
      <c:catAx>
        <c:axId val="60912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7048"/>
        <c:crosses val="autoZero"/>
        <c:auto val="1"/>
        <c:lblAlgn val="ctr"/>
        <c:lblOffset val="100"/>
        <c:noMultiLvlLbl val="0"/>
      </c:catAx>
      <c:valAx>
        <c:axId val="6091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</a:t>
            </a:r>
            <a:r>
              <a:rPr lang="en-US" b="1" baseline="0"/>
              <a:t> 3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Burndown!$F$28:$K$28</c:f>
              <c:numCache>
                <c:formatCode>General</c:formatCode>
                <c:ptCount val="6"/>
                <c:pt idx="0">
                  <c:v>84</c:v>
                </c:pt>
                <c:pt idx="1">
                  <c:v>67.2</c:v>
                </c:pt>
                <c:pt idx="2">
                  <c:v>50.400000000000006</c:v>
                </c:pt>
                <c:pt idx="3">
                  <c:v>33.600000000000009</c:v>
                </c:pt>
                <c:pt idx="4">
                  <c:v>16.800000000000008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F0-4C37-B474-1E44C0B0C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Burndown!$F$29:$K$29</c:f>
              <c:numCache>
                <c:formatCode>General</c:formatCode>
                <c:ptCount val="6"/>
                <c:pt idx="0">
                  <c:v>84</c:v>
                </c:pt>
                <c:pt idx="1">
                  <c:v>76</c:v>
                </c:pt>
                <c:pt idx="2">
                  <c:v>56</c:v>
                </c:pt>
                <c:pt idx="3">
                  <c:v>24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F0-4C37-B474-1E44C0B0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28224"/>
        <c:axId val="611306608"/>
      </c:lineChart>
      <c:catAx>
        <c:axId val="60912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06608"/>
        <c:crosses val="autoZero"/>
        <c:auto val="1"/>
        <c:lblAlgn val="ctr"/>
        <c:lblOffset val="100"/>
        <c:noMultiLvlLbl val="0"/>
      </c:catAx>
      <c:valAx>
        <c:axId val="6113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123825</xdr:rowOff>
    </xdr:from>
    <xdr:to>
      <xdr:col>8</xdr:col>
      <xdr:colOff>38100</xdr:colOff>
      <xdr:row>16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38100</xdr:colOff>
      <xdr:row>35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38100</xdr:colOff>
      <xdr:row>51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166688</xdr:colOff>
      <xdr:row>9</xdr:row>
      <xdr:rowOff>109537</xdr:rowOff>
    </xdr:from>
    <xdr:to>
      <xdr:col>4</xdr:col>
      <xdr:colOff>128588</xdr:colOff>
      <xdr:row>10</xdr:row>
      <xdr:rowOff>157163</xdr:rowOff>
    </xdr:to>
    <xdr:sp macro="" textlink="">
      <xdr:nvSpPr>
        <xdr:cNvPr id="2" name="TextBox 1"/>
        <xdr:cNvSpPr txBox="1"/>
      </xdr:nvSpPr>
      <xdr:spPr>
        <a:xfrm>
          <a:off x="1462088" y="1738312"/>
          <a:ext cx="125730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Actual</a:t>
          </a:r>
          <a:r>
            <a:rPr lang="en-US" sz="1100" b="1" baseline="0">
              <a:solidFill>
                <a:schemeClr val="accent2"/>
              </a:solidFill>
            </a:rPr>
            <a:t> Burndown</a:t>
          </a:r>
          <a:endParaRPr 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80963</xdr:colOff>
      <xdr:row>24</xdr:row>
      <xdr:rowOff>90488</xdr:rowOff>
    </xdr:from>
    <xdr:to>
      <xdr:col>6</xdr:col>
      <xdr:colOff>642938</xdr:colOff>
      <xdr:row>25</xdr:row>
      <xdr:rowOff>138113</xdr:rowOff>
    </xdr:to>
    <xdr:sp macro="" textlink="">
      <xdr:nvSpPr>
        <xdr:cNvPr id="3" name="TextBox 2"/>
        <xdr:cNvSpPr txBox="1"/>
      </xdr:nvSpPr>
      <xdr:spPr>
        <a:xfrm>
          <a:off x="3319463" y="4433888"/>
          <a:ext cx="12096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/>
              </a:solidFill>
            </a:rPr>
            <a:t>Ideal Burndown</a:t>
          </a:r>
        </a:p>
      </xdr:txBody>
    </xdr:sp>
    <xdr:clientData/>
  </xdr:twoCellAnchor>
  <xdr:twoCellAnchor>
    <xdr:from>
      <xdr:col>2</xdr:col>
      <xdr:colOff>409575</xdr:colOff>
      <xdr:row>28</xdr:row>
      <xdr:rowOff>19050</xdr:rowOff>
    </xdr:from>
    <xdr:to>
      <xdr:col>4</xdr:col>
      <xdr:colOff>371475</xdr:colOff>
      <xdr:row>29</xdr:row>
      <xdr:rowOff>66676</xdr:rowOff>
    </xdr:to>
    <xdr:sp macro="" textlink="">
      <xdr:nvSpPr>
        <xdr:cNvPr id="8" name="TextBox 7"/>
        <xdr:cNvSpPr txBox="1"/>
      </xdr:nvSpPr>
      <xdr:spPr>
        <a:xfrm>
          <a:off x="1704975" y="5086350"/>
          <a:ext cx="125730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Actual</a:t>
          </a:r>
          <a:r>
            <a:rPr lang="en-US" sz="1100" b="1" baseline="0">
              <a:solidFill>
                <a:schemeClr val="accent2"/>
              </a:solidFill>
            </a:rPr>
            <a:t> Burndown</a:t>
          </a:r>
          <a:endParaRPr 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304800</xdr:colOff>
      <xdr:row>40</xdr:row>
      <xdr:rowOff>57150</xdr:rowOff>
    </xdr:from>
    <xdr:to>
      <xdr:col>7</xdr:col>
      <xdr:colOff>219075</xdr:colOff>
      <xdr:row>41</xdr:row>
      <xdr:rowOff>104775</xdr:rowOff>
    </xdr:to>
    <xdr:sp macro="" textlink="">
      <xdr:nvSpPr>
        <xdr:cNvPr id="9" name="TextBox 8"/>
        <xdr:cNvSpPr txBox="1"/>
      </xdr:nvSpPr>
      <xdr:spPr>
        <a:xfrm>
          <a:off x="3543300" y="7296150"/>
          <a:ext cx="12096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/>
              </a:solidFill>
            </a:rPr>
            <a:t>Ideal Burndown</a:t>
          </a:r>
        </a:p>
      </xdr:txBody>
    </xdr:sp>
    <xdr:clientData/>
  </xdr:twoCellAnchor>
  <xdr:twoCellAnchor>
    <xdr:from>
      <xdr:col>2</xdr:col>
      <xdr:colOff>361950</xdr:colOff>
      <xdr:row>44</xdr:row>
      <xdr:rowOff>123825</xdr:rowOff>
    </xdr:from>
    <xdr:to>
      <xdr:col>4</xdr:col>
      <xdr:colOff>323850</xdr:colOff>
      <xdr:row>45</xdr:row>
      <xdr:rowOff>171451</xdr:rowOff>
    </xdr:to>
    <xdr:sp macro="" textlink="">
      <xdr:nvSpPr>
        <xdr:cNvPr id="10" name="TextBox 9"/>
        <xdr:cNvSpPr txBox="1"/>
      </xdr:nvSpPr>
      <xdr:spPr>
        <a:xfrm>
          <a:off x="1657350" y="8086725"/>
          <a:ext cx="125730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Actual</a:t>
          </a:r>
          <a:r>
            <a:rPr lang="en-US" sz="1100" b="1" baseline="0">
              <a:solidFill>
                <a:schemeClr val="accent2"/>
              </a:solidFill>
            </a:rPr>
            <a:t> Burndown</a:t>
          </a:r>
          <a:endParaRPr lang="en-US" sz="1100" b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0.51979</cdr:x>
      <cdr:y>0.25868</cdr:y>
    </cdr:from>
    <cdr:to>
      <cdr:x>0.85729</cdr:x>
      <cdr:y>0.35937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76480" y="709610"/>
          <a:ext cx="1543050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Ideal</a:t>
          </a:r>
          <a:r>
            <a:rPr lang="en-US" sz="1100" b="1" baseline="0">
              <a:solidFill>
                <a:schemeClr val="accent1"/>
              </a:solidFill>
            </a:rPr>
            <a:t> Burndown</a:t>
          </a:r>
          <a:endParaRPr lang="en-US" sz="11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Documents\SafeKids_Sprint_Burn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Allocation"/>
      <sheetName val="Burn Down Chart"/>
      <sheetName val="Burn Down"/>
      <sheetName val="Release Burn Down"/>
      <sheetName val="Actual Allocation"/>
      <sheetName val="Sprint Information"/>
      <sheetName val="SafeKids_Sprint_Burndown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B1">
            <v>0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D24" sqref="D24"/>
    </sheetView>
  </sheetViews>
  <sheetFormatPr defaultRowHeight="14.4" x14ac:dyDescent="0.3"/>
  <cols>
    <col min="1" max="1" width="27" bestFit="1" customWidth="1"/>
    <col min="2" max="2" width="13.88671875" style="3" customWidth="1"/>
    <col min="3" max="3" width="30.21875" customWidth="1"/>
    <col min="4" max="4" width="12.77734375" style="2" customWidth="1"/>
  </cols>
  <sheetData>
    <row r="1" spans="1:4" ht="28.8" x14ac:dyDescent="0.3">
      <c r="A1" s="4" t="s">
        <v>0</v>
      </c>
      <c r="B1" s="4" t="s">
        <v>1</v>
      </c>
      <c r="C1" s="5" t="s">
        <v>2</v>
      </c>
      <c r="D1" s="6" t="s">
        <v>17</v>
      </c>
    </row>
    <row r="2" spans="1:4" x14ac:dyDescent="0.3">
      <c r="A2" s="7" t="s">
        <v>3</v>
      </c>
      <c r="B2" s="8"/>
      <c r="C2" s="9"/>
      <c r="D2" s="1"/>
    </row>
    <row r="3" spans="1:4" x14ac:dyDescent="0.3">
      <c r="A3" s="10"/>
      <c r="B3" s="8">
        <v>0.8</v>
      </c>
      <c r="C3" s="11" t="s">
        <v>4</v>
      </c>
      <c r="D3" s="1">
        <v>10</v>
      </c>
    </row>
    <row r="4" spans="1:4" x14ac:dyDescent="0.3">
      <c r="A4" s="10"/>
      <c r="B4" s="8">
        <v>0.8</v>
      </c>
      <c r="C4" s="11" t="s">
        <v>5</v>
      </c>
      <c r="D4" s="1">
        <v>12</v>
      </c>
    </row>
    <row r="5" spans="1:4" x14ac:dyDescent="0.3">
      <c r="A5" s="10"/>
      <c r="B5" s="8">
        <v>0.8</v>
      </c>
      <c r="C5" s="11" t="s">
        <v>6</v>
      </c>
      <c r="D5" s="1">
        <v>12</v>
      </c>
    </row>
    <row r="6" spans="1:4" x14ac:dyDescent="0.3">
      <c r="A6" s="10"/>
      <c r="B6" s="8">
        <v>1</v>
      </c>
      <c r="C6" s="12" t="s">
        <v>7</v>
      </c>
      <c r="D6" s="1">
        <v>14</v>
      </c>
    </row>
    <row r="7" spans="1:4" x14ac:dyDescent="0.3">
      <c r="A7" s="10"/>
      <c r="B7" s="8">
        <v>1</v>
      </c>
      <c r="C7" s="11" t="s">
        <v>8</v>
      </c>
      <c r="D7" s="1">
        <v>20</v>
      </c>
    </row>
    <row r="8" spans="1:4" x14ac:dyDescent="0.3">
      <c r="A8" s="10"/>
      <c r="B8" s="8">
        <v>0.4</v>
      </c>
      <c r="C8" s="11" t="s">
        <v>9</v>
      </c>
      <c r="D8" s="1">
        <v>4</v>
      </c>
    </row>
    <row r="9" spans="1:4" x14ac:dyDescent="0.3">
      <c r="A9" s="10"/>
      <c r="B9" s="8">
        <v>0.7</v>
      </c>
      <c r="C9" s="11" t="s">
        <v>10</v>
      </c>
      <c r="D9" s="1">
        <v>12</v>
      </c>
    </row>
    <row r="10" spans="1:4" x14ac:dyDescent="0.3">
      <c r="A10" s="10"/>
      <c r="B10" s="8">
        <v>0.5</v>
      </c>
      <c r="C10" s="11" t="s">
        <v>11</v>
      </c>
      <c r="D10" s="1">
        <v>8</v>
      </c>
    </row>
    <row r="11" spans="1:4" ht="27" x14ac:dyDescent="0.3">
      <c r="A11" s="10"/>
      <c r="B11" s="8">
        <v>1</v>
      </c>
      <c r="C11" s="11" t="s">
        <v>12</v>
      </c>
      <c r="D11" s="1">
        <v>12</v>
      </c>
    </row>
    <row r="12" spans="1:4" x14ac:dyDescent="0.3">
      <c r="A12" s="10"/>
      <c r="B12" s="8">
        <v>1</v>
      </c>
      <c r="C12" s="11" t="s">
        <v>13</v>
      </c>
      <c r="D12" s="1">
        <v>8</v>
      </c>
    </row>
    <row r="13" spans="1:4" x14ac:dyDescent="0.3">
      <c r="A13" s="16" t="s">
        <v>57</v>
      </c>
      <c r="B13" s="17"/>
      <c r="C13" s="18"/>
      <c r="D13" s="19">
        <f>SUM(D3:D12)</f>
        <v>112</v>
      </c>
    </row>
    <row r="14" spans="1:4" x14ac:dyDescent="0.3">
      <c r="A14" s="10"/>
      <c r="B14" s="8"/>
      <c r="C14" s="9"/>
      <c r="D14" s="1"/>
    </row>
    <row r="15" spans="1:4" x14ac:dyDescent="0.3">
      <c r="A15" s="7" t="s">
        <v>14</v>
      </c>
      <c r="B15" s="8"/>
      <c r="C15" s="9"/>
      <c r="D15" s="1"/>
    </row>
    <row r="16" spans="1:4" x14ac:dyDescent="0.3">
      <c r="A16" s="10"/>
      <c r="B16" s="8">
        <v>0.8</v>
      </c>
      <c r="C16" s="11" t="s">
        <v>4</v>
      </c>
      <c r="D16" s="1">
        <v>12</v>
      </c>
    </row>
    <row r="17" spans="1:4" x14ac:dyDescent="0.3">
      <c r="A17" s="10"/>
      <c r="B17" s="8">
        <v>0.8</v>
      </c>
      <c r="C17" s="11" t="s">
        <v>5</v>
      </c>
      <c r="D17" s="1">
        <v>12</v>
      </c>
    </row>
    <row r="18" spans="1:4" x14ac:dyDescent="0.3">
      <c r="A18" s="10"/>
      <c r="B18" s="8">
        <v>0.8</v>
      </c>
      <c r="C18" s="11" t="s">
        <v>6</v>
      </c>
      <c r="D18" s="1">
        <v>12</v>
      </c>
    </row>
    <row r="19" spans="1:4" x14ac:dyDescent="0.3">
      <c r="A19" s="10"/>
      <c r="B19" s="8">
        <v>1</v>
      </c>
      <c r="C19" s="12" t="s">
        <v>7</v>
      </c>
      <c r="D19" s="1">
        <v>16</v>
      </c>
    </row>
    <row r="20" spans="1:4" x14ac:dyDescent="0.3">
      <c r="A20" s="10"/>
      <c r="B20" s="8">
        <v>1</v>
      </c>
      <c r="C20" s="11" t="s">
        <v>8</v>
      </c>
      <c r="D20" s="1">
        <v>24</v>
      </c>
    </row>
    <row r="21" spans="1:4" x14ac:dyDescent="0.3">
      <c r="A21" s="10"/>
      <c r="B21" s="8">
        <v>0.4</v>
      </c>
      <c r="C21" s="11" t="s">
        <v>9</v>
      </c>
      <c r="D21" s="1">
        <v>8</v>
      </c>
    </row>
    <row r="22" spans="1:4" x14ac:dyDescent="0.3">
      <c r="A22" s="10"/>
      <c r="B22" s="8">
        <v>0.8</v>
      </c>
      <c r="C22" s="11" t="s">
        <v>10</v>
      </c>
      <c r="D22" s="1">
        <v>16</v>
      </c>
    </row>
    <row r="23" spans="1:4" x14ac:dyDescent="0.3">
      <c r="A23" s="10"/>
      <c r="B23" s="8">
        <v>0.6</v>
      </c>
      <c r="C23" s="11" t="s">
        <v>11</v>
      </c>
      <c r="D23" s="1">
        <v>10</v>
      </c>
    </row>
    <row r="24" spans="1:4" ht="27" x14ac:dyDescent="0.3">
      <c r="A24" s="10"/>
      <c r="B24" s="8">
        <v>1</v>
      </c>
      <c r="C24" s="11" t="s">
        <v>12</v>
      </c>
      <c r="D24" s="1">
        <v>14</v>
      </c>
    </row>
    <row r="25" spans="1:4" x14ac:dyDescent="0.3">
      <c r="A25" s="10"/>
      <c r="B25" s="8">
        <v>1</v>
      </c>
      <c r="C25" s="11" t="s">
        <v>13</v>
      </c>
      <c r="D25" s="1">
        <v>10</v>
      </c>
    </row>
    <row r="26" spans="1:4" x14ac:dyDescent="0.3">
      <c r="A26" s="16" t="s">
        <v>57</v>
      </c>
      <c r="B26" s="8"/>
      <c r="C26" s="11"/>
      <c r="D26" s="19">
        <f>SUM(D16:D25)</f>
        <v>134</v>
      </c>
    </row>
    <row r="27" spans="1:4" x14ac:dyDescent="0.3">
      <c r="A27" s="10"/>
      <c r="B27" s="8"/>
      <c r="C27" s="9"/>
      <c r="D27" s="1"/>
    </row>
    <row r="28" spans="1:4" x14ac:dyDescent="0.3">
      <c r="A28" s="7" t="s">
        <v>15</v>
      </c>
      <c r="B28" s="8"/>
      <c r="C28" s="9"/>
      <c r="D28" s="1"/>
    </row>
    <row r="29" spans="1:4" x14ac:dyDescent="0.3">
      <c r="A29" s="10"/>
      <c r="B29" s="8">
        <v>0.7</v>
      </c>
      <c r="C29" s="11" t="s">
        <v>4</v>
      </c>
      <c r="D29" s="1">
        <v>8</v>
      </c>
    </row>
    <row r="30" spans="1:4" x14ac:dyDescent="0.3">
      <c r="A30" s="10"/>
      <c r="B30" s="8">
        <v>0.8</v>
      </c>
      <c r="C30" s="11" t="s">
        <v>5</v>
      </c>
      <c r="D30" s="1">
        <v>10</v>
      </c>
    </row>
    <row r="31" spans="1:4" x14ac:dyDescent="0.3">
      <c r="A31" s="10"/>
      <c r="B31" s="8">
        <v>0.8</v>
      </c>
      <c r="C31" s="11" t="s">
        <v>6</v>
      </c>
      <c r="D31" s="1">
        <v>10</v>
      </c>
    </row>
    <row r="32" spans="1:4" x14ac:dyDescent="0.3">
      <c r="A32" s="10"/>
      <c r="B32" s="8">
        <v>1</v>
      </c>
      <c r="C32" s="12" t="s">
        <v>7</v>
      </c>
      <c r="D32" s="1">
        <v>10</v>
      </c>
    </row>
    <row r="33" spans="1:4" x14ac:dyDescent="0.3">
      <c r="A33" s="10"/>
      <c r="B33" s="8">
        <v>1</v>
      </c>
      <c r="C33" s="11" t="s">
        <v>8</v>
      </c>
      <c r="D33" s="1">
        <v>14</v>
      </c>
    </row>
    <row r="34" spans="1:4" x14ac:dyDescent="0.3">
      <c r="A34" s="10"/>
      <c r="B34" s="8">
        <v>0.4</v>
      </c>
      <c r="C34" s="11" t="s">
        <v>9</v>
      </c>
      <c r="D34" s="1">
        <v>4</v>
      </c>
    </row>
    <row r="35" spans="1:4" x14ac:dyDescent="0.3">
      <c r="A35" s="10"/>
      <c r="B35" s="8">
        <v>0.8</v>
      </c>
      <c r="C35" s="11" t="s">
        <v>10</v>
      </c>
      <c r="D35" s="1">
        <v>10</v>
      </c>
    </row>
    <row r="36" spans="1:4" x14ac:dyDescent="0.3">
      <c r="A36" s="10"/>
      <c r="B36" s="8">
        <v>0.6</v>
      </c>
      <c r="C36" s="11" t="s">
        <v>11</v>
      </c>
      <c r="D36" s="1">
        <v>8</v>
      </c>
    </row>
    <row r="37" spans="1:4" ht="27" x14ac:dyDescent="0.3">
      <c r="A37" s="10"/>
      <c r="B37" s="8">
        <v>1</v>
      </c>
      <c r="C37" s="11" t="s">
        <v>12</v>
      </c>
      <c r="D37" s="1">
        <v>12</v>
      </c>
    </row>
    <row r="38" spans="1:4" x14ac:dyDescent="0.3">
      <c r="A38" s="10"/>
      <c r="B38" s="8">
        <v>1</v>
      </c>
      <c r="C38" s="11" t="s">
        <v>13</v>
      </c>
      <c r="D38" s="1">
        <v>6</v>
      </c>
    </row>
    <row r="39" spans="1:4" x14ac:dyDescent="0.3">
      <c r="A39" s="16" t="s">
        <v>57</v>
      </c>
      <c r="B39" s="8"/>
      <c r="C39" s="9"/>
      <c r="D39" s="19">
        <f ca="1">SUM(D29:D39)</f>
        <v>92</v>
      </c>
    </row>
    <row r="41" spans="1:4" x14ac:dyDescent="0.3">
      <c r="A41" s="7" t="s">
        <v>16</v>
      </c>
      <c r="B41" s="8"/>
      <c r="C41" s="9"/>
      <c r="D41" s="1"/>
    </row>
    <row r="42" spans="1:4" x14ac:dyDescent="0.3">
      <c r="A42" s="10"/>
      <c r="B42" s="8">
        <v>0.7</v>
      </c>
      <c r="C42" s="11" t="s">
        <v>4</v>
      </c>
      <c r="D42" s="1">
        <v>8</v>
      </c>
    </row>
    <row r="43" spans="1:4" x14ac:dyDescent="0.3">
      <c r="A43" s="10"/>
      <c r="B43" s="8">
        <v>0.8</v>
      </c>
      <c r="C43" s="11" t="s">
        <v>5</v>
      </c>
      <c r="D43" s="1">
        <v>10</v>
      </c>
    </row>
    <row r="44" spans="1:4" x14ac:dyDescent="0.3">
      <c r="A44" s="10"/>
      <c r="B44" s="8">
        <v>0.8</v>
      </c>
      <c r="C44" s="11" t="s">
        <v>6</v>
      </c>
      <c r="D44" s="1">
        <v>10</v>
      </c>
    </row>
    <row r="45" spans="1:4" x14ac:dyDescent="0.3">
      <c r="A45" s="10"/>
      <c r="B45" s="8">
        <v>1</v>
      </c>
      <c r="C45" s="12" t="s">
        <v>7</v>
      </c>
      <c r="D45" s="1">
        <v>12</v>
      </c>
    </row>
    <row r="46" spans="1:4" x14ac:dyDescent="0.3">
      <c r="A46" s="10"/>
      <c r="B46" s="8">
        <v>1</v>
      </c>
      <c r="C46" s="11" t="s">
        <v>8</v>
      </c>
      <c r="D46" s="1">
        <v>24</v>
      </c>
    </row>
    <row r="47" spans="1:4" x14ac:dyDescent="0.3">
      <c r="A47" s="10"/>
      <c r="B47" s="8">
        <v>0.5</v>
      </c>
      <c r="C47" s="11" t="s">
        <v>9</v>
      </c>
      <c r="D47" s="1">
        <v>8</v>
      </c>
    </row>
    <row r="48" spans="1:4" x14ac:dyDescent="0.3">
      <c r="A48" s="10"/>
      <c r="B48" s="8">
        <v>0.8</v>
      </c>
      <c r="C48" s="11" t="s">
        <v>10</v>
      </c>
      <c r="D48" s="1">
        <v>12</v>
      </c>
    </row>
    <row r="49" spans="1:4" x14ac:dyDescent="0.3">
      <c r="A49" s="10"/>
      <c r="B49" s="8">
        <v>0.6</v>
      </c>
      <c r="C49" s="11" t="s">
        <v>11</v>
      </c>
      <c r="D49" s="1">
        <v>6</v>
      </c>
    </row>
    <row r="50" spans="1:4" ht="27" x14ac:dyDescent="0.3">
      <c r="A50" s="10"/>
      <c r="B50" s="8">
        <v>1</v>
      </c>
      <c r="C50" s="11" t="s">
        <v>12</v>
      </c>
      <c r="D50" s="1">
        <v>16</v>
      </c>
    </row>
    <row r="51" spans="1:4" x14ac:dyDescent="0.3">
      <c r="A51" s="10"/>
      <c r="B51" s="8">
        <v>1</v>
      </c>
      <c r="C51" s="11" t="s">
        <v>13</v>
      </c>
      <c r="D51" s="1">
        <v>6</v>
      </c>
    </row>
    <row r="52" spans="1:4" x14ac:dyDescent="0.3">
      <c r="A52" s="20" t="s">
        <v>57</v>
      </c>
      <c r="B52" s="21"/>
      <c r="C52" s="14"/>
      <c r="D52" s="19">
        <f>SUM(D42:D51)</f>
        <v>112</v>
      </c>
    </row>
  </sheetData>
  <conditionalFormatting sqref="A1:C1">
    <cfRule type="cellIs" dxfId="0" priority="1" stopIfTrue="1" operator="equal">
      <formula>Sprint_Length + 1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C1" workbookViewId="0">
      <selection activeCell="D38" sqref="D38"/>
    </sheetView>
  </sheetViews>
  <sheetFormatPr defaultRowHeight="14.4" x14ac:dyDescent="0.3"/>
  <cols>
    <col min="1" max="1" width="20.6640625" customWidth="1"/>
    <col min="2" max="2" width="18.21875" bestFit="1" customWidth="1"/>
    <col min="3" max="3" width="12.88671875" customWidth="1"/>
    <col min="4" max="4" width="42.5546875" bestFit="1" customWidth="1"/>
    <col min="5" max="5" width="41.77734375" customWidth="1"/>
    <col min="11" max="11" width="11.5546875" bestFit="1" customWidth="1"/>
  </cols>
  <sheetData>
    <row r="1" spans="1:12" x14ac:dyDescent="0.3">
      <c r="A1" s="13" t="s">
        <v>18</v>
      </c>
      <c r="B1" s="13" t="s">
        <v>19</v>
      </c>
      <c r="C1" s="13" t="s">
        <v>44</v>
      </c>
      <c r="D1" s="13" t="s">
        <v>20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57</v>
      </c>
    </row>
    <row r="2" spans="1:12" x14ac:dyDescent="0.3">
      <c r="A2" s="14" t="s">
        <v>28</v>
      </c>
      <c r="B2" s="14" t="s">
        <v>29</v>
      </c>
      <c r="C2" s="14">
        <v>1</v>
      </c>
      <c r="D2" s="15" t="s">
        <v>30</v>
      </c>
      <c r="E2" s="14" t="s">
        <v>37</v>
      </c>
      <c r="F2" s="14">
        <v>40</v>
      </c>
      <c r="G2" s="14">
        <v>8</v>
      </c>
      <c r="H2" s="14">
        <v>8</v>
      </c>
      <c r="I2" s="14">
        <v>8</v>
      </c>
      <c r="J2" s="14">
        <v>8</v>
      </c>
      <c r="K2" s="14">
        <v>8</v>
      </c>
      <c r="L2" s="14">
        <f t="shared" ref="L2:L7" si="0">SUM(G2:K2)</f>
        <v>40</v>
      </c>
    </row>
    <row r="3" spans="1:12" x14ac:dyDescent="0.3">
      <c r="A3" s="14" t="s">
        <v>28</v>
      </c>
      <c r="B3" s="14" t="s">
        <v>31</v>
      </c>
      <c r="C3" s="14">
        <v>1</v>
      </c>
      <c r="D3" s="15" t="s">
        <v>32</v>
      </c>
      <c r="E3" s="14" t="s">
        <v>38</v>
      </c>
      <c r="F3" s="14">
        <v>20</v>
      </c>
      <c r="G3" s="14">
        <v>8</v>
      </c>
      <c r="H3" s="14">
        <v>4</v>
      </c>
      <c r="I3" s="14">
        <v>4</v>
      </c>
      <c r="J3" s="14">
        <v>4</v>
      </c>
      <c r="K3" s="14">
        <v>0</v>
      </c>
      <c r="L3" s="14">
        <f t="shared" si="0"/>
        <v>20</v>
      </c>
    </row>
    <row r="4" spans="1:12" x14ac:dyDescent="0.3">
      <c r="A4" s="14" t="s">
        <v>28</v>
      </c>
      <c r="B4" s="14" t="s">
        <v>31</v>
      </c>
      <c r="C4" s="14">
        <v>1</v>
      </c>
      <c r="D4" s="15" t="s">
        <v>32</v>
      </c>
      <c r="E4" s="14" t="s">
        <v>39</v>
      </c>
      <c r="F4" s="14">
        <v>20</v>
      </c>
      <c r="G4" s="14">
        <v>0</v>
      </c>
      <c r="H4" s="14">
        <v>8</v>
      </c>
      <c r="I4" s="14">
        <v>4</v>
      </c>
      <c r="J4" s="14">
        <v>4</v>
      </c>
      <c r="K4" s="14">
        <v>4</v>
      </c>
      <c r="L4" s="14">
        <f t="shared" si="0"/>
        <v>20</v>
      </c>
    </row>
    <row r="5" spans="1:12" x14ac:dyDescent="0.3">
      <c r="A5" s="14" t="s">
        <v>28</v>
      </c>
      <c r="B5" s="14" t="s">
        <v>34</v>
      </c>
      <c r="C5" s="14">
        <v>1</v>
      </c>
      <c r="D5" s="15" t="s">
        <v>40</v>
      </c>
      <c r="E5" s="14" t="s">
        <v>41</v>
      </c>
      <c r="F5" s="14">
        <v>50</v>
      </c>
      <c r="G5" s="14">
        <v>8</v>
      </c>
      <c r="H5" s="14">
        <v>8</v>
      </c>
      <c r="I5" s="14">
        <v>12</v>
      </c>
      <c r="J5" s="14">
        <v>12</v>
      </c>
      <c r="K5" s="14">
        <v>10</v>
      </c>
      <c r="L5" s="14">
        <f t="shared" si="0"/>
        <v>50</v>
      </c>
    </row>
    <row r="6" spans="1:12" x14ac:dyDescent="0.3">
      <c r="A6" s="14" t="s">
        <v>28</v>
      </c>
      <c r="B6" s="14" t="s">
        <v>35</v>
      </c>
      <c r="C6" s="14">
        <v>1</v>
      </c>
      <c r="D6" s="15" t="s">
        <v>36</v>
      </c>
      <c r="E6" s="14" t="s">
        <v>42</v>
      </c>
      <c r="F6" s="14">
        <v>35</v>
      </c>
      <c r="G6" s="14">
        <v>8</v>
      </c>
      <c r="H6" s="14">
        <v>8</v>
      </c>
      <c r="I6" s="14">
        <v>8</v>
      </c>
      <c r="J6" s="14">
        <v>6</v>
      </c>
      <c r="K6" s="14">
        <v>5</v>
      </c>
      <c r="L6" s="14">
        <f t="shared" si="0"/>
        <v>35</v>
      </c>
    </row>
    <row r="7" spans="1:12" x14ac:dyDescent="0.3">
      <c r="A7" s="14" t="s">
        <v>28</v>
      </c>
      <c r="B7" s="14" t="s">
        <v>35</v>
      </c>
      <c r="C7" s="14">
        <v>1</v>
      </c>
      <c r="D7" s="15" t="s">
        <v>36</v>
      </c>
      <c r="E7" s="14" t="s">
        <v>43</v>
      </c>
      <c r="F7" s="14">
        <v>15</v>
      </c>
      <c r="G7" s="14">
        <v>0</v>
      </c>
      <c r="H7" s="14">
        <v>0</v>
      </c>
      <c r="I7" s="14">
        <v>8</v>
      </c>
      <c r="J7" s="14">
        <v>4</v>
      </c>
      <c r="K7" s="14">
        <v>3</v>
      </c>
      <c r="L7" s="14">
        <f t="shared" si="0"/>
        <v>15</v>
      </c>
    </row>
    <row r="8" spans="1:12" x14ac:dyDescent="0.3">
      <c r="A8" s="20" t="s">
        <v>58</v>
      </c>
      <c r="B8" s="14"/>
      <c r="C8" s="14"/>
      <c r="D8" s="15"/>
      <c r="E8" s="14"/>
      <c r="F8" s="20">
        <f>SUM(F2:F7)</f>
        <v>180</v>
      </c>
      <c r="G8" s="20">
        <f t="shared" ref="G8:K8" si="1">SUM(G2:G7)</f>
        <v>32</v>
      </c>
      <c r="H8" s="20">
        <f t="shared" si="1"/>
        <v>36</v>
      </c>
      <c r="I8" s="20">
        <f t="shared" si="1"/>
        <v>44</v>
      </c>
      <c r="J8" s="20">
        <f t="shared" si="1"/>
        <v>38</v>
      </c>
      <c r="K8" s="20">
        <f t="shared" si="1"/>
        <v>30</v>
      </c>
      <c r="L8" s="14">
        <f>SUM(L2:L7)</f>
        <v>180</v>
      </c>
    </row>
    <row r="9" spans="1:12" x14ac:dyDescent="0.3">
      <c r="A9" s="14"/>
      <c r="B9" s="14"/>
      <c r="C9" s="32" t="s">
        <v>55</v>
      </c>
      <c r="D9" s="32"/>
      <c r="E9" s="32"/>
      <c r="F9" s="33">
        <f>SUM(F2:F7)</f>
        <v>180</v>
      </c>
      <c r="G9" s="33">
        <f>(F9-$F$9/5)</f>
        <v>144</v>
      </c>
      <c r="H9" s="33">
        <f t="shared" ref="H9:K9" si="2">(G9-$F$9/5)</f>
        <v>108</v>
      </c>
      <c r="I9" s="33">
        <f t="shared" si="2"/>
        <v>72</v>
      </c>
      <c r="J9" s="33">
        <f t="shared" si="2"/>
        <v>36</v>
      </c>
      <c r="K9" s="33">
        <f t="shared" si="2"/>
        <v>0</v>
      </c>
      <c r="L9" s="34"/>
    </row>
    <row r="10" spans="1:12" x14ac:dyDescent="0.3">
      <c r="A10" s="14"/>
      <c r="B10" s="14"/>
      <c r="C10" s="35" t="s">
        <v>56</v>
      </c>
      <c r="D10" s="35"/>
      <c r="E10" s="35"/>
      <c r="F10" s="36">
        <v>180</v>
      </c>
      <c r="G10" s="36">
        <f>(F9 - G8)</f>
        <v>148</v>
      </c>
      <c r="H10" s="36">
        <f>(G10 - H8)</f>
        <v>112</v>
      </c>
      <c r="I10" s="36">
        <f t="shared" ref="I10:K10" si="3">(H10 - I8)</f>
        <v>68</v>
      </c>
      <c r="J10" s="36">
        <f t="shared" si="3"/>
        <v>30</v>
      </c>
      <c r="K10" s="36">
        <f t="shared" si="3"/>
        <v>0</v>
      </c>
      <c r="L10" s="37"/>
    </row>
    <row r="11" spans="1:12" x14ac:dyDescent="0.3">
      <c r="A11" s="14"/>
      <c r="B11" s="14"/>
      <c r="C11" s="22"/>
      <c r="D11" s="22"/>
      <c r="E11" s="22"/>
      <c r="F11" s="20"/>
      <c r="G11" s="14"/>
      <c r="H11" s="14"/>
      <c r="I11" s="14"/>
      <c r="J11" s="14"/>
      <c r="K11" s="14"/>
      <c r="L11" s="14"/>
    </row>
    <row r="12" spans="1:12" x14ac:dyDescent="0.3">
      <c r="A12" s="14" t="s">
        <v>28</v>
      </c>
      <c r="B12" s="14" t="s">
        <v>29</v>
      </c>
      <c r="C12" s="14">
        <v>2</v>
      </c>
      <c r="D12" s="15" t="s">
        <v>30</v>
      </c>
      <c r="E12" s="14" t="s">
        <v>45</v>
      </c>
      <c r="F12" s="14">
        <v>40</v>
      </c>
      <c r="G12" s="14">
        <v>8</v>
      </c>
      <c r="H12" s="14">
        <v>8</v>
      </c>
      <c r="I12" s="14">
        <v>8</v>
      </c>
      <c r="J12" s="14">
        <v>8</v>
      </c>
      <c r="K12" s="14">
        <v>8</v>
      </c>
      <c r="L12" s="14">
        <f>SUM(G12:K12)</f>
        <v>40</v>
      </c>
    </row>
    <row r="13" spans="1:12" x14ac:dyDescent="0.3">
      <c r="A13" s="14" t="s">
        <v>28</v>
      </c>
      <c r="B13" s="14" t="s">
        <v>29</v>
      </c>
      <c r="C13" s="14">
        <v>2</v>
      </c>
      <c r="D13" s="15" t="s">
        <v>30</v>
      </c>
      <c r="E13" s="14" t="s">
        <v>46</v>
      </c>
      <c r="F13" s="14">
        <v>12</v>
      </c>
      <c r="G13" s="14">
        <v>8</v>
      </c>
      <c r="H13" s="14">
        <v>4</v>
      </c>
      <c r="I13" s="14">
        <v>0</v>
      </c>
      <c r="J13" s="14">
        <v>0</v>
      </c>
      <c r="K13" s="14">
        <v>0</v>
      </c>
      <c r="L13" s="14">
        <f t="shared" ref="L13:L17" si="4">SUM(G13:K13)</f>
        <v>12</v>
      </c>
    </row>
    <row r="14" spans="1:12" x14ac:dyDescent="0.3">
      <c r="A14" s="14" t="s">
        <v>28</v>
      </c>
      <c r="B14" s="14" t="s">
        <v>31</v>
      </c>
      <c r="C14" s="14">
        <v>2</v>
      </c>
      <c r="D14" s="15" t="s">
        <v>33</v>
      </c>
      <c r="E14" s="14" t="s">
        <v>47</v>
      </c>
      <c r="F14" s="14">
        <v>40</v>
      </c>
      <c r="G14" s="14">
        <v>8</v>
      </c>
      <c r="H14" s="14">
        <v>8</v>
      </c>
      <c r="I14" s="14">
        <v>8</v>
      </c>
      <c r="J14" s="14">
        <v>8</v>
      </c>
      <c r="K14" s="14">
        <v>8</v>
      </c>
      <c r="L14" s="14">
        <f t="shared" si="4"/>
        <v>40</v>
      </c>
    </row>
    <row r="15" spans="1:12" x14ac:dyDescent="0.3">
      <c r="A15" s="14" t="s">
        <v>28</v>
      </c>
      <c r="B15" s="14" t="s">
        <v>31</v>
      </c>
      <c r="C15" s="14">
        <v>2</v>
      </c>
      <c r="D15" s="15" t="s">
        <v>33</v>
      </c>
      <c r="E15" s="14" t="s">
        <v>48</v>
      </c>
      <c r="F15" s="14">
        <v>12</v>
      </c>
      <c r="G15" s="14">
        <v>0</v>
      </c>
      <c r="H15" s="14">
        <v>8</v>
      </c>
      <c r="I15" s="14">
        <v>4</v>
      </c>
      <c r="J15" s="14">
        <v>0</v>
      </c>
      <c r="K15" s="14">
        <v>0</v>
      </c>
      <c r="L15" s="14">
        <f t="shared" si="4"/>
        <v>12</v>
      </c>
    </row>
    <row r="16" spans="1:12" x14ac:dyDescent="0.3">
      <c r="A16" s="14" t="s">
        <v>28</v>
      </c>
      <c r="B16" s="14" t="s">
        <v>34</v>
      </c>
      <c r="C16" s="14">
        <v>2</v>
      </c>
      <c r="D16" s="15" t="s">
        <v>40</v>
      </c>
      <c r="E16" s="14" t="s">
        <v>49</v>
      </c>
      <c r="F16" s="14">
        <v>62</v>
      </c>
      <c r="G16" s="14">
        <v>8</v>
      </c>
      <c r="H16" s="14">
        <v>12</v>
      </c>
      <c r="I16" s="14">
        <v>16</v>
      </c>
      <c r="J16" s="14">
        <v>14</v>
      </c>
      <c r="K16" s="14">
        <v>12</v>
      </c>
      <c r="L16" s="14">
        <f t="shared" si="4"/>
        <v>62</v>
      </c>
    </row>
    <row r="17" spans="1:12" x14ac:dyDescent="0.3">
      <c r="A17" s="14" t="s">
        <v>28</v>
      </c>
      <c r="B17" s="14" t="s">
        <v>35</v>
      </c>
      <c r="C17" s="14">
        <v>2</v>
      </c>
      <c r="D17" s="15" t="s">
        <v>36</v>
      </c>
      <c r="E17" s="14" t="s">
        <v>51</v>
      </c>
      <c r="F17" s="14">
        <v>20</v>
      </c>
      <c r="G17" s="14">
        <v>0</v>
      </c>
      <c r="H17" s="14">
        <v>8</v>
      </c>
      <c r="I17" s="14">
        <v>6</v>
      </c>
      <c r="J17" s="14">
        <v>6</v>
      </c>
      <c r="K17" s="14">
        <v>0</v>
      </c>
      <c r="L17" s="14">
        <f t="shared" si="4"/>
        <v>20</v>
      </c>
    </row>
    <row r="18" spans="1:12" x14ac:dyDescent="0.3">
      <c r="A18" s="20" t="s">
        <v>57</v>
      </c>
      <c r="B18" s="14"/>
      <c r="C18" s="14"/>
      <c r="D18" s="15"/>
      <c r="E18" s="14"/>
      <c r="F18" s="20">
        <f>SUM(F12:F17)</f>
        <v>186</v>
      </c>
      <c r="G18" s="20">
        <f t="shared" ref="G18:L18" si="5">SUM(G12:G17)</f>
        <v>32</v>
      </c>
      <c r="H18" s="20">
        <f t="shared" si="5"/>
        <v>48</v>
      </c>
      <c r="I18" s="20">
        <f t="shared" si="5"/>
        <v>42</v>
      </c>
      <c r="J18" s="20">
        <f t="shared" si="5"/>
        <v>36</v>
      </c>
      <c r="K18" s="20">
        <f t="shared" si="5"/>
        <v>28</v>
      </c>
      <c r="L18" s="20">
        <f t="shared" si="5"/>
        <v>186</v>
      </c>
    </row>
    <row r="19" spans="1:12" x14ac:dyDescent="0.3">
      <c r="A19" s="14"/>
      <c r="B19" s="14"/>
      <c r="C19" s="29" t="s">
        <v>55</v>
      </c>
      <c r="D19" s="29"/>
      <c r="E19" s="29"/>
      <c r="F19" s="30">
        <f>SUM(F12:F17)</f>
        <v>186</v>
      </c>
      <c r="G19" s="30">
        <f>(F19-$F$19/5)</f>
        <v>148.80000000000001</v>
      </c>
      <c r="H19" s="30">
        <f t="shared" ref="H19:K19" si="6">(G19-$F$19/5)</f>
        <v>111.60000000000001</v>
      </c>
      <c r="I19" s="30">
        <f t="shared" si="6"/>
        <v>74.400000000000006</v>
      </c>
      <c r="J19" s="30">
        <f t="shared" si="6"/>
        <v>37.200000000000003</v>
      </c>
      <c r="K19" s="30">
        <f t="shared" si="6"/>
        <v>0</v>
      </c>
      <c r="L19" s="31"/>
    </row>
    <row r="20" spans="1:12" x14ac:dyDescent="0.3">
      <c r="A20" s="14"/>
      <c r="B20" s="14"/>
      <c r="C20" s="26" t="s">
        <v>56</v>
      </c>
      <c r="D20" s="26"/>
      <c r="E20" s="26"/>
      <c r="F20" s="27">
        <f>SUM(F12:F17)</f>
        <v>186</v>
      </c>
      <c r="G20" s="27">
        <f>F19-G18</f>
        <v>154</v>
      </c>
      <c r="H20" s="27">
        <f>G20-H18</f>
        <v>106</v>
      </c>
      <c r="I20" s="27">
        <f t="shared" ref="I20:K20" si="7">H20-I18</f>
        <v>64</v>
      </c>
      <c r="J20" s="27">
        <f t="shared" si="7"/>
        <v>28</v>
      </c>
      <c r="K20" s="27">
        <f t="shared" si="7"/>
        <v>0</v>
      </c>
      <c r="L20" s="28"/>
    </row>
    <row r="21" spans="1:12" x14ac:dyDescent="0.3">
      <c r="A21" s="14"/>
      <c r="B21" s="14"/>
      <c r="C21" s="22"/>
      <c r="D21" s="22"/>
      <c r="E21" s="22"/>
      <c r="F21" s="14"/>
      <c r="G21" s="14"/>
      <c r="H21" s="14"/>
      <c r="I21" s="14"/>
      <c r="J21" s="14"/>
      <c r="K21" s="14"/>
      <c r="L21" s="14"/>
    </row>
    <row r="22" spans="1:12" x14ac:dyDescent="0.3">
      <c r="A22" s="14" t="s">
        <v>28</v>
      </c>
      <c r="B22" s="14" t="s">
        <v>29</v>
      </c>
      <c r="C22" s="14">
        <v>3</v>
      </c>
      <c r="D22" s="15" t="s">
        <v>30</v>
      </c>
      <c r="E22" s="14" t="s">
        <v>50</v>
      </c>
      <c r="F22" s="14">
        <v>20</v>
      </c>
      <c r="G22" s="14">
        <v>8</v>
      </c>
      <c r="H22" s="14">
        <v>6</v>
      </c>
      <c r="I22" s="14">
        <v>6</v>
      </c>
      <c r="J22" s="14">
        <v>0</v>
      </c>
      <c r="K22" s="14">
        <v>0</v>
      </c>
      <c r="L22" s="14">
        <f>SUM(G22:K22)</f>
        <v>20</v>
      </c>
    </row>
    <row r="23" spans="1:12" x14ac:dyDescent="0.3">
      <c r="A23" s="14" t="s">
        <v>28</v>
      </c>
      <c r="B23" s="14" t="s">
        <v>31</v>
      </c>
      <c r="C23" s="14">
        <v>3</v>
      </c>
      <c r="D23" s="15" t="s">
        <v>32</v>
      </c>
      <c r="E23" s="14" t="s">
        <v>53</v>
      </c>
      <c r="F23" s="14">
        <v>10</v>
      </c>
      <c r="G23" s="14">
        <v>0</v>
      </c>
      <c r="H23" s="14">
        <v>6</v>
      </c>
      <c r="I23" s="14">
        <v>4</v>
      </c>
      <c r="J23" s="14"/>
      <c r="K23" s="14"/>
      <c r="L23" s="14">
        <f t="shared" ref="L23:L26" si="8">SUM(G23:K23)</f>
        <v>10</v>
      </c>
    </row>
    <row r="24" spans="1:12" x14ac:dyDescent="0.3">
      <c r="A24" s="14" t="s">
        <v>28</v>
      </c>
      <c r="B24" s="14" t="s">
        <v>31</v>
      </c>
      <c r="C24" s="14">
        <v>3</v>
      </c>
      <c r="D24" s="15" t="s">
        <v>33</v>
      </c>
      <c r="E24" s="14" t="s">
        <v>53</v>
      </c>
      <c r="F24" s="14">
        <v>12</v>
      </c>
      <c r="G24" s="14"/>
      <c r="H24" s="14">
        <v>0</v>
      </c>
      <c r="I24" s="14">
        <v>8</v>
      </c>
      <c r="J24" s="14">
        <v>4</v>
      </c>
      <c r="K24" s="14"/>
      <c r="L24" s="14">
        <f t="shared" si="8"/>
        <v>12</v>
      </c>
    </row>
    <row r="25" spans="1:12" x14ac:dyDescent="0.3">
      <c r="A25" s="14" t="s">
        <v>28</v>
      </c>
      <c r="B25" s="14" t="s">
        <v>31</v>
      </c>
      <c r="C25" s="14">
        <v>3</v>
      </c>
      <c r="D25" s="15" t="s">
        <v>33</v>
      </c>
      <c r="E25" s="14" t="s">
        <v>54</v>
      </c>
      <c r="F25" s="14">
        <v>20</v>
      </c>
      <c r="G25" s="14"/>
      <c r="H25" s="14">
        <v>8</v>
      </c>
      <c r="I25" s="14">
        <v>6</v>
      </c>
      <c r="J25" s="14">
        <v>6</v>
      </c>
      <c r="K25" s="14"/>
      <c r="L25" s="14">
        <f t="shared" si="8"/>
        <v>20</v>
      </c>
    </row>
    <row r="26" spans="1:12" x14ac:dyDescent="0.3">
      <c r="A26" s="14" t="s">
        <v>28</v>
      </c>
      <c r="B26" s="14" t="s">
        <v>35</v>
      </c>
      <c r="C26" s="14">
        <v>3</v>
      </c>
      <c r="D26" s="15" t="s">
        <v>36</v>
      </c>
      <c r="E26" s="14" t="s">
        <v>52</v>
      </c>
      <c r="F26" s="14">
        <v>22</v>
      </c>
      <c r="G26" s="14">
        <v>0</v>
      </c>
      <c r="H26" s="14">
        <v>0</v>
      </c>
      <c r="I26" s="14">
        <v>8</v>
      </c>
      <c r="J26" s="14">
        <v>8</v>
      </c>
      <c r="K26" s="14">
        <v>6</v>
      </c>
      <c r="L26" s="14">
        <f t="shared" si="8"/>
        <v>22</v>
      </c>
    </row>
    <row r="27" spans="1:12" x14ac:dyDescent="0.3">
      <c r="A27" s="20" t="s">
        <v>58</v>
      </c>
      <c r="B27" s="20" t="s">
        <v>57</v>
      </c>
      <c r="C27" s="14"/>
      <c r="D27" s="14"/>
      <c r="E27" s="14"/>
      <c r="F27" s="20">
        <f>SUM(F22:F26)</f>
        <v>84</v>
      </c>
      <c r="G27" s="20">
        <f t="shared" ref="G27:L27" si="9">SUM(G22:G26)</f>
        <v>8</v>
      </c>
      <c r="H27" s="20">
        <f t="shared" si="9"/>
        <v>20</v>
      </c>
      <c r="I27" s="20">
        <f t="shared" si="9"/>
        <v>32</v>
      </c>
      <c r="J27" s="20">
        <f t="shared" si="9"/>
        <v>18</v>
      </c>
      <c r="K27" s="20">
        <f t="shared" si="9"/>
        <v>6</v>
      </c>
      <c r="L27" s="20">
        <f t="shared" si="9"/>
        <v>84</v>
      </c>
    </row>
    <row r="28" spans="1:12" x14ac:dyDescent="0.3">
      <c r="A28" s="14"/>
      <c r="B28" s="14"/>
      <c r="C28" s="25" t="s">
        <v>55</v>
      </c>
      <c r="D28" s="25"/>
      <c r="E28" s="25"/>
      <c r="F28" s="20">
        <f>SUM(F22:F26)</f>
        <v>84</v>
      </c>
      <c r="G28" s="20">
        <f>(F28-$F$28/5)</f>
        <v>67.2</v>
      </c>
      <c r="H28" s="20">
        <f t="shared" ref="H28:J28" si="10">(G28-$F$28/5)</f>
        <v>50.400000000000006</v>
      </c>
      <c r="I28" s="20">
        <f t="shared" si="10"/>
        <v>33.600000000000009</v>
      </c>
      <c r="J28" s="20">
        <f t="shared" si="10"/>
        <v>16.800000000000008</v>
      </c>
      <c r="K28" s="20">
        <v>0</v>
      </c>
      <c r="L28" s="14"/>
    </row>
    <row r="29" spans="1:12" x14ac:dyDescent="0.3">
      <c r="A29" s="14"/>
      <c r="B29" s="14"/>
      <c r="C29" s="25" t="s">
        <v>56</v>
      </c>
      <c r="D29" s="25"/>
      <c r="E29" s="25"/>
      <c r="F29" s="20">
        <f>SUM(F22:F26)</f>
        <v>84</v>
      </c>
      <c r="G29" s="20">
        <f>F27-G27</f>
        <v>76</v>
      </c>
      <c r="H29" s="20">
        <f>G29-H27</f>
        <v>56</v>
      </c>
      <c r="I29" s="20">
        <f t="shared" ref="I29:K29" si="11">H29-I27</f>
        <v>24</v>
      </c>
      <c r="J29" s="20">
        <f t="shared" si="11"/>
        <v>6</v>
      </c>
      <c r="K29" s="20">
        <f t="shared" si="11"/>
        <v>0</v>
      </c>
      <c r="L29" s="14"/>
    </row>
  </sheetData>
  <mergeCells count="6">
    <mergeCell ref="C28:E28"/>
    <mergeCell ref="C29:E29"/>
    <mergeCell ref="C9:E9"/>
    <mergeCell ref="C10:E10"/>
    <mergeCell ref="C19:E19"/>
    <mergeCell ref="C20:E20"/>
  </mergeCells>
  <pageMargins left="0.7" right="0.7" top="0.75" bottom="0.75" header="0.3" footer="0.3"/>
  <pageSetup paperSize="12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1:K24"/>
  <sheetViews>
    <sheetView topLeftCell="A25" workbookViewId="0">
      <selection activeCell="N45" sqref="N45"/>
    </sheetView>
  </sheetViews>
  <sheetFormatPr defaultRowHeight="14.4" x14ac:dyDescent="0.3"/>
  <sheetData>
    <row r="21" spans="11:11" x14ac:dyDescent="0.3">
      <c r="K21" s="23"/>
    </row>
    <row r="24" spans="11:11" x14ac:dyDescent="0.3">
      <c r="K24" s="24"/>
    </row>
  </sheetData>
  <pageMargins left="0.7" right="0.7" top="0.75" bottom="0.75" header="0.3" footer="0.3"/>
  <pageSetup paperSize="1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 Allocation</vt:lpstr>
      <vt:lpstr>Burndown</vt:lpstr>
      <vt:lpstr>Burndown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arout</dc:creator>
  <cp:lastModifiedBy>sanjib nayak</cp:lastModifiedBy>
  <dcterms:created xsi:type="dcterms:W3CDTF">2016-06-05T23:01:40Z</dcterms:created>
  <dcterms:modified xsi:type="dcterms:W3CDTF">2016-06-07T00:20:20Z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2d213d9b-2823-4429-975d-b8075d5202d3</vt:lpwstr>
  </property>
</Properties>
</file>