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heckCompatibility="1"/>
  <mc:AlternateContent xmlns:mc="http://schemas.openxmlformats.org/markup-compatibility/2006">
    <mc:Choice Requires="x15">
      <x15ac:absPath xmlns:x15ac="http://schemas.microsoft.com/office/spreadsheetml/2010/11/ac" url="/Users/anne_pru/Downloads/"/>
    </mc:Choice>
  </mc:AlternateContent>
  <bookViews>
    <workbookView xWindow="0" yWindow="460" windowWidth="25600" windowHeight="14660" tabRatio="500"/>
  </bookViews>
  <sheets>
    <sheet name="Sheet1" sheetId="1" r:id="rId1"/>
  </sheets>
  <definedNames>
    <definedName name="_xlnm.Print_Area" localSheetId="0">Sheet1!$A$1:$J$50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J6" i="1"/>
  <c r="J8" i="1"/>
  <c r="B8" i="1"/>
  <c r="C12" i="1"/>
  <c r="F12" i="1"/>
  <c r="D31" i="1"/>
  <c r="C8" i="1"/>
  <c r="C13" i="1"/>
  <c r="F13" i="1"/>
  <c r="D32" i="1"/>
  <c r="D8" i="1"/>
  <c r="C14" i="1"/>
  <c r="F14" i="1"/>
  <c r="D33" i="1"/>
  <c r="E8" i="1"/>
  <c r="C15" i="1"/>
  <c r="F15" i="1"/>
  <c r="D34" i="1"/>
  <c r="F8" i="1"/>
  <c r="C16" i="1"/>
  <c r="F16" i="1"/>
  <c r="D35" i="1"/>
  <c r="G8" i="1"/>
  <c r="C17" i="1"/>
  <c r="F17" i="1"/>
  <c r="D36" i="1"/>
  <c r="H8" i="1"/>
  <c r="C18" i="1"/>
  <c r="F18" i="1"/>
  <c r="D37" i="1"/>
  <c r="I8" i="1"/>
  <c r="C19" i="1"/>
  <c r="F19" i="1"/>
  <c r="D38" i="1"/>
  <c r="C21" i="1"/>
  <c r="F21" i="1"/>
  <c r="F31" i="1"/>
  <c r="F22" i="1"/>
  <c r="C22" i="1"/>
  <c r="F32" i="1"/>
  <c r="C23" i="1"/>
  <c r="F23" i="1"/>
  <c r="F33" i="1"/>
  <c r="C24" i="1"/>
  <c r="F24" i="1"/>
  <c r="F34" i="1"/>
  <c r="C25" i="1"/>
  <c r="F25" i="1"/>
  <c r="F35" i="1"/>
  <c r="C26" i="1"/>
  <c r="F26" i="1"/>
  <c r="F36" i="1"/>
  <c r="C27" i="1"/>
  <c r="F27" i="1"/>
  <c r="F37" i="1"/>
  <c r="C28" i="1"/>
  <c r="F28" i="1"/>
  <c r="F38" i="1"/>
  <c r="D41" i="1"/>
  <c r="D43" i="1"/>
</calcChain>
</file>

<file path=xl/sharedStrings.xml><?xml version="1.0" encoding="utf-8"?>
<sst xmlns="http://schemas.openxmlformats.org/spreadsheetml/2006/main" count="67" uniqueCount="65">
  <si>
    <t>total</t>
  </si>
  <si>
    <t>E11</t>
  </si>
  <si>
    <t>E12</t>
  </si>
  <si>
    <t>E13</t>
  </si>
  <si>
    <t>E14</t>
  </si>
  <si>
    <t>E15</t>
  </si>
  <si>
    <t>E16</t>
  </si>
  <si>
    <t>E17</t>
  </si>
  <si>
    <t>E18</t>
  </si>
  <si>
    <t>E21</t>
  </si>
  <si>
    <t>E22</t>
  </si>
  <si>
    <t>E23</t>
  </si>
  <si>
    <t>E24</t>
  </si>
  <si>
    <t>E25</t>
  </si>
  <si>
    <t>E26</t>
  </si>
  <si>
    <t>E27</t>
  </si>
  <si>
    <t>E28</t>
  </si>
  <si>
    <t>O11</t>
  </si>
  <si>
    <t>J1</t>
  </si>
  <si>
    <t>J2</t>
  </si>
  <si>
    <t>J3</t>
  </si>
  <si>
    <t>J4</t>
  </si>
  <si>
    <t>J5</t>
  </si>
  <si>
    <t>J6</t>
  </si>
  <si>
    <t>J7</t>
  </si>
  <si>
    <t>J8</t>
  </si>
  <si>
    <t>O12</t>
  </si>
  <si>
    <t>O13</t>
  </si>
  <si>
    <t>O14</t>
  </si>
  <si>
    <t>O15</t>
  </si>
  <si>
    <t>O16</t>
  </si>
  <si>
    <t>O17</t>
  </si>
  <si>
    <t>O18</t>
  </si>
  <si>
    <t>O21</t>
  </si>
  <si>
    <t>O22</t>
  </si>
  <si>
    <t>O23</t>
  </si>
  <si>
    <t>O24</t>
  </si>
  <si>
    <t>O25</t>
  </si>
  <si>
    <t>O26</t>
  </si>
  <si>
    <t>O27</t>
  </si>
  <si>
    <t>O28</t>
  </si>
  <si>
    <t>X^2</t>
  </si>
  <si>
    <t>df</t>
  </si>
  <si>
    <t>14.07</t>
  </si>
  <si>
    <t>x^2 (7 and 0.05)</t>
  </si>
  <si>
    <t>they are not independent, we reject H0</t>
  </si>
  <si>
    <t>I1 / Countries with IDI higher than 5.11</t>
  </si>
  <si>
    <t>I2 / Countries with IDI lower than 5.11</t>
  </si>
  <si>
    <t>Peak 1</t>
  </si>
  <si>
    <t>Peak 2</t>
  </si>
  <si>
    <t>Peak 3</t>
  </si>
  <si>
    <t>Peak 4</t>
  </si>
  <si>
    <t>Peak 5</t>
  </si>
  <si>
    <t>Peak 6</t>
  </si>
  <si>
    <t>Peak 7</t>
  </si>
  <si>
    <t>7.08.2016</t>
  </si>
  <si>
    <t>25.08</t>
  </si>
  <si>
    <t>04.10</t>
  </si>
  <si>
    <t>30.10</t>
  </si>
  <si>
    <t>7.11</t>
  </si>
  <si>
    <t>27.11</t>
  </si>
  <si>
    <t>21.12</t>
  </si>
  <si>
    <t>08.01</t>
  </si>
  <si>
    <t>&lt; 255</t>
  </si>
  <si>
    <t xml:space="preserve">Appendix 2. Calculations for second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</si>
</sst>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5"/>
  <sheetViews>
    <sheetView tabSelected="1" workbookViewId="0">
      <selection activeCell="M6" sqref="M6"/>
    </sheetView>
  </sheetViews>
  <sheetFormatPr baseColWidth="10" defaultRowHeight="16" x14ac:dyDescent="0.2"/>
  <cols>
    <col min="1" max="1" width="28.83203125" customWidth="1"/>
    <col min="3" max="3" width="16.1640625" customWidth="1"/>
  </cols>
  <sheetData>
    <row r="1" spans="1:10" x14ac:dyDescent="0.2">
      <c r="A1" t="s">
        <v>64</v>
      </c>
    </row>
    <row r="3" spans="1:10" x14ac:dyDescent="0.2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</row>
    <row r="4" spans="1:10" x14ac:dyDescent="0.2">
      <c r="B4" s="2" t="s">
        <v>48</v>
      </c>
      <c r="C4" s="2" t="s">
        <v>49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</row>
    <row r="5" spans="1:10" x14ac:dyDescent="0.2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s="2" t="s">
        <v>0</v>
      </c>
    </row>
    <row r="6" spans="1:10" ht="32" x14ac:dyDescent="0.2">
      <c r="A6" s="3" t="s">
        <v>46</v>
      </c>
      <c r="B6" s="1">
        <v>365</v>
      </c>
      <c r="C6" s="1">
        <v>375</v>
      </c>
      <c r="D6" s="1">
        <v>666</v>
      </c>
      <c r="E6" s="1">
        <v>890</v>
      </c>
      <c r="F6" s="1">
        <v>1139</v>
      </c>
      <c r="G6" s="1">
        <v>1469</v>
      </c>
      <c r="H6" s="1">
        <v>979</v>
      </c>
      <c r="I6" s="1">
        <v>770</v>
      </c>
      <c r="J6" s="2">
        <f>SUM(B6:I6)</f>
        <v>6653</v>
      </c>
    </row>
    <row r="7" spans="1:10" ht="32" x14ac:dyDescent="0.2">
      <c r="A7" s="3" t="s">
        <v>47</v>
      </c>
      <c r="B7" s="1">
        <v>1866</v>
      </c>
      <c r="C7" s="1">
        <v>1444</v>
      </c>
      <c r="D7" s="1">
        <v>2341</v>
      </c>
      <c r="E7" s="1">
        <v>4061</v>
      </c>
      <c r="F7" s="1">
        <v>5867</v>
      </c>
      <c r="G7" s="1">
        <v>4050</v>
      </c>
      <c r="H7" s="1">
        <v>3775</v>
      </c>
      <c r="I7" s="1">
        <v>2799</v>
      </c>
      <c r="J7" s="2">
        <f>SUM(B7:I7)</f>
        <v>26203</v>
      </c>
    </row>
    <row r="8" spans="1:10" x14ac:dyDescent="0.2">
      <c r="A8" s="2" t="s">
        <v>0</v>
      </c>
      <c r="B8" s="2">
        <f>SUM(B6,B7)</f>
        <v>2231</v>
      </c>
      <c r="C8" s="2">
        <f t="shared" ref="C8:J8" si="0">SUM(C6,C7)</f>
        <v>1819</v>
      </c>
      <c r="D8" s="2">
        <f t="shared" si="0"/>
        <v>3007</v>
      </c>
      <c r="E8" s="2">
        <f t="shared" si="0"/>
        <v>4951</v>
      </c>
      <c r="F8" s="2">
        <f t="shared" si="0"/>
        <v>7006</v>
      </c>
      <c r="G8" s="2">
        <f t="shared" si="0"/>
        <v>5519</v>
      </c>
      <c r="H8" s="2">
        <f t="shared" si="0"/>
        <v>4754</v>
      </c>
      <c r="I8" s="2">
        <f t="shared" si="0"/>
        <v>3569</v>
      </c>
      <c r="J8" s="2">
        <f t="shared" si="0"/>
        <v>32856</v>
      </c>
    </row>
    <row r="12" spans="1:10" x14ac:dyDescent="0.2">
      <c r="B12" t="s">
        <v>1</v>
      </c>
      <c r="C12">
        <f>J8*(J6/J8)*(B8/J8)</f>
        <v>451.75441319698081</v>
      </c>
      <c r="E12" t="s">
        <v>17</v>
      </c>
      <c r="F12">
        <f>B6</f>
        <v>365</v>
      </c>
    </row>
    <row r="13" spans="1:10" x14ac:dyDescent="0.2">
      <c r="B13" t="s">
        <v>2</v>
      </c>
      <c r="C13">
        <f>J8*(J6/J8)*(C8/J8)</f>
        <v>368.32867664962259</v>
      </c>
      <c r="E13" t="s">
        <v>26</v>
      </c>
      <c r="F13">
        <f>C6</f>
        <v>375</v>
      </c>
    </row>
    <row r="14" spans="1:10" x14ac:dyDescent="0.2">
      <c r="B14" t="s">
        <v>3</v>
      </c>
      <c r="C14">
        <f>J8*(J6/J8)*(D8/J8)</f>
        <v>608.88638300462628</v>
      </c>
      <c r="E14" t="s">
        <v>27</v>
      </c>
      <c r="F14">
        <f>D6</f>
        <v>666</v>
      </c>
    </row>
    <row r="15" spans="1:10" x14ac:dyDescent="0.2">
      <c r="B15" t="s">
        <v>4</v>
      </c>
      <c r="C15">
        <f>J8*(J6/J8)*(E8/J8)</f>
        <v>1002.5262661309959</v>
      </c>
      <c r="E15" t="s">
        <v>28</v>
      </c>
      <c r="F15">
        <f>E6</f>
        <v>890</v>
      </c>
    </row>
    <row r="16" spans="1:10" x14ac:dyDescent="0.2">
      <c r="B16" t="s">
        <v>5</v>
      </c>
      <c r="C16">
        <f>J8*(J6/J8)*(F8/J8)</f>
        <v>1418.6425006087168</v>
      </c>
      <c r="E16" t="s">
        <v>29</v>
      </c>
      <c r="F16">
        <f>F6</f>
        <v>1139</v>
      </c>
    </row>
    <row r="17" spans="2:6" x14ac:dyDescent="0.2">
      <c r="B17" t="s">
        <v>6</v>
      </c>
      <c r="C17">
        <f>J8*(J6/J8)*(G8/J8)</f>
        <v>1117.5403883613344</v>
      </c>
      <c r="E17" t="s">
        <v>30</v>
      </c>
      <c r="F17">
        <f>G6</f>
        <v>1469</v>
      </c>
    </row>
    <row r="18" spans="2:6" x14ac:dyDescent="0.2">
      <c r="B18" t="s">
        <v>7</v>
      </c>
      <c r="C18">
        <f>J8*(J6/J8)*(H8/J8)</f>
        <v>962.63580472364265</v>
      </c>
      <c r="E18" t="s">
        <v>31</v>
      </c>
      <c r="F18">
        <f>H6</f>
        <v>979</v>
      </c>
    </row>
    <row r="19" spans="2:6" x14ac:dyDescent="0.2">
      <c r="B19" t="s">
        <v>8</v>
      </c>
      <c r="C19">
        <f>J8*(J6/J8)*(I8/J8)</f>
        <v>722.68556732408081</v>
      </c>
      <c r="E19" t="s">
        <v>32</v>
      </c>
      <c r="F19">
        <f>I6</f>
        <v>770</v>
      </c>
    </row>
    <row r="21" spans="2:6" x14ac:dyDescent="0.2">
      <c r="B21" t="s">
        <v>9</v>
      </c>
      <c r="C21">
        <f>(J7*B8/J8)</f>
        <v>1779.2455868030193</v>
      </c>
      <c r="E21" t="s">
        <v>33</v>
      </c>
      <c r="F21">
        <f>B7</f>
        <v>1866</v>
      </c>
    </row>
    <row r="22" spans="2:6" x14ac:dyDescent="0.2">
      <c r="B22" t="s">
        <v>10</v>
      </c>
      <c r="C22">
        <f>(J7*C8/J8)</f>
        <v>1450.6713233503774</v>
      </c>
      <c r="E22" t="s">
        <v>34</v>
      </c>
      <c r="F22">
        <f>C7</f>
        <v>1444</v>
      </c>
    </row>
    <row r="23" spans="2:6" x14ac:dyDescent="0.2">
      <c r="B23" t="s">
        <v>11</v>
      </c>
      <c r="C23">
        <f>(J7*D8/J8)</f>
        <v>2398.1136169953738</v>
      </c>
      <c r="E23" t="s">
        <v>35</v>
      </c>
      <c r="F23">
        <f>D7</f>
        <v>2341</v>
      </c>
    </row>
    <row r="24" spans="2:6" x14ac:dyDescent="0.2">
      <c r="B24" t="s">
        <v>12</v>
      </c>
      <c r="C24">
        <f>(J7*E8/J8)</f>
        <v>3948.4737338690043</v>
      </c>
      <c r="E24" t="s">
        <v>36</v>
      </c>
      <c r="F24">
        <f>E7</f>
        <v>4061</v>
      </c>
    </row>
    <row r="25" spans="2:6" x14ac:dyDescent="0.2">
      <c r="B25" t="s">
        <v>13</v>
      </c>
      <c r="C25">
        <f>(J7*F8/J8)</f>
        <v>5587.3574993912835</v>
      </c>
      <c r="E25" t="s">
        <v>37</v>
      </c>
      <c r="F25">
        <f>F7</f>
        <v>5867</v>
      </c>
    </row>
    <row r="26" spans="2:6" x14ac:dyDescent="0.2">
      <c r="B26" t="s">
        <v>14</v>
      </c>
      <c r="C26">
        <f>(J7*G8/J8)</f>
        <v>4401.4596116386656</v>
      </c>
      <c r="E26" t="s">
        <v>38</v>
      </c>
      <c r="F26">
        <f>G7</f>
        <v>4050</v>
      </c>
    </row>
    <row r="27" spans="2:6" x14ac:dyDescent="0.2">
      <c r="B27" t="s">
        <v>15</v>
      </c>
      <c r="C27">
        <f>(J7*H8/J8)</f>
        <v>3791.3641952763573</v>
      </c>
      <c r="E27" t="s">
        <v>39</v>
      </c>
      <c r="F27">
        <f>H7</f>
        <v>3775</v>
      </c>
    </row>
    <row r="28" spans="2:6" x14ac:dyDescent="0.2">
      <c r="B28" t="s">
        <v>16</v>
      </c>
      <c r="C28">
        <f>(J7*I8/J8)</f>
        <v>2846.3144326759193</v>
      </c>
      <c r="E28" t="s">
        <v>40</v>
      </c>
      <c r="F28">
        <f>I7</f>
        <v>2799</v>
      </c>
    </row>
    <row r="31" spans="2:6" x14ac:dyDescent="0.2">
      <c r="D31">
        <f>((F12-C12)^2)/C12</f>
        <v>16.660220662572108</v>
      </c>
      <c r="F31">
        <f>((F21-C21)^2)/C21</f>
        <v>4.2300670941530401</v>
      </c>
    </row>
    <row r="32" spans="2:6" x14ac:dyDescent="0.2">
      <c r="D32">
        <f>((F13-C13)^2)/C13</f>
        <v>0.12083380433511087</v>
      </c>
      <c r="F32">
        <f t="shared" ref="F32:F38" si="1">((F22-C22)^2)/C22</f>
        <v>3.0679971768175121E-2</v>
      </c>
    </row>
    <row r="33" spans="3:6" x14ac:dyDescent="0.2">
      <c r="D33">
        <f t="shared" ref="D33:D38" si="2">((F14-C14)^2)/C14</f>
        <v>5.3572642406579449</v>
      </c>
      <c r="F33">
        <f t="shared" si="1"/>
        <v>1.3602213102735354</v>
      </c>
    </row>
    <row r="34" spans="3:6" x14ac:dyDescent="0.2">
      <c r="D34">
        <f t="shared" si="2"/>
        <v>12.630253188527625</v>
      </c>
      <c r="F34">
        <f t="shared" si="1"/>
        <v>3.206849386073126</v>
      </c>
    </row>
    <row r="35" spans="3:6" x14ac:dyDescent="0.2">
      <c r="D35">
        <f t="shared" si="2"/>
        <v>55.123068788043369</v>
      </c>
      <c r="F35">
        <f t="shared" si="1"/>
        <v>13.995869810588557</v>
      </c>
    </row>
    <row r="36" spans="3:6" x14ac:dyDescent="0.2">
      <c r="D36">
        <f t="shared" si="2"/>
        <v>110.53189656467491</v>
      </c>
      <c r="F36">
        <f t="shared" si="1"/>
        <v>28.06429446417518</v>
      </c>
    </row>
    <row r="37" spans="3:6" x14ac:dyDescent="0.2">
      <c r="D37">
        <f t="shared" si="2"/>
        <v>0.27818089222188602</v>
      </c>
      <c r="F37">
        <f t="shared" si="1"/>
        <v>7.0630747469839633E-2</v>
      </c>
    </row>
    <row r="38" spans="3:6" x14ac:dyDescent="0.2">
      <c r="D38">
        <f t="shared" si="2"/>
        <v>3.0976895632954959</v>
      </c>
      <c r="F38">
        <f t="shared" si="1"/>
        <v>0.78651027228199188</v>
      </c>
    </row>
    <row r="41" spans="3:6" x14ac:dyDescent="0.2">
      <c r="C41" t="s">
        <v>41</v>
      </c>
      <c r="D41">
        <f>SUM(D31,D32,D33,D34,D35,D36,D37,D38,F31,F32:F38)</f>
        <v>255.54453076111184</v>
      </c>
    </row>
    <row r="43" spans="3:6" x14ac:dyDescent="0.2">
      <c r="C43" t="s">
        <v>42</v>
      </c>
      <c r="D43">
        <f>(8-1)*(2-1)</f>
        <v>7</v>
      </c>
    </row>
    <row r="45" spans="3:6" x14ac:dyDescent="0.2">
      <c r="C45" t="s">
        <v>44</v>
      </c>
      <c r="D45" t="s">
        <v>43</v>
      </c>
      <c r="E45" t="s">
        <v>63</v>
      </c>
      <c r="F45" t="s">
        <v>45</v>
      </c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scale="62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2018-10-22T07:34:51Z</cp:lastPrinted>
  <dcterms:created xsi:type="dcterms:W3CDTF">2018-10-12T14:33:38Z</dcterms:created>
  <dcterms:modified xsi:type="dcterms:W3CDTF">2018-10-22T08:38:40Z</dcterms:modified>
</cp:coreProperties>
</file>