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nne_pru/Downloads/"/>
    </mc:Choice>
  </mc:AlternateContent>
  <bookViews>
    <workbookView xWindow="240" yWindow="460" windowWidth="25360" windowHeight="14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" i="1" l="1"/>
  <c r="C143" i="1"/>
  <c r="C142" i="1"/>
  <c r="C8" i="1"/>
  <c r="C11" i="1"/>
  <c r="C167" i="1"/>
  <c r="C168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0" i="1"/>
  <c r="C12" i="1"/>
  <c r="C29" i="1"/>
  <c r="C21" i="1"/>
  <c r="C30" i="1"/>
  <c r="C31" i="1"/>
  <c r="C32" i="1"/>
  <c r="B138" i="1"/>
  <c r="C265" i="1"/>
  <c r="B137" i="1"/>
  <c r="C264" i="1"/>
  <c r="B136" i="1"/>
  <c r="C263" i="1"/>
  <c r="B135" i="1"/>
  <c r="C262" i="1"/>
  <c r="B134" i="1"/>
  <c r="C261" i="1"/>
  <c r="B133" i="1"/>
  <c r="C260" i="1"/>
  <c r="B132" i="1"/>
  <c r="C259" i="1"/>
  <c r="B131" i="1"/>
  <c r="C258" i="1"/>
  <c r="B130" i="1"/>
  <c r="C257" i="1"/>
  <c r="B129" i="1"/>
  <c r="C256" i="1"/>
  <c r="B128" i="1"/>
  <c r="C255" i="1"/>
  <c r="B127" i="1"/>
  <c r="C254" i="1"/>
  <c r="B126" i="1"/>
  <c r="C253" i="1"/>
  <c r="B125" i="1"/>
  <c r="C252" i="1"/>
  <c r="B124" i="1"/>
  <c r="C251" i="1"/>
  <c r="B123" i="1"/>
  <c r="C250" i="1"/>
  <c r="B122" i="1"/>
  <c r="C249" i="1"/>
  <c r="B121" i="1"/>
  <c r="C248" i="1"/>
  <c r="B120" i="1"/>
  <c r="C247" i="1"/>
  <c r="B119" i="1"/>
  <c r="C246" i="1"/>
  <c r="B118" i="1"/>
  <c r="C245" i="1"/>
  <c r="B117" i="1"/>
  <c r="C244" i="1"/>
  <c r="B116" i="1"/>
  <c r="C243" i="1"/>
  <c r="B115" i="1"/>
  <c r="C242" i="1"/>
  <c r="B114" i="1"/>
  <c r="C241" i="1"/>
  <c r="B113" i="1"/>
  <c r="C240" i="1"/>
  <c r="B112" i="1"/>
  <c r="C239" i="1"/>
  <c r="B111" i="1"/>
  <c r="C238" i="1"/>
  <c r="B110" i="1"/>
  <c r="C237" i="1"/>
  <c r="B109" i="1"/>
  <c r="C236" i="1"/>
  <c r="B108" i="1"/>
  <c r="C235" i="1"/>
  <c r="B107" i="1"/>
  <c r="C234" i="1"/>
  <c r="B106" i="1"/>
  <c r="C233" i="1"/>
  <c r="B105" i="1"/>
  <c r="C232" i="1"/>
  <c r="B104" i="1"/>
  <c r="C231" i="1"/>
  <c r="B103" i="1"/>
  <c r="C230" i="1"/>
  <c r="B102" i="1"/>
  <c r="C229" i="1"/>
  <c r="B101" i="1"/>
  <c r="C228" i="1"/>
  <c r="B100" i="1"/>
  <c r="C227" i="1"/>
  <c r="B99" i="1"/>
  <c r="C226" i="1"/>
  <c r="B98" i="1"/>
  <c r="C225" i="1"/>
  <c r="B97" i="1"/>
  <c r="C224" i="1"/>
  <c r="B96" i="1"/>
  <c r="C223" i="1"/>
  <c r="B95" i="1"/>
  <c r="C222" i="1"/>
  <c r="B94" i="1"/>
  <c r="C221" i="1"/>
  <c r="B93" i="1"/>
  <c r="C220" i="1"/>
  <c r="B92" i="1"/>
  <c r="C219" i="1"/>
  <c r="B91" i="1"/>
  <c r="C218" i="1"/>
  <c r="B90" i="1"/>
  <c r="C217" i="1"/>
  <c r="B89" i="1"/>
  <c r="C216" i="1"/>
  <c r="B88" i="1"/>
  <c r="C215" i="1"/>
  <c r="B87" i="1"/>
  <c r="C214" i="1"/>
  <c r="B86" i="1"/>
  <c r="C213" i="1"/>
  <c r="B85" i="1"/>
  <c r="C212" i="1"/>
  <c r="B84" i="1"/>
  <c r="C211" i="1"/>
  <c r="B83" i="1"/>
  <c r="C210" i="1"/>
  <c r="B82" i="1"/>
  <c r="C209" i="1"/>
  <c r="B81" i="1"/>
  <c r="C208" i="1"/>
  <c r="B80" i="1"/>
  <c r="C207" i="1"/>
  <c r="B79" i="1"/>
  <c r="C206" i="1"/>
  <c r="B78" i="1"/>
  <c r="C205" i="1"/>
  <c r="B77" i="1"/>
  <c r="C204" i="1"/>
  <c r="B76" i="1"/>
  <c r="C203" i="1"/>
  <c r="B75" i="1"/>
  <c r="C202" i="1"/>
  <c r="B74" i="1"/>
  <c r="C201" i="1"/>
  <c r="B73" i="1"/>
  <c r="C200" i="1"/>
  <c r="B72" i="1"/>
  <c r="C199" i="1"/>
  <c r="B71" i="1"/>
  <c r="C198" i="1"/>
  <c r="B70" i="1"/>
  <c r="C197" i="1"/>
  <c r="B69" i="1"/>
  <c r="C196" i="1"/>
  <c r="B68" i="1"/>
  <c r="C195" i="1"/>
  <c r="B67" i="1"/>
  <c r="C194" i="1"/>
  <c r="B66" i="1"/>
  <c r="C193" i="1"/>
  <c r="B65" i="1"/>
  <c r="C192" i="1"/>
  <c r="B64" i="1"/>
  <c r="C191" i="1"/>
  <c r="B63" i="1"/>
  <c r="C190" i="1"/>
  <c r="B62" i="1"/>
  <c r="C189" i="1"/>
  <c r="B61" i="1"/>
  <c r="C188" i="1"/>
  <c r="B60" i="1"/>
  <c r="C187" i="1"/>
  <c r="B59" i="1"/>
  <c r="C186" i="1"/>
  <c r="B58" i="1"/>
  <c r="C185" i="1"/>
  <c r="B57" i="1"/>
  <c r="C178" i="1"/>
  <c r="C184" i="1"/>
  <c r="B56" i="1"/>
  <c r="C177" i="1"/>
  <c r="C183" i="1"/>
  <c r="B55" i="1"/>
  <c r="C176" i="1"/>
  <c r="C182" i="1"/>
  <c r="B54" i="1"/>
  <c r="C181" i="1"/>
  <c r="B53" i="1"/>
  <c r="C180" i="1"/>
  <c r="C174" i="1"/>
  <c r="B52" i="1"/>
  <c r="B51" i="1"/>
  <c r="B50" i="1"/>
  <c r="B49" i="1"/>
  <c r="B48" i="1"/>
  <c r="B47" i="1"/>
  <c r="B46" i="1"/>
  <c r="C163" i="1"/>
  <c r="B45" i="1"/>
  <c r="C162" i="1"/>
  <c r="B44" i="1"/>
  <c r="C161" i="1"/>
  <c r="B43" i="1"/>
  <c r="C160" i="1"/>
  <c r="B42" i="1"/>
  <c r="C159" i="1"/>
  <c r="B41" i="1"/>
  <c r="C158" i="1"/>
  <c r="B40" i="1"/>
  <c r="C157" i="1"/>
  <c r="B39" i="1"/>
  <c r="C37" i="1"/>
  <c r="C156" i="1"/>
  <c r="C155" i="1"/>
  <c r="C154" i="1"/>
  <c r="C153" i="1"/>
  <c r="B27" i="1"/>
  <c r="C22" i="1"/>
  <c r="C23" i="1"/>
  <c r="C13" i="1"/>
  <c r="C25" i="1"/>
  <c r="D23" i="1"/>
  <c r="C17" i="1"/>
  <c r="D13" i="1"/>
</calcChain>
</file>

<file path=xl/sharedStrings.xml><?xml version="1.0" encoding="utf-8"?>
<sst xmlns="http://schemas.openxmlformats.org/spreadsheetml/2006/main" count="58" uniqueCount="54">
  <si>
    <t>in korean won</t>
  </si>
  <si>
    <t>1 dollar = 1200 $ in 2016</t>
  </si>
  <si>
    <t>The revenue in 2016 in $</t>
  </si>
  <si>
    <t>14 billion</t>
  </si>
  <si>
    <t xml:space="preserve">The loss of 3% of customers (3% of revenue) </t>
  </si>
  <si>
    <t xml:space="preserve">The loss of 1% of customers (3% of revenue) </t>
  </si>
  <si>
    <t>Deviation</t>
  </si>
  <si>
    <t xml:space="preserve">mean </t>
  </si>
  <si>
    <t xml:space="preserve">min number of infected IP adresses </t>
  </si>
  <si>
    <t xml:space="preserve">max number of infected IP adresses </t>
  </si>
  <si>
    <t xml:space="preserve">mean over year </t>
  </si>
  <si>
    <t xml:space="preserve">mean for both losses </t>
  </si>
  <si>
    <t xml:space="preserve">min losses over year </t>
  </si>
  <si>
    <t xml:space="preserve">max losses over year </t>
  </si>
  <si>
    <t>mean</t>
  </si>
  <si>
    <t>deviation</t>
  </si>
  <si>
    <t>cost 1 year</t>
  </si>
  <si>
    <t>cost 2 years</t>
  </si>
  <si>
    <t>cost 3 years</t>
  </si>
  <si>
    <t>We keep 1 average exposure for further calculations</t>
  </si>
  <si>
    <t>((average risk exposure * %risk mitigation effectivness) - cost)/cost</t>
  </si>
  <si>
    <t>effectivness 1%</t>
  </si>
  <si>
    <t>effectivness 10%</t>
  </si>
  <si>
    <t>effectivness 20%</t>
  </si>
  <si>
    <t>effectivness 30%</t>
  </si>
  <si>
    <t>Average exposure (random)</t>
  </si>
  <si>
    <t>effectivness 40%</t>
  </si>
  <si>
    <t>effectivness 50%</t>
  </si>
  <si>
    <t>effectivness 60%</t>
  </si>
  <si>
    <t>effectivness 70%</t>
  </si>
  <si>
    <t>effectivness 80%</t>
  </si>
  <si>
    <t>effectivness 90%</t>
  </si>
  <si>
    <t>effectivness 100%</t>
  </si>
  <si>
    <t>Effectiveness min</t>
  </si>
  <si>
    <t>Effectiveness max</t>
  </si>
  <si>
    <t>Mean</t>
  </si>
  <si>
    <t xml:space="preserve">Average effectiveness </t>
  </si>
  <si>
    <t>The fixed one</t>
  </si>
  <si>
    <t>45 %</t>
  </si>
  <si>
    <t>ROSI for 45% for 1 year</t>
  </si>
  <si>
    <t>ROSI for 2 years</t>
  </si>
  <si>
    <t>ROSI for 3 years</t>
  </si>
  <si>
    <t xml:space="preserve">Appendix. </t>
  </si>
  <si>
    <t>Excel calculations.</t>
  </si>
  <si>
    <t>The revenue in 2016 of KT Corp</t>
  </si>
  <si>
    <t>min number infected IP adresses costs</t>
  </si>
  <si>
    <t xml:space="preserve">max number infected IP adresses costs </t>
  </si>
  <si>
    <t>Cost of security measures</t>
  </si>
  <si>
    <t>ROSI for 1 year</t>
  </si>
  <si>
    <t>(min infected IP + max infected IP)/ overall number of IP used for IoT devices</t>
  </si>
  <si>
    <t>The probability of a device being comnpromised</t>
  </si>
  <si>
    <t>ROSI calculation</t>
  </si>
  <si>
    <t>Monte carlo simulation for % of effectiveness</t>
  </si>
  <si>
    <t>Monte Carlo simulation for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</si>
</sst>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#,##0.00\ _R_U_B"/>
  </numFmts>
  <fonts count="7" x14ac:knownFonts="1">
    <font>
      <sz val="12"/>
      <color rgb="FF000000"/>
      <name val="Calibri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ROSI for</a:t>
            </a:r>
            <a:r>
              <a:rPr lang="en-US" baseline="0"/>
              <a:t> different effectivenesses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Sheet1!$C$155:$C$160</c:f>
              <c:numCache>
                <c:formatCode>General</c:formatCode>
                <c:ptCount val="6"/>
                <c:pt idx="0">
                  <c:v>264.3915778415102</c:v>
                </c:pt>
                <c:pt idx="1">
                  <c:v>397.0873667622653</c:v>
                </c:pt>
                <c:pt idx="2">
                  <c:v>529.7831556830203</c:v>
                </c:pt>
                <c:pt idx="3">
                  <c:v>662.4789446037755</c:v>
                </c:pt>
                <c:pt idx="4">
                  <c:v>795.1747335245305</c:v>
                </c:pt>
                <c:pt idx="5">
                  <c:v>927.8705224452856</c:v>
                </c:pt>
              </c:numCache>
            </c:numRef>
          </c:cat>
          <c:val>
            <c:numRef>
              <c:f>Sheet1!$D$155:$D$160</c:f>
              <c:numCache>
                <c:formatCode>General</c:formatCode>
                <c:ptCount val="6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309584"/>
        <c:axId val="1061549024"/>
      </c:barChart>
      <c:catAx>
        <c:axId val="13933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49024"/>
        <c:crosses val="autoZero"/>
        <c:auto val="1"/>
        <c:lblAlgn val="ctr"/>
        <c:lblOffset val="100"/>
        <c:noMultiLvlLbl val="0"/>
      </c:catAx>
      <c:valAx>
        <c:axId val="1061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150</xdr:row>
      <xdr:rowOff>431800</xdr:rowOff>
    </xdr:from>
    <xdr:to>
      <xdr:col>8</xdr:col>
      <xdr:colOff>1130300</xdr:colOff>
      <xdr:row>167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2"/>
  <sheetViews>
    <sheetView tabSelected="1" topLeftCell="B155" workbookViewId="0">
      <selection activeCell="F150" sqref="F150"/>
    </sheetView>
  </sheetViews>
  <sheetFormatPr baseColWidth="10" defaultColWidth="11.1640625" defaultRowHeight="15" customHeight="1" x14ac:dyDescent="0.2"/>
  <cols>
    <col min="1" max="1" width="2.1640625" hidden="1" customWidth="1"/>
    <col min="2" max="2" width="40" customWidth="1"/>
    <col min="3" max="3" width="22.83203125" customWidth="1"/>
    <col min="4" max="4" width="17" customWidth="1"/>
    <col min="5" max="5" width="14.6640625" customWidth="1"/>
    <col min="6" max="6" width="13.33203125" customWidth="1"/>
    <col min="7" max="7" width="18.33203125" customWidth="1"/>
    <col min="8" max="8" width="26" customWidth="1"/>
    <col min="9" max="9" width="17.5" customWidth="1"/>
    <col min="10" max="23" width="10.5" customWidth="1"/>
  </cols>
  <sheetData>
    <row r="1" spans="1:4" ht="28" customHeight="1" x14ac:dyDescent="0.2">
      <c r="A1" s="8"/>
      <c r="B1" s="8" t="s">
        <v>42</v>
      </c>
    </row>
    <row r="2" spans="1:4" ht="31" customHeight="1" x14ac:dyDescent="0.2">
      <c r="A2" s="8"/>
      <c r="B2" s="8" t="s">
        <v>43</v>
      </c>
    </row>
    <row r="3" spans="1:4" ht="31" customHeight="1" x14ac:dyDescent="0.2">
      <c r="A3" s="8"/>
      <c r="B3" s="7" t="s">
        <v>44</v>
      </c>
    </row>
    <row r="4" spans="1:4" ht="44" customHeight="1" x14ac:dyDescent="0.2">
      <c r="A4" s="7"/>
      <c r="B4" s="10">
        <v>17000000000000</v>
      </c>
      <c r="C4" t="s">
        <v>0</v>
      </c>
    </row>
    <row r="5" spans="1:4" ht="15.75" customHeight="1" x14ac:dyDescent="0.2"/>
    <row r="6" spans="1:4" ht="15.75" customHeight="1" x14ac:dyDescent="0.2">
      <c r="B6" t="s">
        <v>1</v>
      </c>
    </row>
    <row r="7" spans="1:4" ht="15.75" customHeight="1" x14ac:dyDescent="0.2"/>
    <row r="8" spans="1:4" ht="15.75" customHeight="1" x14ac:dyDescent="0.2">
      <c r="B8" t="s">
        <v>2</v>
      </c>
      <c r="C8" s="2">
        <f>B4/1200</f>
        <v>14166666666.666666</v>
      </c>
      <c r="D8" t="s">
        <v>3</v>
      </c>
    </row>
    <row r="9" spans="1:4" ht="15.75" customHeight="1" x14ac:dyDescent="0.2"/>
    <row r="10" spans="1:4" ht="15.75" customHeight="1" x14ac:dyDescent="0.2"/>
    <row r="11" spans="1:4" ht="15.75" customHeight="1" x14ac:dyDescent="0.2">
      <c r="A11" s="3"/>
      <c r="B11" t="s">
        <v>4</v>
      </c>
      <c r="C11" s="2">
        <f>C8*0.03</f>
        <v>424999999.99999994</v>
      </c>
    </row>
    <row r="12" spans="1:4" ht="15.75" customHeight="1" x14ac:dyDescent="0.2">
      <c r="B12" t="s">
        <v>5</v>
      </c>
      <c r="C12" s="2">
        <f>C8*0.01</f>
        <v>141666666.66666666</v>
      </c>
      <c r="D12" s="9" t="s">
        <v>6</v>
      </c>
    </row>
    <row r="13" spans="1:4" ht="15.75" customHeight="1" x14ac:dyDescent="0.2">
      <c r="B13" t="s">
        <v>7</v>
      </c>
      <c r="C13" s="2">
        <f>(C11+C12)/2</f>
        <v>283333333.33333331</v>
      </c>
      <c r="D13" s="9">
        <f>STDEV(C12,C11)</f>
        <v>200346921.33618841</v>
      </c>
    </row>
    <row r="14" spans="1:4" ht="15.75" customHeight="1" x14ac:dyDescent="0.2"/>
    <row r="15" spans="1:4" ht="15.75" customHeight="1" x14ac:dyDescent="0.2">
      <c r="B15" t="s">
        <v>8</v>
      </c>
      <c r="C15">
        <v>8</v>
      </c>
    </row>
    <row r="16" spans="1:4" ht="15.75" customHeight="1" x14ac:dyDescent="0.2">
      <c r="B16" t="s">
        <v>9</v>
      </c>
      <c r="C16">
        <v>435</v>
      </c>
    </row>
    <row r="17" spans="1:4" ht="15.75" customHeight="1" x14ac:dyDescent="0.2">
      <c r="B17" t="s">
        <v>7</v>
      </c>
      <c r="C17">
        <f>(C15+C16)/2</f>
        <v>221.5</v>
      </c>
    </row>
    <row r="18" spans="1:4" ht="15.75" customHeight="1" x14ac:dyDescent="0.2">
      <c r="A18" s="3"/>
    </row>
    <row r="19" spans="1:4" ht="15.75" customHeight="1" x14ac:dyDescent="0.2">
      <c r="B19" t="s">
        <v>45</v>
      </c>
    </row>
    <row r="20" spans="1:4" ht="15.75" customHeight="1" x14ac:dyDescent="0.2">
      <c r="C20" s="2">
        <f t="shared" ref="C20:C21" si="0">C15</f>
        <v>8</v>
      </c>
    </row>
    <row r="21" spans="1:4" ht="15.75" customHeight="1" x14ac:dyDescent="0.2">
      <c r="B21" t="s">
        <v>46</v>
      </c>
      <c r="C21" s="2">
        <f t="shared" si="0"/>
        <v>435</v>
      </c>
    </row>
    <row r="22" spans="1:4" ht="15.75" customHeight="1" x14ac:dyDescent="0.2">
      <c r="B22" t="s">
        <v>7</v>
      </c>
      <c r="C22" s="2">
        <f>(C20+C21)/2</f>
        <v>221.5</v>
      </c>
      <c r="D22" s="9" t="s">
        <v>6</v>
      </c>
    </row>
    <row r="23" spans="1:4" ht="15.75" customHeight="1" x14ac:dyDescent="0.2">
      <c r="B23" t="s">
        <v>10</v>
      </c>
      <c r="C23" s="2">
        <f>C22*365</f>
        <v>80847.5</v>
      </c>
      <c r="D23" s="9">
        <f>STDEV(C22,C21)</f>
        <v>150.96729778332789</v>
      </c>
    </row>
    <row r="24" spans="1:4" ht="15.75" customHeight="1" x14ac:dyDescent="0.2"/>
    <row r="25" spans="1:4" ht="15.75" customHeight="1" x14ac:dyDescent="0.2">
      <c r="B25" t="s">
        <v>11</v>
      </c>
      <c r="C25" s="2">
        <f>C23+C13</f>
        <v>283414180.83333331</v>
      </c>
    </row>
    <row r="26" spans="1:4" ht="70" customHeight="1" x14ac:dyDescent="0.2">
      <c r="B26" s="11" t="s">
        <v>50</v>
      </c>
      <c r="C26" s="4" t="s">
        <v>49</v>
      </c>
    </row>
    <row r="27" spans="1:4" ht="15.75" customHeight="1" x14ac:dyDescent="0.2">
      <c r="B27" s="9">
        <f>(8+435)/1400</f>
        <v>0.31642857142857145</v>
      </c>
    </row>
    <row r="28" spans="1:4" ht="15.75" customHeight="1" x14ac:dyDescent="0.2">
      <c r="B28" s="9"/>
    </row>
    <row r="29" spans="1:4" ht="15.75" customHeight="1" x14ac:dyDescent="0.2">
      <c r="B29" t="s">
        <v>12</v>
      </c>
      <c r="C29" s="2">
        <f>C20*365*0.3+C12*0.3</f>
        <v>42500875.999999993</v>
      </c>
    </row>
    <row r="30" spans="1:4" ht="15.75" customHeight="1" x14ac:dyDescent="0.2">
      <c r="B30" t="s">
        <v>13</v>
      </c>
      <c r="C30" s="2">
        <f>C11*0.3+C21*365*0.3</f>
        <v>127547632.49999997</v>
      </c>
    </row>
    <row r="31" spans="1:4" ht="15.75" customHeight="1" x14ac:dyDescent="0.2">
      <c r="B31" t="s">
        <v>14</v>
      </c>
      <c r="C31" s="2">
        <f>AVERAGE(C29,C30)</f>
        <v>85024254.249999985</v>
      </c>
    </row>
    <row r="32" spans="1:4" ht="15.75" customHeight="1" x14ac:dyDescent="0.2">
      <c r="B32" t="s">
        <v>15</v>
      </c>
      <c r="C32" s="2">
        <f>STDEV(C29,C30)</f>
        <v>60137138.239071056</v>
      </c>
    </row>
    <row r="33" spans="2:3" ht="15.75" customHeight="1" x14ac:dyDescent="0.2"/>
    <row r="34" spans="2:3" ht="15.75" customHeight="1" x14ac:dyDescent="0.2">
      <c r="B34" s="6" t="s">
        <v>19</v>
      </c>
      <c r="C34" s="5">
        <v>94214010.133736119</v>
      </c>
    </row>
    <row r="35" spans="2:3" ht="15.75" customHeight="1" x14ac:dyDescent="0.2"/>
    <row r="36" spans="2:3" ht="15.75" customHeight="1" x14ac:dyDescent="0.2"/>
    <row r="37" spans="2:3" ht="15.75" customHeight="1" x14ac:dyDescent="0.2">
      <c r="B37" s="7" t="s">
        <v>25</v>
      </c>
      <c r="C37" s="2">
        <f ca="1">SUMIF(B39:B138, "&gt;0")/100</f>
        <v>85595491.547521934</v>
      </c>
    </row>
    <row r="38" spans="2:3" ht="33" customHeight="1" x14ac:dyDescent="0.2">
      <c r="B38" s="4" t="s">
        <v>53</v>
      </c>
    </row>
    <row r="39" spans="2:3" ht="24" customHeight="1" x14ac:dyDescent="0.2">
      <c r="B39" s="4">
        <f ca="1">NORMINV(RAND(),C31,C32)</f>
        <v>38184089.497481629</v>
      </c>
    </row>
    <row r="40" spans="2:3" ht="15.75" customHeight="1" x14ac:dyDescent="0.2">
      <c r="B40" s="4">
        <f ca="1">NORMINV(RAND(),C31,C32)</f>
        <v>-19563439.339578807</v>
      </c>
    </row>
    <row r="41" spans="2:3" ht="15.75" customHeight="1" x14ac:dyDescent="0.2">
      <c r="B41" s="4">
        <f ca="1">NORMINV(RAND(),C31,C32)</f>
        <v>87194630.964728296</v>
      </c>
    </row>
    <row r="42" spans="2:3" ht="15.75" customHeight="1" x14ac:dyDescent="0.2">
      <c r="B42" s="4">
        <f ca="1">NORMINV(RAND(),C31,C32)</f>
        <v>-3361009.6002948433</v>
      </c>
    </row>
    <row r="43" spans="2:3" ht="15.75" customHeight="1" x14ac:dyDescent="0.2">
      <c r="B43" s="4">
        <f ca="1">NORMINV(RAND(),C31,C32)</f>
        <v>80575535.19537963</v>
      </c>
    </row>
    <row r="44" spans="2:3" ht="15.75" customHeight="1" x14ac:dyDescent="0.2">
      <c r="B44" s="4">
        <f ca="1">NORMINV(RAND(),C31,C32)</f>
        <v>56964936.306597322</v>
      </c>
    </row>
    <row r="45" spans="2:3" ht="15.75" customHeight="1" x14ac:dyDescent="0.2">
      <c r="B45" s="4">
        <f ca="1">NORMINV(RAND(),C31,C32)</f>
        <v>41040210.786783352</v>
      </c>
    </row>
    <row r="46" spans="2:3" ht="15.75" customHeight="1" x14ac:dyDescent="0.2">
      <c r="B46" s="4">
        <f ca="1">NORMINV(RAND(),C31,C32)</f>
        <v>33895423.316923432</v>
      </c>
    </row>
    <row r="47" spans="2:3" ht="15.75" customHeight="1" x14ac:dyDescent="0.2">
      <c r="B47" s="4">
        <f ca="1">NORMINV(RAND(),C31,C32)</f>
        <v>121521309.42390212</v>
      </c>
    </row>
    <row r="48" spans="2:3" ht="15.75" customHeight="1" x14ac:dyDescent="0.2">
      <c r="B48" s="4">
        <f ca="1">NORMINV(RAND(),C31,C32)</f>
        <v>116997313.53001221</v>
      </c>
    </row>
    <row r="49" spans="2:2" ht="15.75" customHeight="1" x14ac:dyDescent="0.2">
      <c r="B49" s="4">
        <f ca="1">NORMINV(RAND(),C31,C32)</f>
        <v>-18707574.902713418</v>
      </c>
    </row>
    <row r="50" spans="2:2" ht="15.75" customHeight="1" x14ac:dyDescent="0.2">
      <c r="B50" s="4">
        <f ca="1">NORMINV(RAND(),C31,C32)</f>
        <v>69843354.813002422</v>
      </c>
    </row>
    <row r="51" spans="2:2" ht="15.75" customHeight="1" x14ac:dyDescent="0.2">
      <c r="B51" s="4">
        <f ca="1">NORMINV(RAND(),C31,C32)</f>
        <v>183994527.11026436</v>
      </c>
    </row>
    <row r="52" spans="2:2" ht="15.75" customHeight="1" x14ac:dyDescent="0.2">
      <c r="B52" s="4">
        <f ca="1">NORMINV(RAND(),C31,C32)</f>
        <v>-30112582.199672937</v>
      </c>
    </row>
    <row r="53" spans="2:2" ht="15.75" customHeight="1" x14ac:dyDescent="0.2">
      <c r="B53" s="4">
        <f ca="1">NORMINV(RAND(),C31,C32)</f>
        <v>123455839.70953107</v>
      </c>
    </row>
    <row r="54" spans="2:2" ht="15.75" customHeight="1" x14ac:dyDescent="0.2">
      <c r="B54" s="4">
        <f ca="1">NORMINV(RAND(),C31,C32)</f>
        <v>128800487.57056564</v>
      </c>
    </row>
    <row r="55" spans="2:2" ht="15.75" customHeight="1" x14ac:dyDescent="0.2">
      <c r="B55" s="4">
        <f ca="1">NORMINV(RAND(),C31,C32)</f>
        <v>143980692.15285486</v>
      </c>
    </row>
    <row r="56" spans="2:2" ht="15.75" customHeight="1" x14ac:dyDescent="0.2">
      <c r="B56" s="4">
        <f ca="1">NORMINV(RAND(),C31,C32)</f>
        <v>12168973.34659642</v>
      </c>
    </row>
    <row r="57" spans="2:2" ht="15.75" customHeight="1" x14ac:dyDescent="0.2">
      <c r="B57" s="4">
        <f ca="1">NORMINV(RAND(),C31,C32)</f>
        <v>3558576.9301365316</v>
      </c>
    </row>
    <row r="58" spans="2:2" ht="15.75" customHeight="1" x14ac:dyDescent="0.2">
      <c r="B58" s="4">
        <f ca="1">NORMINV(RAND(),C31,C32)</f>
        <v>126679186.91615209</v>
      </c>
    </row>
    <row r="59" spans="2:2" ht="15.75" customHeight="1" x14ac:dyDescent="0.2">
      <c r="B59" s="4">
        <f ca="1">NORMINV(RAND(),C31,C32)</f>
        <v>115778673.32945378</v>
      </c>
    </row>
    <row r="60" spans="2:2" ht="15.75" customHeight="1" x14ac:dyDescent="0.2">
      <c r="B60" s="4">
        <f ca="1">NORMINV(RAND(),C31,C32)</f>
        <v>78759847.66173096</v>
      </c>
    </row>
    <row r="61" spans="2:2" ht="15.75" customHeight="1" x14ac:dyDescent="0.2">
      <c r="B61" s="4">
        <f ca="1">NORMINV(RAND(),C31,C32)</f>
        <v>139682313.96252781</v>
      </c>
    </row>
    <row r="62" spans="2:2" ht="15.75" customHeight="1" x14ac:dyDescent="0.2">
      <c r="B62" s="4">
        <f ca="1">NORMINV(RAND(),C31,C32)</f>
        <v>121127023.55356419</v>
      </c>
    </row>
    <row r="63" spans="2:2" ht="15.75" customHeight="1" x14ac:dyDescent="0.2">
      <c r="B63" s="4">
        <f ca="1">NORMINV(RAND(),C31,C32)</f>
        <v>57371436.146129593</v>
      </c>
    </row>
    <row r="64" spans="2:2" ht="15.75" customHeight="1" x14ac:dyDescent="0.2">
      <c r="B64" s="4">
        <f ca="1">NORMINV(RAND(),C31,C32)</f>
        <v>43000680.42775514</v>
      </c>
    </row>
    <row r="65" spans="2:2" ht="15.75" customHeight="1" x14ac:dyDescent="0.2">
      <c r="B65" s="4">
        <f ca="1">NORMINV(RAND(),C31,C32)</f>
        <v>105248969.61790136</v>
      </c>
    </row>
    <row r="66" spans="2:2" ht="15.75" customHeight="1" x14ac:dyDescent="0.2">
      <c r="B66" s="4">
        <f ca="1">NORMINV(RAND(),C31,C32)</f>
        <v>55756233.011628151</v>
      </c>
    </row>
    <row r="67" spans="2:2" ht="15.75" customHeight="1" x14ac:dyDescent="0.2">
      <c r="B67" s="4">
        <f ca="1">NORMINV(RAND(),C31,C32)</f>
        <v>67761244.373555839</v>
      </c>
    </row>
    <row r="68" spans="2:2" ht="15.75" customHeight="1" x14ac:dyDescent="0.2">
      <c r="B68" s="4">
        <f ca="1">NORMINV(RAND(),C31,C32)</f>
        <v>134840683.0315547</v>
      </c>
    </row>
    <row r="69" spans="2:2" ht="15.75" customHeight="1" x14ac:dyDescent="0.2">
      <c r="B69" s="4">
        <f ca="1">NORMINV(RAND(),C31,C32)</f>
        <v>115639102.31545655</v>
      </c>
    </row>
    <row r="70" spans="2:2" ht="15.75" customHeight="1" x14ac:dyDescent="0.2">
      <c r="B70" s="4">
        <f ca="1">NORMINV(RAND(),C31,C32)</f>
        <v>-2215511.3366926759</v>
      </c>
    </row>
    <row r="71" spans="2:2" ht="15.75" customHeight="1" x14ac:dyDescent="0.2">
      <c r="B71" s="4">
        <f ca="1">NORMINV(RAND(),C31,C32)</f>
        <v>-51014014.387343571</v>
      </c>
    </row>
    <row r="72" spans="2:2" ht="15.75" customHeight="1" x14ac:dyDescent="0.2">
      <c r="B72" s="4">
        <f ca="1">NORMINV(RAND(),C31,C32)</f>
        <v>51593865.914940909</v>
      </c>
    </row>
    <row r="73" spans="2:2" ht="15.75" customHeight="1" x14ac:dyDescent="0.2">
      <c r="B73" s="4">
        <f ca="1">NORMINV(RAND(),C31,C32)</f>
        <v>159388581.78447914</v>
      </c>
    </row>
    <row r="74" spans="2:2" ht="15.75" customHeight="1" x14ac:dyDescent="0.2">
      <c r="B74" s="4">
        <f ca="1">NORMINV(RAND(),C31,C32)</f>
        <v>69498110.632349283</v>
      </c>
    </row>
    <row r="75" spans="2:2" ht="15.75" customHeight="1" x14ac:dyDescent="0.2">
      <c r="B75" s="4">
        <f ca="1">NORMINV(RAND(),C31,C32)</f>
        <v>31220082.581827864</v>
      </c>
    </row>
    <row r="76" spans="2:2" ht="15.75" customHeight="1" x14ac:dyDescent="0.2">
      <c r="B76" s="4">
        <f ca="1">NORMINV(RAND(),C31,C32)</f>
        <v>46819339.788529299</v>
      </c>
    </row>
    <row r="77" spans="2:2" ht="15.75" customHeight="1" x14ac:dyDescent="0.2">
      <c r="B77" s="4">
        <f ca="1">NORMINV(RAND(),C31,C32)</f>
        <v>131885165.93017641</v>
      </c>
    </row>
    <row r="78" spans="2:2" ht="15.75" customHeight="1" x14ac:dyDescent="0.2">
      <c r="B78" s="4">
        <f ca="1">NORMINV(RAND(),C31,C32)</f>
        <v>117092037.2954533</v>
      </c>
    </row>
    <row r="79" spans="2:2" ht="15.75" customHeight="1" x14ac:dyDescent="0.2">
      <c r="B79" s="4">
        <f ca="1">NORMINV(RAND(),C31,C32)</f>
        <v>117133688.12028016</v>
      </c>
    </row>
    <row r="80" spans="2:2" ht="15.75" customHeight="1" x14ac:dyDescent="0.2">
      <c r="B80" s="4">
        <f ca="1">NORMINV(RAND(),C31,C32)</f>
        <v>-19859285.321960047</v>
      </c>
    </row>
    <row r="81" spans="2:2" ht="15.75" customHeight="1" x14ac:dyDescent="0.2">
      <c r="B81" s="4">
        <f ca="1">NORMINV(RAND(),C31,C32)</f>
        <v>128607819.67347813</v>
      </c>
    </row>
    <row r="82" spans="2:2" ht="15.75" customHeight="1" x14ac:dyDescent="0.2">
      <c r="B82" s="4">
        <f ca="1">NORMINV(RAND(),C31,C32)</f>
        <v>74947606.538892314</v>
      </c>
    </row>
    <row r="83" spans="2:2" ht="15.75" customHeight="1" x14ac:dyDescent="0.2">
      <c r="B83" s="4">
        <f ca="1">NORMINV(RAND(),C31,C32)</f>
        <v>79923107.609224528</v>
      </c>
    </row>
    <row r="84" spans="2:2" ht="15.75" customHeight="1" x14ac:dyDescent="0.2">
      <c r="B84" s="4">
        <f ca="1">NORMINV(RAND(),C31,C32)</f>
        <v>120199570.91926906</v>
      </c>
    </row>
    <row r="85" spans="2:2" ht="15.75" customHeight="1" x14ac:dyDescent="0.2">
      <c r="B85" s="4">
        <f ca="1">NORMINV(RAND(),C31,C32)</f>
        <v>-15162450.278740287</v>
      </c>
    </row>
    <row r="86" spans="2:2" ht="15.75" customHeight="1" x14ac:dyDescent="0.2">
      <c r="B86" s="4">
        <f ca="1">NORMINV(RAND(),C31,C32)</f>
        <v>59699056.51118435</v>
      </c>
    </row>
    <row r="87" spans="2:2" ht="15.75" customHeight="1" x14ac:dyDescent="0.2">
      <c r="B87" s="4">
        <f ca="1">NORMINV(RAND(),C31,C32)</f>
        <v>134864940.03190362</v>
      </c>
    </row>
    <row r="88" spans="2:2" ht="15.75" customHeight="1" x14ac:dyDescent="0.2">
      <c r="B88" s="4">
        <f ca="1">NORMINV(RAND(),C31,C32)</f>
        <v>80879008.843778014</v>
      </c>
    </row>
    <row r="89" spans="2:2" ht="15.75" customHeight="1" x14ac:dyDescent="0.2">
      <c r="B89" s="4">
        <f ca="1">NORMINV(RAND(),C31,C32)</f>
        <v>35359773.356435955</v>
      </c>
    </row>
    <row r="90" spans="2:2" ht="15.75" customHeight="1" x14ac:dyDescent="0.2">
      <c r="B90" s="4">
        <f ca="1">NORMINV(RAND(),C31,C32)</f>
        <v>13537442.427981734</v>
      </c>
    </row>
    <row r="91" spans="2:2" ht="15.75" customHeight="1" x14ac:dyDescent="0.2">
      <c r="B91" s="4">
        <f ca="1">NORMINV(RAND(),C31,C32)</f>
        <v>136861471.66590834</v>
      </c>
    </row>
    <row r="92" spans="2:2" ht="15.75" customHeight="1" x14ac:dyDescent="0.2">
      <c r="B92" s="4">
        <f ca="1">NORMINV(RAND(),C31,C32)</f>
        <v>71922823.754399583</v>
      </c>
    </row>
    <row r="93" spans="2:2" ht="15.75" customHeight="1" x14ac:dyDescent="0.2">
      <c r="B93" s="4">
        <f ca="1">NORMINV(RAND(),C31,C32)</f>
        <v>130806421.86159372</v>
      </c>
    </row>
    <row r="94" spans="2:2" ht="15.75" customHeight="1" x14ac:dyDescent="0.2">
      <c r="B94" s="4">
        <f ca="1">NORMINV(RAND(),C31,C32)</f>
        <v>67987095.200748086</v>
      </c>
    </row>
    <row r="95" spans="2:2" ht="15.75" customHeight="1" x14ac:dyDescent="0.2">
      <c r="B95" s="4">
        <f ca="1">NORMINV(RAND(),C31,C32)</f>
        <v>74868413.444724083</v>
      </c>
    </row>
    <row r="96" spans="2:2" ht="15.75" customHeight="1" x14ac:dyDescent="0.2">
      <c r="B96" s="4">
        <f ca="1">NORMINV(RAND(),C31,C32)</f>
        <v>52700716.557371944</v>
      </c>
    </row>
    <row r="97" spans="2:2" ht="15.75" customHeight="1" x14ac:dyDescent="0.2">
      <c r="B97" s="4">
        <f ca="1">NORMINV(RAND(),C31,C32)</f>
        <v>45311722.729895622</v>
      </c>
    </row>
    <row r="98" spans="2:2" ht="15.75" customHeight="1" x14ac:dyDescent="0.2">
      <c r="B98" s="4">
        <f ca="1">NORMINV(RAND(),C31,C32)</f>
        <v>92629351.685337394</v>
      </c>
    </row>
    <row r="99" spans="2:2" ht="15.75" customHeight="1" x14ac:dyDescent="0.2">
      <c r="B99" s="4">
        <f ca="1">NORMINV(RAND(),C31,C32)</f>
        <v>-3345588.5717315972</v>
      </c>
    </row>
    <row r="100" spans="2:2" ht="15.75" customHeight="1" x14ac:dyDescent="0.2">
      <c r="B100" s="4">
        <f ca="1">NORMINV(RAND(),C31,C32)</f>
        <v>179436843.19154033</v>
      </c>
    </row>
    <row r="101" spans="2:2" ht="15.75" customHeight="1" x14ac:dyDescent="0.2">
      <c r="B101" s="4">
        <f ca="1">NORMINV(RAND(),C31,C32)</f>
        <v>147764866.25564051</v>
      </c>
    </row>
    <row r="102" spans="2:2" ht="15.75" customHeight="1" x14ac:dyDescent="0.2">
      <c r="B102" s="4">
        <f ca="1">NORMINV(RAND(),C31,C32)</f>
        <v>130852669.82387307</v>
      </c>
    </row>
    <row r="103" spans="2:2" ht="15.75" customHeight="1" x14ac:dyDescent="0.2">
      <c r="B103" s="4">
        <f ca="1">NORMINV(RAND(),C31,C32)</f>
        <v>69576936.291054592</v>
      </c>
    </row>
    <row r="104" spans="2:2" ht="15.75" customHeight="1" x14ac:dyDescent="0.2">
      <c r="B104" s="4">
        <f ca="1">NORMINV(RAND(),C31,C32)</f>
        <v>185254636.38807163</v>
      </c>
    </row>
    <row r="105" spans="2:2" ht="15.75" customHeight="1" x14ac:dyDescent="0.2">
      <c r="B105" s="4">
        <f ca="1">NORMINV(RAND(),C31,C32)</f>
        <v>138439719.75038889</v>
      </c>
    </row>
    <row r="106" spans="2:2" ht="15.75" customHeight="1" x14ac:dyDescent="0.2">
      <c r="B106" s="4">
        <f ca="1">NORMINV(RAND(),C31,C32)</f>
        <v>28254594.122141778</v>
      </c>
    </row>
    <row r="107" spans="2:2" ht="15.75" customHeight="1" x14ac:dyDescent="0.2">
      <c r="B107" s="4">
        <f ca="1">NORMINV(RAND(),C31,C32)</f>
        <v>71722129.036663309</v>
      </c>
    </row>
    <row r="108" spans="2:2" ht="15.75" customHeight="1" x14ac:dyDescent="0.2">
      <c r="B108" s="4">
        <f ca="1">NORMINV(RAND(),C31,C32)</f>
        <v>58487616.135794364</v>
      </c>
    </row>
    <row r="109" spans="2:2" ht="15.75" customHeight="1" x14ac:dyDescent="0.2">
      <c r="B109" s="4">
        <f ca="1">NORMINV(RAND(),C31,C32)</f>
        <v>34938816.032173865</v>
      </c>
    </row>
    <row r="110" spans="2:2" ht="15.75" customHeight="1" x14ac:dyDescent="0.2">
      <c r="B110" s="4">
        <f ca="1">NORMINV(RAND(),C31,C32)</f>
        <v>49665521.627255067</v>
      </c>
    </row>
    <row r="111" spans="2:2" ht="15.75" customHeight="1" x14ac:dyDescent="0.2">
      <c r="B111" s="4">
        <f ca="1">NORMINV(RAND(),C31,C32)</f>
        <v>100036892.68482049</v>
      </c>
    </row>
    <row r="112" spans="2:2" ht="15.75" customHeight="1" x14ac:dyDescent="0.2">
      <c r="B112" s="4">
        <f ca="1">NORMINV(RAND(),C31,C32)</f>
        <v>121116416.96872534</v>
      </c>
    </row>
    <row r="113" spans="2:2" ht="15.75" customHeight="1" x14ac:dyDescent="0.2">
      <c r="B113" s="4">
        <f ca="1">NORMINV(RAND(),C31,C32)</f>
        <v>74993059.454504311</v>
      </c>
    </row>
    <row r="114" spans="2:2" ht="15.75" customHeight="1" x14ac:dyDescent="0.2">
      <c r="B114" s="4">
        <f ca="1">NORMINV(RAND(),C31,C32)</f>
        <v>138692783.15509009</v>
      </c>
    </row>
    <row r="115" spans="2:2" ht="15.75" customHeight="1" x14ac:dyDescent="0.2">
      <c r="B115" s="4">
        <f ca="1">NORMINV(RAND(),C31,C32)</f>
        <v>97484319.55136098</v>
      </c>
    </row>
    <row r="116" spans="2:2" ht="15.75" customHeight="1" x14ac:dyDescent="0.2">
      <c r="B116" s="4">
        <f ca="1">NORMINV(RAND(),C31,C32)</f>
        <v>129440133.08033232</v>
      </c>
    </row>
    <row r="117" spans="2:2" ht="15.75" customHeight="1" x14ac:dyDescent="0.2">
      <c r="B117" s="4">
        <f ca="1">NORMINV(RAND(),C31,C32)</f>
        <v>95507845.306975454</v>
      </c>
    </row>
    <row r="118" spans="2:2" ht="15.75" customHeight="1" x14ac:dyDescent="0.2">
      <c r="B118" s="4">
        <f ca="1">NORMINV(RAND(),C31,C32)</f>
        <v>118518043.13632801</v>
      </c>
    </row>
    <row r="119" spans="2:2" ht="15.75" customHeight="1" x14ac:dyDescent="0.2">
      <c r="B119" s="4">
        <f ca="1">NORMINV(RAND(),C31,C32)</f>
        <v>14145737.552307159</v>
      </c>
    </row>
    <row r="120" spans="2:2" ht="15.75" customHeight="1" x14ac:dyDescent="0.2">
      <c r="B120" s="4">
        <f ca="1">NORMINV(RAND(),C31,C32)</f>
        <v>90833473.556654811</v>
      </c>
    </row>
    <row r="121" spans="2:2" ht="15.75" customHeight="1" x14ac:dyDescent="0.2">
      <c r="B121" s="4">
        <f ca="1">NORMINV(RAND(),C31,C32)</f>
        <v>63964167.754693404</v>
      </c>
    </row>
    <row r="122" spans="2:2" ht="15.75" customHeight="1" x14ac:dyDescent="0.2">
      <c r="B122" s="4">
        <f ca="1">NORMINV(RAND(),C31,C32)</f>
        <v>249471514.36845958</v>
      </c>
    </row>
    <row r="123" spans="2:2" ht="15.75" customHeight="1" x14ac:dyDescent="0.2">
      <c r="B123" s="4">
        <f ca="1">NORMINV(RAND(),C31,C32)</f>
        <v>-82198919.632026508</v>
      </c>
    </row>
    <row r="124" spans="2:2" ht="15.75" customHeight="1" x14ac:dyDescent="0.2">
      <c r="B124" s="4">
        <f ca="1">NORMINV(RAND(),C31,C32)</f>
        <v>100624392.37839101</v>
      </c>
    </row>
    <row r="125" spans="2:2" ht="15.75" customHeight="1" x14ac:dyDescent="0.2">
      <c r="B125" s="4">
        <f ca="1">NORMINV(RAND(),C31,C32)</f>
        <v>181340897.08597404</v>
      </c>
    </row>
    <row r="126" spans="2:2" ht="15.75" customHeight="1" x14ac:dyDescent="0.2">
      <c r="B126" s="4">
        <f ca="1">NORMINV(RAND(),C31,C32)</f>
        <v>138967915.32474178</v>
      </c>
    </row>
    <row r="127" spans="2:2" ht="15.75" customHeight="1" x14ac:dyDescent="0.2">
      <c r="B127" s="4">
        <f ca="1">NORMINV(RAND(),C31,C32)</f>
        <v>154454801.07504523</v>
      </c>
    </row>
    <row r="128" spans="2:2" ht="15.75" customHeight="1" x14ac:dyDescent="0.2">
      <c r="B128" s="4">
        <f ca="1">NORMINV(RAND(),C31,C32)</f>
        <v>75434888.216122374</v>
      </c>
    </row>
    <row r="129" spans="2:3" ht="15.75" customHeight="1" x14ac:dyDescent="0.2">
      <c r="B129" s="4">
        <f ca="1">NORMINV(RAND(),C31,C32)</f>
        <v>-20628478.14006345</v>
      </c>
    </row>
    <row r="130" spans="2:3" ht="15.75" customHeight="1" x14ac:dyDescent="0.2">
      <c r="B130" s="4">
        <f ca="1">NORMINV(RAND(),C31,C32)</f>
        <v>152969826.12504289</v>
      </c>
    </row>
    <row r="131" spans="2:3" ht="15.75" customHeight="1" x14ac:dyDescent="0.2">
      <c r="B131" s="4">
        <f ca="1">NORMINV(RAND(),C31,C32)</f>
        <v>108703181.05570661</v>
      </c>
    </row>
    <row r="132" spans="2:3" ht="15.75" customHeight="1" x14ac:dyDescent="0.2">
      <c r="B132" s="4">
        <f ca="1">NORMINV(RAND(),C31,C32)</f>
        <v>110051341.04536591</v>
      </c>
    </row>
    <row r="133" spans="2:3" ht="15.75" customHeight="1" x14ac:dyDescent="0.2">
      <c r="B133" s="4">
        <f ca="1">NORMINV(RAND(),C31,C32)</f>
        <v>47153766.607284367</v>
      </c>
    </row>
    <row r="134" spans="2:3" ht="15.75" customHeight="1" x14ac:dyDescent="0.2">
      <c r="B134" s="4">
        <f ca="1">NORMINV(RAND(),C31,C32)</f>
        <v>123809105.61654827</v>
      </c>
    </row>
    <row r="135" spans="2:3" ht="15.75" customHeight="1" x14ac:dyDescent="0.2">
      <c r="B135" s="4">
        <f ca="1">NORMINV(RAND(),C31,C32)</f>
        <v>140667140.14076832</v>
      </c>
    </row>
    <row r="136" spans="2:3" ht="15.75" customHeight="1" x14ac:dyDescent="0.2">
      <c r="B136" s="4">
        <f ca="1">NORMINV(RAND(),C31,C32)</f>
        <v>130003984.37983361</v>
      </c>
    </row>
    <row r="137" spans="2:3" ht="15.75" customHeight="1" x14ac:dyDescent="0.2">
      <c r="B137" s="4">
        <f ca="1">NORMINV(RAND(),C31,C32)</f>
        <v>177210670.61418527</v>
      </c>
    </row>
    <row r="138" spans="2:3" ht="15.75" customHeight="1" x14ac:dyDescent="0.2">
      <c r="B138" s="4">
        <f ca="1">NORMINV(RAND(),C31,C32)</f>
        <v>-9523373.2832655013</v>
      </c>
    </row>
    <row r="139" spans="2:3" ht="15.75" customHeight="1" x14ac:dyDescent="0.2">
      <c r="B139" s="4"/>
    </row>
    <row r="140" spans="2:3" ht="15.75" customHeight="1" x14ac:dyDescent="0.2">
      <c r="B140" s="11" t="s">
        <v>47</v>
      </c>
    </row>
    <row r="141" spans="2:3" ht="15.75" customHeight="1" x14ac:dyDescent="0.2">
      <c r="B141" s="4"/>
    </row>
    <row r="142" spans="2:3" ht="15.75" customHeight="1" x14ac:dyDescent="0.2">
      <c r="B142" s="4" t="s">
        <v>16</v>
      </c>
      <c r="C142" s="2">
        <f>3000+48000+5000+15000</f>
        <v>71000</v>
      </c>
    </row>
    <row r="143" spans="2:3" ht="15.75" customHeight="1" x14ac:dyDescent="0.2">
      <c r="B143" s="4" t="s">
        <v>17</v>
      </c>
      <c r="C143" s="2">
        <f>3000+5000+48000*2+15000*2</f>
        <v>134000</v>
      </c>
    </row>
    <row r="144" spans="2:3" ht="15.75" customHeight="1" x14ac:dyDescent="0.2">
      <c r="B144" s="4" t="s">
        <v>18</v>
      </c>
      <c r="C144" s="2">
        <f>3000+5000+48000*3+15000*3</f>
        <v>197000</v>
      </c>
    </row>
    <row r="145" spans="2:4" ht="15.75" customHeight="1" x14ac:dyDescent="0.2">
      <c r="B145" s="4"/>
    </row>
    <row r="146" spans="2:4" ht="15.75" customHeight="1" x14ac:dyDescent="0.2">
      <c r="B146" s="4"/>
    </row>
    <row r="147" spans="2:4" ht="15.75" customHeight="1" x14ac:dyDescent="0.2">
      <c r="B147" s="4">
        <v>71000</v>
      </c>
    </row>
    <row r="148" spans="2:4" ht="15.75" customHeight="1" x14ac:dyDescent="0.2">
      <c r="B148" s="4"/>
    </row>
    <row r="149" spans="2:4" ht="15.75" customHeight="1" x14ac:dyDescent="0.2">
      <c r="B149" s="11" t="s">
        <v>51</v>
      </c>
    </row>
    <row r="150" spans="2:4" ht="15.75" customHeight="1" x14ac:dyDescent="0.2">
      <c r="B150" s="4"/>
    </row>
    <row r="151" spans="2:4" ht="52" customHeight="1" x14ac:dyDescent="0.2">
      <c r="B151" s="11" t="s">
        <v>48</v>
      </c>
      <c r="C151" s="7" t="s">
        <v>20</v>
      </c>
    </row>
    <row r="152" spans="2:4" ht="52" customHeight="1" x14ac:dyDescent="0.2">
      <c r="B152" s="4"/>
      <c r="C152" s="7"/>
    </row>
    <row r="153" spans="2:4" ht="15.75" customHeight="1" x14ac:dyDescent="0.2">
      <c r="B153" s="4" t="s">
        <v>21</v>
      </c>
      <c r="C153">
        <f>((C34*0.01)-B147)/B147</f>
        <v>12.26957889207551</v>
      </c>
    </row>
    <row r="154" spans="2:4" ht="15.75" customHeight="1" x14ac:dyDescent="0.2">
      <c r="B154" s="4" t="s">
        <v>22</v>
      </c>
      <c r="C154">
        <f>((C34*0.1)-B147)/B147</f>
        <v>131.69578892075509</v>
      </c>
    </row>
    <row r="155" spans="2:4" ht="15.75" customHeight="1" x14ac:dyDescent="0.2">
      <c r="B155" s="4" t="s">
        <v>23</v>
      </c>
      <c r="C155">
        <f>((C34*0.2)-B147)/B147</f>
        <v>264.39157784151018</v>
      </c>
      <c r="D155">
        <v>20</v>
      </c>
    </row>
    <row r="156" spans="2:4" ht="15.75" customHeight="1" x14ac:dyDescent="0.2">
      <c r="B156" s="4" t="s">
        <v>24</v>
      </c>
      <c r="C156">
        <f>((C34*0.3)-B147)/B147</f>
        <v>397.08736676226528</v>
      </c>
      <c r="D156">
        <v>30</v>
      </c>
    </row>
    <row r="157" spans="2:4" ht="15.75" customHeight="1" x14ac:dyDescent="0.2">
      <c r="B157" s="4" t="s">
        <v>26</v>
      </c>
      <c r="C157">
        <f>((C34*0.4)-B147)/B147</f>
        <v>529.78315568302037</v>
      </c>
      <c r="D157">
        <v>40</v>
      </c>
    </row>
    <row r="158" spans="2:4" ht="15.75" customHeight="1" x14ac:dyDescent="0.2">
      <c r="B158" s="4" t="s">
        <v>27</v>
      </c>
      <c r="C158">
        <f>((C34*0.5)-B147)/B147</f>
        <v>662.47894460377552</v>
      </c>
      <c r="D158">
        <v>50</v>
      </c>
    </row>
    <row r="159" spans="2:4" ht="15.75" customHeight="1" x14ac:dyDescent="0.2">
      <c r="B159" s="4" t="s">
        <v>28</v>
      </c>
      <c r="C159">
        <f>((C34*0.6)-B147)/B147</f>
        <v>795.17473352453055</v>
      </c>
      <c r="D159">
        <v>60</v>
      </c>
    </row>
    <row r="160" spans="2:4" ht="15.75" customHeight="1" x14ac:dyDescent="0.2">
      <c r="B160" s="4" t="s">
        <v>29</v>
      </c>
      <c r="C160">
        <f>((C34*0.7)-B147)/B147</f>
        <v>927.87052244528559</v>
      </c>
      <c r="D160">
        <v>70</v>
      </c>
    </row>
    <row r="161" spans="2:3" ht="15.75" customHeight="1" x14ac:dyDescent="0.2">
      <c r="B161" s="4" t="s">
        <v>30</v>
      </c>
      <c r="C161">
        <f>((C34*0.8)-B147)/B147</f>
        <v>1060.5663113660407</v>
      </c>
    </row>
    <row r="162" spans="2:3" ht="15.75" customHeight="1" x14ac:dyDescent="0.2">
      <c r="B162" s="4" t="s">
        <v>31</v>
      </c>
      <c r="C162">
        <f>((C34*0.9)-B147)/B147</f>
        <v>1193.2621002867959</v>
      </c>
    </row>
    <row r="163" spans="2:3" ht="15.75" customHeight="1" x14ac:dyDescent="0.2">
      <c r="B163" s="4" t="s">
        <v>32</v>
      </c>
      <c r="C163">
        <f>((C34*1)-B147)/B147</f>
        <v>1325.957889207551</v>
      </c>
    </row>
    <row r="164" spans="2:3" ht="15.75" customHeight="1" x14ac:dyDescent="0.2">
      <c r="B164" s="4"/>
    </row>
    <row r="165" spans="2:3" ht="15.75" customHeight="1" x14ac:dyDescent="0.2">
      <c r="B165" s="4" t="s">
        <v>33</v>
      </c>
      <c r="C165" s="1">
        <v>20</v>
      </c>
    </row>
    <row r="166" spans="2:3" ht="15.75" customHeight="1" x14ac:dyDescent="0.2">
      <c r="B166" s="4" t="s">
        <v>34</v>
      </c>
      <c r="C166" s="1">
        <v>70</v>
      </c>
    </row>
    <row r="167" spans="2:3" ht="15.75" customHeight="1" x14ac:dyDescent="0.2">
      <c r="B167" s="4" t="s">
        <v>35</v>
      </c>
      <c r="C167">
        <f>AVERAGE(C165,C166)</f>
        <v>45</v>
      </c>
    </row>
    <row r="168" spans="2:3" ht="15.75" customHeight="1" x14ac:dyDescent="0.2">
      <c r="B168" s="4" t="s">
        <v>6</v>
      </c>
      <c r="C168">
        <f>STDEV(C166,C165)</f>
        <v>35.355339059327378</v>
      </c>
    </row>
    <row r="169" spans="2:3" ht="15.75" customHeight="1" x14ac:dyDescent="0.2">
      <c r="B169" s="4"/>
    </row>
    <row r="170" spans="2:3" ht="15.75" customHeight="1" x14ac:dyDescent="0.2">
      <c r="B170" s="4"/>
    </row>
    <row r="171" spans="2:3" ht="15.75" customHeight="1" x14ac:dyDescent="0.2">
      <c r="B171" s="4"/>
    </row>
    <row r="172" spans="2:3" ht="15.75" customHeight="1" x14ac:dyDescent="0.2">
      <c r="B172" s="4"/>
    </row>
    <row r="173" spans="2:3" ht="15.75" customHeight="1" x14ac:dyDescent="0.2">
      <c r="B173" s="4"/>
    </row>
    <row r="174" spans="2:3" ht="15.75" customHeight="1" x14ac:dyDescent="0.2">
      <c r="B174" s="4" t="s">
        <v>36</v>
      </c>
      <c r="C174">
        <f ca="1">SUMIF(C180:C279, "&gt;0")/100</f>
        <v>46.431223186225431</v>
      </c>
    </row>
    <row r="175" spans="2:3" ht="15.75" customHeight="1" x14ac:dyDescent="0.2">
      <c r="B175" s="4" t="s">
        <v>37</v>
      </c>
      <c r="C175" t="s">
        <v>38</v>
      </c>
    </row>
    <row r="176" spans="2:3" ht="15.75" customHeight="1" x14ac:dyDescent="0.2">
      <c r="B176" s="4" t="s">
        <v>39</v>
      </c>
      <c r="C176">
        <f>((C34*0.45)-B147)/B147</f>
        <v>596.13105014339794</v>
      </c>
    </row>
    <row r="177" spans="2:3" ht="15.75" customHeight="1" x14ac:dyDescent="0.2">
      <c r="B177" s="4" t="s">
        <v>40</v>
      </c>
      <c r="C177">
        <f>((C34*2*0.45)-C143)/C143</f>
        <v>631.78066507733217</v>
      </c>
    </row>
    <row r="178" spans="2:3" ht="15.75" customHeight="1" x14ac:dyDescent="0.2">
      <c r="B178" s="4" t="s">
        <v>41</v>
      </c>
      <c r="C178">
        <f>((C34*3*0.45)-C144)/C144</f>
        <v>644.62900345453681</v>
      </c>
    </row>
    <row r="179" spans="2:3" ht="15.75" customHeight="1" x14ac:dyDescent="0.2">
      <c r="B179" s="4"/>
    </row>
    <row r="180" spans="2:3" ht="15.75" customHeight="1" x14ac:dyDescent="0.2">
      <c r="B180" s="4" t="s">
        <v>52</v>
      </c>
      <c r="C180">
        <f ca="1">NORMINV(RAND(),C167,C168)</f>
        <v>79.862281576788135</v>
      </c>
    </row>
    <row r="181" spans="2:3" ht="15.75" customHeight="1" x14ac:dyDescent="0.2">
      <c r="B181" s="4"/>
      <c r="C181">
        <f ca="1">NORMINV(RAND(),C167,C168)</f>
        <v>12.06797855068195</v>
      </c>
    </row>
    <row r="182" spans="2:3" ht="15.75" customHeight="1" x14ac:dyDescent="0.2">
      <c r="B182" s="4"/>
      <c r="C182">
        <f ca="1">NORMINV(RAND(),C167,C168)</f>
        <v>69.299607368471598</v>
      </c>
    </row>
    <row r="183" spans="2:3" ht="15.75" customHeight="1" x14ac:dyDescent="0.2">
      <c r="B183" s="4"/>
      <c r="C183">
        <f ca="1">NORMINV(RAND(),C167,C168)</f>
        <v>14.301463822256235</v>
      </c>
    </row>
    <row r="184" spans="2:3" ht="15.75" customHeight="1" x14ac:dyDescent="0.2">
      <c r="B184" s="4"/>
      <c r="C184">
        <f ca="1">NORMINV(RAND(),C167,C168)</f>
        <v>47.150563742264822</v>
      </c>
    </row>
    <row r="185" spans="2:3" ht="15.75" customHeight="1" x14ac:dyDescent="0.2">
      <c r="B185" s="4"/>
      <c r="C185">
        <f ca="1">NORMINV(RAND(),C167,C168)</f>
        <v>41.005624987853587</v>
      </c>
    </row>
    <row r="186" spans="2:3" ht="15.75" customHeight="1" x14ac:dyDescent="0.2">
      <c r="B186" s="4"/>
      <c r="C186">
        <f ca="1">NORMINV(RAND(),C167,C168)</f>
        <v>65.138874026097227</v>
      </c>
    </row>
    <row r="187" spans="2:3" ht="15.75" customHeight="1" x14ac:dyDescent="0.2">
      <c r="B187" s="4"/>
      <c r="C187">
        <f ca="1">NORMINV(RAND(),C167,C168)</f>
        <v>87.689171567221564</v>
      </c>
    </row>
    <row r="188" spans="2:3" ht="15.75" customHeight="1" x14ac:dyDescent="0.2">
      <c r="B188" s="4"/>
      <c r="C188">
        <f ca="1">NORMINV(RAND(),C167,C168)</f>
        <v>52.698107948666362</v>
      </c>
    </row>
    <row r="189" spans="2:3" ht="15.75" customHeight="1" x14ac:dyDescent="0.2">
      <c r="B189" s="4"/>
      <c r="C189">
        <f ca="1">NORMINV(RAND(),C167,C168)</f>
        <v>63.269549348592399</v>
      </c>
    </row>
    <row r="190" spans="2:3" ht="15.75" customHeight="1" x14ac:dyDescent="0.2">
      <c r="B190" s="4"/>
      <c r="C190">
        <f ca="1">NORMINV(RAND(),C167,C168)</f>
        <v>83.243918068521651</v>
      </c>
    </row>
    <row r="191" spans="2:3" ht="15.75" customHeight="1" x14ac:dyDescent="0.2">
      <c r="B191" s="4"/>
      <c r="C191">
        <f ca="1">NORMINV(RAND(),C167,C168)</f>
        <v>94.888001690296534</v>
      </c>
    </row>
    <row r="192" spans="2:3" ht="15.75" customHeight="1" x14ac:dyDescent="0.2">
      <c r="B192" s="4"/>
      <c r="C192">
        <f ca="1">NORMINV(RAND(),C167,C168)</f>
        <v>55.157172501988342</v>
      </c>
    </row>
    <row r="193" spans="2:3" ht="15.75" customHeight="1" x14ac:dyDescent="0.2">
      <c r="B193" s="4"/>
      <c r="C193">
        <f ca="1">NORMINV(RAND(),C167,C168)</f>
        <v>30.927829263079445</v>
      </c>
    </row>
    <row r="194" spans="2:3" ht="15.75" customHeight="1" x14ac:dyDescent="0.2">
      <c r="B194" s="4"/>
      <c r="C194">
        <f ca="1">NORMINV(RAND(),C167,C168)</f>
        <v>34.148027086783195</v>
      </c>
    </row>
    <row r="195" spans="2:3" ht="15.75" customHeight="1" x14ac:dyDescent="0.2">
      <c r="B195" s="4"/>
      <c r="C195">
        <f ca="1">NORMINV(RAND(),C167,C168)</f>
        <v>-3.9573688310943282</v>
      </c>
    </row>
    <row r="196" spans="2:3" ht="15.75" customHeight="1" x14ac:dyDescent="0.2">
      <c r="B196" s="4"/>
      <c r="C196">
        <f ca="1">NORMINV(RAND(),C167,C168)</f>
        <v>30.736336056064452</v>
      </c>
    </row>
    <row r="197" spans="2:3" ht="15.75" customHeight="1" x14ac:dyDescent="0.2">
      <c r="B197" s="4"/>
      <c r="C197">
        <f ca="1">NORMINV(RAND(),C167,C168)</f>
        <v>62.168022953224209</v>
      </c>
    </row>
    <row r="198" spans="2:3" ht="15.75" customHeight="1" x14ac:dyDescent="0.2">
      <c r="B198" s="4"/>
      <c r="C198">
        <f ca="1">NORMINV(RAND(),C167,C168)</f>
        <v>25.136679291355069</v>
      </c>
    </row>
    <row r="199" spans="2:3" ht="15.75" customHeight="1" x14ac:dyDescent="0.2">
      <c r="B199" s="4"/>
      <c r="C199">
        <f ca="1">NORMINV(RAND(),C167,C168)</f>
        <v>54.181849270907563</v>
      </c>
    </row>
    <row r="200" spans="2:3" ht="15.75" customHeight="1" x14ac:dyDescent="0.2">
      <c r="B200" s="4"/>
      <c r="C200">
        <f ca="1">NORMINV(RAND(),C167,C168)</f>
        <v>72.811846981693336</v>
      </c>
    </row>
    <row r="201" spans="2:3" ht="15.75" customHeight="1" x14ac:dyDescent="0.2">
      <c r="B201" s="4"/>
      <c r="C201">
        <f ca="1">NORMINV(RAND(),C167,C168)</f>
        <v>50.726675056911887</v>
      </c>
    </row>
    <row r="202" spans="2:3" ht="15.75" customHeight="1" x14ac:dyDescent="0.2">
      <c r="B202" s="4"/>
      <c r="C202">
        <f ca="1">NORMINV(RAND(),C167,C168)</f>
        <v>77.100512817507223</v>
      </c>
    </row>
    <row r="203" spans="2:3" ht="15.75" customHeight="1" x14ac:dyDescent="0.2">
      <c r="B203" s="4"/>
      <c r="C203">
        <f ca="1">NORMINV(RAND(),C167,C168)</f>
        <v>42.017225389264219</v>
      </c>
    </row>
    <row r="204" spans="2:3" ht="15.75" customHeight="1" x14ac:dyDescent="0.2">
      <c r="B204" s="4"/>
      <c r="C204">
        <f ca="1">NORMINV(RAND(),C167,C168)</f>
        <v>43.255326516410811</v>
      </c>
    </row>
    <row r="205" spans="2:3" ht="15.75" customHeight="1" x14ac:dyDescent="0.2">
      <c r="B205" s="4"/>
      <c r="C205">
        <f ca="1">NORMINV(RAND(),C167,C168)</f>
        <v>71.32368970406462</v>
      </c>
    </row>
    <row r="206" spans="2:3" ht="15.75" customHeight="1" x14ac:dyDescent="0.2">
      <c r="B206" s="4"/>
      <c r="C206">
        <f ca="1">NORMINV(RAND(),C167,C168)</f>
        <v>54.082947173790245</v>
      </c>
    </row>
    <row r="207" spans="2:3" ht="15.75" customHeight="1" x14ac:dyDescent="0.2">
      <c r="B207" s="4"/>
      <c r="C207">
        <f ca="1">NORMINV(RAND(),C167,C168)</f>
        <v>32.309843493091705</v>
      </c>
    </row>
    <row r="208" spans="2:3" ht="15.75" customHeight="1" x14ac:dyDescent="0.2">
      <c r="B208" s="4"/>
      <c r="C208">
        <f ca="1">NORMINV(RAND(),C167,C168)</f>
        <v>49.981844500853853</v>
      </c>
    </row>
    <row r="209" spans="2:3" ht="15.75" customHeight="1" x14ac:dyDescent="0.2">
      <c r="B209" s="4"/>
      <c r="C209">
        <f ca="1">NORMINV(RAND(),C167,C168)</f>
        <v>66.349411534120151</v>
      </c>
    </row>
    <row r="210" spans="2:3" ht="15.75" customHeight="1" x14ac:dyDescent="0.2">
      <c r="B210" s="4"/>
      <c r="C210">
        <f ca="1">NORMINV(RAND(),C167,C168)</f>
        <v>27.934732193153167</v>
      </c>
    </row>
    <row r="211" spans="2:3" ht="15.75" customHeight="1" x14ac:dyDescent="0.2">
      <c r="B211" s="4"/>
      <c r="C211">
        <f ca="1">NORMINV(RAND(),C167,C168)</f>
        <v>46.559505954935624</v>
      </c>
    </row>
    <row r="212" spans="2:3" ht="15.75" customHeight="1" x14ac:dyDescent="0.2">
      <c r="B212" s="4"/>
      <c r="C212">
        <f ca="1">NORMINV(RAND(),C167,C168)</f>
        <v>48.554071675269462</v>
      </c>
    </row>
    <row r="213" spans="2:3" ht="15.75" customHeight="1" x14ac:dyDescent="0.2">
      <c r="B213" s="4"/>
      <c r="C213">
        <f ca="1">NORMINV(RAND(),C167,C168)</f>
        <v>79.831490895938288</v>
      </c>
    </row>
    <row r="214" spans="2:3" ht="15.75" customHeight="1" x14ac:dyDescent="0.2">
      <c r="B214" s="4"/>
      <c r="C214">
        <f ca="1">NORMINV(RAND(),C167,C168)</f>
        <v>112.58422971072288</v>
      </c>
    </row>
    <row r="215" spans="2:3" ht="15.75" customHeight="1" x14ac:dyDescent="0.2">
      <c r="B215" s="4"/>
      <c r="C215">
        <f ca="1">NORMINV(RAND(),C167,C168)</f>
        <v>5.5012392777357562</v>
      </c>
    </row>
    <row r="216" spans="2:3" ht="15.75" customHeight="1" x14ac:dyDescent="0.2">
      <c r="B216" s="4"/>
      <c r="C216">
        <f ca="1">NORMINV(RAND(),C167,C168)</f>
        <v>-41.804331125903985</v>
      </c>
    </row>
    <row r="217" spans="2:3" ht="15.75" customHeight="1" x14ac:dyDescent="0.2">
      <c r="B217" s="4"/>
      <c r="C217">
        <f ca="1">NORMINV(RAND(),C167,C168)</f>
        <v>10.844057305705441</v>
      </c>
    </row>
    <row r="218" spans="2:3" ht="15.75" customHeight="1" x14ac:dyDescent="0.2">
      <c r="B218" s="4"/>
      <c r="C218">
        <f ca="1">NORMINV(RAND(),C167,C168)</f>
        <v>71.830855808357313</v>
      </c>
    </row>
    <row r="219" spans="2:3" ht="15.75" customHeight="1" x14ac:dyDescent="0.2">
      <c r="B219" s="4"/>
      <c r="C219">
        <f ca="1">NORMINV(RAND(),C167,C168)</f>
        <v>41.608518797998947</v>
      </c>
    </row>
    <row r="220" spans="2:3" ht="15.75" customHeight="1" x14ac:dyDescent="0.2">
      <c r="B220" s="4"/>
      <c r="C220">
        <f ca="1">NORMINV(RAND(),C167,C168)</f>
        <v>21.907282306630819</v>
      </c>
    </row>
    <row r="221" spans="2:3" ht="15.75" customHeight="1" x14ac:dyDescent="0.2">
      <c r="B221" s="4"/>
      <c r="C221">
        <f ca="1">NORMINV(RAND(),C167,C168)</f>
        <v>23.337717768125763</v>
      </c>
    </row>
    <row r="222" spans="2:3" ht="15.75" customHeight="1" x14ac:dyDescent="0.2">
      <c r="B222" s="4"/>
      <c r="C222">
        <f ca="1">NORMINV(RAND(),C167,C168)</f>
        <v>28.584116667841503</v>
      </c>
    </row>
    <row r="223" spans="2:3" ht="15.75" customHeight="1" x14ac:dyDescent="0.2">
      <c r="B223" s="4"/>
      <c r="C223">
        <f ca="1">NORMINV(RAND(),C167,C168)</f>
        <v>-21.410387439469034</v>
      </c>
    </row>
    <row r="224" spans="2:3" ht="15.75" customHeight="1" x14ac:dyDescent="0.2">
      <c r="B224" s="4"/>
      <c r="C224">
        <f ca="1">NORMINV(RAND(),C167,C168)</f>
        <v>29.844556646984437</v>
      </c>
    </row>
    <row r="225" spans="2:3" ht="15.75" customHeight="1" x14ac:dyDescent="0.2">
      <c r="B225" s="4"/>
      <c r="C225">
        <f ca="1">NORMINV(RAND(),C167,C168)</f>
        <v>62.618200688518073</v>
      </c>
    </row>
    <row r="226" spans="2:3" ht="15.75" customHeight="1" x14ac:dyDescent="0.2">
      <c r="B226" s="4"/>
      <c r="C226">
        <f ca="1">NORMINV(RAND(),C167,C168)</f>
        <v>7.8010410308540656</v>
      </c>
    </row>
    <row r="227" spans="2:3" ht="15.75" customHeight="1" x14ac:dyDescent="0.2">
      <c r="B227" s="4"/>
      <c r="C227">
        <f ca="1">NORMINV(RAND(),C167,C168)</f>
        <v>50.100935960099491</v>
      </c>
    </row>
    <row r="228" spans="2:3" ht="15.75" customHeight="1" x14ac:dyDescent="0.2">
      <c r="B228" s="4"/>
      <c r="C228">
        <f ca="1">NORMINV(RAND(),C167,C168)</f>
        <v>39.287571360091874</v>
      </c>
    </row>
    <row r="229" spans="2:3" ht="15.75" customHeight="1" x14ac:dyDescent="0.2">
      <c r="B229" s="4"/>
      <c r="C229">
        <f ca="1">NORMINV(RAND(),C167,C168)</f>
        <v>51.202816834229331</v>
      </c>
    </row>
    <row r="230" spans="2:3" ht="15.75" customHeight="1" x14ac:dyDescent="0.2">
      <c r="B230" s="4"/>
      <c r="C230">
        <f ca="1">NORMINV(RAND(),C167,C168)</f>
        <v>43.060369475939616</v>
      </c>
    </row>
    <row r="231" spans="2:3" ht="15.75" customHeight="1" x14ac:dyDescent="0.2">
      <c r="B231" s="4"/>
      <c r="C231">
        <f ca="1">NORMINV(RAND(),C167,C168)</f>
        <v>55.68979148953035</v>
      </c>
    </row>
    <row r="232" spans="2:3" ht="15.75" customHeight="1" x14ac:dyDescent="0.2">
      <c r="B232" s="4"/>
      <c r="C232">
        <f ca="1">NORMINV(RAND(),C167,C168)</f>
        <v>62.383505255311483</v>
      </c>
    </row>
    <row r="233" spans="2:3" ht="15.75" customHeight="1" x14ac:dyDescent="0.2">
      <c r="B233" s="4"/>
      <c r="C233">
        <f ca="1">NORMINV(RAND(),C167,C168)</f>
        <v>48.789100010675234</v>
      </c>
    </row>
    <row r="234" spans="2:3" ht="15.75" customHeight="1" x14ac:dyDescent="0.2">
      <c r="B234" s="4"/>
      <c r="C234">
        <f ca="1">NORMINV(RAND(),C167,C168)</f>
        <v>14.14693992623749</v>
      </c>
    </row>
    <row r="235" spans="2:3" ht="15.75" customHeight="1" x14ac:dyDescent="0.2">
      <c r="B235" s="4"/>
      <c r="C235">
        <f ca="1">NORMINV(RAND(),C167,C168)</f>
        <v>38.539128199144365</v>
      </c>
    </row>
    <row r="236" spans="2:3" ht="15.75" customHeight="1" x14ac:dyDescent="0.2">
      <c r="B236" s="4"/>
      <c r="C236">
        <f ca="1">NORMINV(RAND(),C167,C168)</f>
        <v>34.608709775549258</v>
      </c>
    </row>
    <row r="237" spans="2:3" ht="15.75" customHeight="1" x14ac:dyDescent="0.2">
      <c r="B237" s="4"/>
      <c r="C237">
        <f ca="1">NORMINV(RAND(),C167,C168)</f>
        <v>38.166128504642344</v>
      </c>
    </row>
    <row r="238" spans="2:3" ht="15.75" customHeight="1" x14ac:dyDescent="0.2">
      <c r="B238" s="4"/>
      <c r="C238">
        <f ca="1">NORMINV(RAND(),C167,C168)</f>
        <v>32.617199305647212</v>
      </c>
    </row>
    <row r="239" spans="2:3" ht="15.75" customHeight="1" x14ac:dyDescent="0.2">
      <c r="B239" s="4"/>
      <c r="C239">
        <f ca="1">NORMINV(RAND(),C167,C168)</f>
        <v>30.215460426451898</v>
      </c>
    </row>
    <row r="240" spans="2:3" ht="15.75" customHeight="1" x14ac:dyDescent="0.2">
      <c r="B240" s="4"/>
      <c r="C240">
        <f ca="1">NORMINV(RAND(),C167,C168)</f>
        <v>101.04263031146782</v>
      </c>
    </row>
    <row r="241" spans="2:3" ht="15.75" customHeight="1" x14ac:dyDescent="0.2">
      <c r="B241" s="4"/>
      <c r="C241">
        <f ca="1">NORMINV(RAND(),C167,C168)</f>
        <v>52.481191470603548</v>
      </c>
    </row>
    <row r="242" spans="2:3" ht="15.75" customHeight="1" x14ac:dyDescent="0.2">
      <c r="B242" s="4"/>
      <c r="C242">
        <f ca="1">NORMINV(RAND(),C167,C168)</f>
        <v>96.002746661049301</v>
      </c>
    </row>
    <row r="243" spans="2:3" ht="15.75" customHeight="1" x14ac:dyDescent="0.2">
      <c r="B243" s="4"/>
      <c r="C243">
        <f ca="1">NORMINV(RAND(),C167,C168)</f>
        <v>13.995285237527728</v>
      </c>
    </row>
    <row r="244" spans="2:3" ht="15.75" customHeight="1" x14ac:dyDescent="0.2">
      <c r="B244" s="4"/>
      <c r="C244">
        <f ca="1">NORMINV(RAND(),C167,C168)</f>
        <v>51.614566808349174</v>
      </c>
    </row>
    <row r="245" spans="2:3" ht="15.75" customHeight="1" x14ac:dyDescent="0.2">
      <c r="B245" s="4"/>
      <c r="C245">
        <f ca="1">NORMINV(RAND(),C167,C168)</f>
        <v>-10.294893264930209</v>
      </c>
    </row>
    <row r="246" spans="2:3" ht="15.75" customHeight="1" x14ac:dyDescent="0.2">
      <c r="B246" s="4"/>
      <c r="C246">
        <f ca="1">NORMINV(RAND(),C167,C168)</f>
        <v>40.427688788897974</v>
      </c>
    </row>
    <row r="247" spans="2:3" ht="15.75" customHeight="1" x14ac:dyDescent="0.2">
      <c r="B247" s="4"/>
      <c r="C247">
        <f ca="1">NORMINV(RAND(),C167,C168)</f>
        <v>27.029208000846005</v>
      </c>
    </row>
    <row r="248" spans="2:3" ht="15.75" customHeight="1" x14ac:dyDescent="0.2">
      <c r="B248" s="4"/>
      <c r="C248">
        <f ca="1">NORMINV(RAND(),C167,C168)</f>
        <v>76.692573780491713</v>
      </c>
    </row>
    <row r="249" spans="2:3" ht="15.75" customHeight="1" x14ac:dyDescent="0.2">
      <c r="B249" s="4"/>
      <c r="C249">
        <f ca="1">NORMINV(RAND(),C167,C168)</f>
        <v>-5.134017485669041</v>
      </c>
    </row>
    <row r="250" spans="2:3" ht="15.75" customHeight="1" x14ac:dyDescent="0.2">
      <c r="B250" s="4"/>
      <c r="C250">
        <f ca="1">NORMINV(RAND(),C167,C168)</f>
        <v>102.18899768026324</v>
      </c>
    </row>
    <row r="251" spans="2:3" ht="15.75" customHeight="1" x14ac:dyDescent="0.2">
      <c r="B251" s="4"/>
      <c r="C251">
        <f ca="1">NORMINV(RAND(),C167,C168)</f>
        <v>4.8740181751534095</v>
      </c>
    </row>
    <row r="252" spans="2:3" ht="15.75" customHeight="1" x14ac:dyDescent="0.2">
      <c r="B252" s="4"/>
      <c r="C252">
        <f ca="1">NORMINV(RAND(),C167,C168)</f>
        <v>43.752197453120054</v>
      </c>
    </row>
    <row r="253" spans="2:3" ht="15.75" customHeight="1" x14ac:dyDescent="0.2">
      <c r="B253" s="4"/>
      <c r="C253">
        <f ca="1">NORMINV(RAND(),C167,C168)</f>
        <v>86.337365501882815</v>
      </c>
    </row>
    <row r="254" spans="2:3" ht="15.75" customHeight="1" x14ac:dyDescent="0.2">
      <c r="B254" s="4"/>
      <c r="C254">
        <f ca="1">NORMINV(RAND(),C167,C168)</f>
        <v>-1.1425667688213608</v>
      </c>
    </row>
    <row r="255" spans="2:3" ht="15.75" customHeight="1" x14ac:dyDescent="0.2">
      <c r="B255" s="4"/>
      <c r="C255">
        <f ca="1">NORMINV(RAND(),C167,C168)</f>
        <v>35.937117606350739</v>
      </c>
    </row>
    <row r="256" spans="2:3" ht="15.75" customHeight="1" x14ac:dyDescent="0.2">
      <c r="B256" s="4"/>
      <c r="C256">
        <f ca="1">NORMINV(RAND(),C167,C168)</f>
        <v>46.312175866218034</v>
      </c>
    </row>
    <row r="257" spans="2:3" ht="15.75" customHeight="1" x14ac:dyDescent="0.2">
      <c r="B257" s="4"/>
      <c r="C257">
        <f ca="1">NORMINV(RAND(),C167,C168)</f>
        <v>21.304182093071287</v>
      </c>
    </row>
    <row r="258" spans="2:3" ht="15.75" customHeight="1" x14ac:dyDescent="0.2">
      <c r="B258" s="4"/>
      <c r="C258">
        <f ca="1">NORMINV(RAND(),C167,C168)</f>
        <v>68.751875040885807</v>
      </c>
    </row>
    <row r="259" spans="2:3" ht="15.75" customHeight="1" x14ac:dyDescent="0.2">
      <c r="B259" s="4"/>
      <c r="C259">
        <f ca="1">NORMINV(RAND(),C167,C168)</f>
        <v>83.153574689453222</v>
      </c>
    </row>
    <row r="260" spans="2:3" ht="15.75" customHeight="1" x14ac:dyDescent="0.2">
      <c r="B260" s="4"/>
      <c r="C260">
        <f ca="1">NORMINV(RAND(),C167,C168)</f>
        <v>-14.990316676894864</v>
      </c>
    </row>
    <row r="261" spans="2:3" ht="15.75" customHeight="1" x14ac:dyDescent="0.2">
      <c r="B261" s="4"/>
      <c r="C261">
        <f ca="1">NORMINV(RAND(),C167,C168)</f>
        <v>-26.647257773492811</v>
      </c>
    </row>
    <row r="262" spans="2:3" ht="15.75" customHeight="1" x14ac:dyDescent="0.2">
      <c r="B262" s="4"/>
      <c r="C262">
        <f ca="1">NORMINV(RAND(),C167,C168)</f>
        <v>13.733091676553972</v>
      </c>
    </row>
    <row r="263" spans="2:3" ht="15.75" customHeight="1" x14ac:dyDescent="0.2">
      <c r="B263" s="4"/>
      <c r="C263">
        <f ca="1">NORMINV(RAND(),C167,C168)</f>
        <v>-19.693294994098977</v>
      </c>
    </row>
    <row r="264" spans="2:3" ht="15.75" customHeight="1" x14ac:dyDescent="0.2">
      <c r="B264" s="4"/>
      <c r="C264">
        <f ca="1">NORMINV(RAND(),C167,C168)</f>
        <v>97.765688207458027</v>
      </c>
    </row>
    <row r="265" spans="2:3" ht="15.75" customHeight="1" x14ac:dyDescent="0.2">
      <c r="B265" s="4"/>
      <c r="C265">
        <f ca="1">NORMINV(RAND(),C167,C168)</f>
        <v>70.703188304855217</v>
      </c>
    </row>
    <row r="266" spans="2:3" ht="15.75" customHeight="1" x14ac:dyDescent="0.2">
      <c r="B266" s="4"/>
      <c r="C266">
        <f ca="1">NORMINV(RAND(),C167,C168)</f>
        <v>23.694650704789282</v>
      </c>
    </row>
    <row r="267" spans="2:3" ht="15.75" customHeight="1" x14ac:dyDescent="0.2">
      <c r="B267" s="4"/>
      <c r="C267">
        <f ca="1">NORMINV(RAND(),C167,C168)</f>
        <v>63.840093406670775</v>
      </c>
    </row>
    <row r="268" spans="2:3" ht="15.75" customHeight="1" x14ac:dyDescent="0.2">
      <c r="B268" s="4"/>
      <c r="C268">
        <f ca="1">NORMINV(RAND(),C167,C168)</f>
        <v>72.604402363601707</v>
      </c>
    </row>
    <row r="269" spans="2:3" ht="15.75" customHeight="1" x14ac:dyDescent="0.2">
      <c r="B269" s="4"/>
      <c r="C269">
        <f ca="1">NORMINV(RAND(),C167,C168)</f>
        <v>53.646373963853677</v>
      </c>
    </row>
    <row r="270" spans="2:3" ht="15.75" customHeight="1" x14ac:dyDescent="0.2">
      <c r="B270" s="4"/>
      <c r="C270">
        <f ca="1">NORMINV(RAND(),C167,C168)</f>
        <v>75.40287473023028</v>
      </c>
    </row>
    <row r="271" spans="2:3" ht="15.75" customHeight="1" x14ac:dyDescent="0.2">
      <c r="B271" s="4"/>
      <c r="C271">
        <f ca="1">NORMINV(RAND(),C167,C168)</f>
        <v>64.369257305231315</v>
      </c>
    </row>
    <row r="272" spans="2:3" ht="15.75" customHeight="1" x14ac:dyDescent="0.2">
      <c r="B272" s="4"/>
      <c r="C272">
        <f ca="1">NORMINV(RAND(),C167,C168)</f>
        <v>61.218285766147432</v>
      </c>
    </row>
    <row r="273" spans="2:3" ht="15.75" customHeight="1" x14ac:dyDescent="0.2">
      <c r="B273" s="4"/>
      <c r="C273">
        <f ca="1">NORMINV(RAND(),C167,C168)</f>
        <v>-3.2612832736188579</v>
      </c>
    </row>
    <row r="274" spans="2:3" ht="15.75" customHeight="1" x14ac:dyDescent="0.2">
      <c r="B274" s="4"/>
      <c r="C274">
        <f ca="1">NORMINV(RAND(),C167,C168)</f>
        <v>74.682122384411343</v>
      </c>
    </row>
    <row r="275" spans="2:3" ht="15.75" customHeight="1" x14ac:dyDescent="0.2">
      <c r="B275" s="4"/>
      <c r="C275">
        <f ca="1">NORMINV(RAND(),C167,C168)</f>
        <v>58.750740840825756</v>
      </c>
    </row>
    <row r="276" spans="2:3" ht="15.75" customHeight="1" x14ac:dyDescent="0.2">
      <c r="B276" s="4"/>
      <c r="C276">
        <f ca="1">NORMINV(RAND(),C167,C168)</f>
        <v>73.372470247858246</v>
      </c>
    </row>
    <row r="277" spans="2:3" ht="15.75" customHeight="1" x14ac:dyDescent="0.2">
      <c r="B277" s="4"/>
      <c r="C277">
        <f ca="1">NORMINV(RAND(),C167,C168)</f>
        <v>53.009649570215942</v>
      </c>
    </row>
    <row r="278" spans="2:3" ht="15.75" customHeight="1" x14ac:dyDescent="0.2">
      <c r="B278" s="4"/>
      <c r="C278">
        <f ca="1">NORMINV(RAND(),C167,C168)</f>
        <v>54.685348386508807</v>
      </c>
    </row>
    <row r="279" spans="2:3" ht="15.75" customHeight="1" x14ac:dyDescent="0.2">
      <c r="B279" s="4"/>
      <c r="C279">
        <f ca="1">NORMINV(RAND(),C167,C168)</f>
        <v>58.567030056555069</v>
      </c>
    </row>
    <row r="280" spans="2:3" ht="15.75" customHeight="1" x14ac:dyDescent="0.2">
      <c r="B280" s="4"/>
    </row>
    <row r="281" spans="2:3" ht="15.75" customHeight="1" x14ac:dyDescent="0.2">
      <c r="B281" s="4"/>
    </row>
    <row r="282" spans="2:3" ht="15.75" customHeight="1" x14ac:dyDescent="0.2">
      <c r="B282" s="4"/>
    </row>
    <row r="283" spans="2:3" ht="15.75" customHeight="1" x14ac:dyDescent="0.2">
      <c r="B283" s="4"/>
    </row>
    <row r="284" spans="2:3" ht="15.75" customHeight="1" x14ac:dyDescent="0.2">
      <c r="B284" s="4"/>
    </row>
    <row r="285" spans="2:3" ht="15.75" customHeight="1" x14ac:dyDescent="0.2">
      <c r="B285" s="4"/>
    </row>
    <row r="286" spans="2:3" ht="15.75" customHeight="1" x14ac:dyDescent="0.2">
      <c r="B286" s="4"/>
    </row>
    <row r="287" spans="2:3" ht="15.75" customHeight="1" x14ac:dyDescent="0.2">
      <c r="B287" s="4"/>
    </row>
    <row r="288" spans="2:3" ht="15.75" customHeight="1" x14ac:dyDescent="0.2">
      <c r="B288" s="4"/>
    </row>
    <row r="289" spans="2:2" ht="15.75" customHeight="1" x14ac:dyDescent="0.2">
      <c r="B289" s="4"/>
    </row>
    <row r="290" spans="2:2" ht="15.75" customHeight="1" x14ac:dyDescent="0.2">
      <c r="B290" s="4"/>
    </row>
    <row r="291" spans="2:2" ht="15.75" customHeight="1" x14ac:dyDescent="0.2">
      <c r="B291" s="4"/>
    </row>
    <row r="292" spans="2:2" ht="15.75" customHeight="1" x14ac:dyDescent="0.2">
      <c r="B292" s="4"/>
    </row>
    <row r="293" spans="2:2" ht="15.75" customHeight="1" x14ac:dyDescent="0.2">
      <c r="B293" s="4"/>
    </row>
    <row r="294" spans="2:2" ht="15.75" customHeight="1" x14ac:dyDescent="0.2">
      <c r="B294" s="4"/>
    </row>
    <row r="295" spans="2:2" ht="15.75" customHeight="1" x14ac:dyDescent="0.2">
      <c r="B295" s="4"/>
    </row>
    <row r="296" spans="2:2" ht="15.75" customHeight="1" x14ac:dyDescent="0.2">
      <c r="B296" s="4"/>
    </row>
    <row r="297" spans="2:2" ht="15.75" customHeight="1" x14ac:dyDescent="0.2">
      <c r="B297" s="4"/>
    </row>
    <row r="298" spans="2:2" ht="15.75" customHeight="1" x14ac:dyDescent="0.2">
      <c r="B298" s="4"/>
    </row>
    <row r="299" spans="2:2" ht="15.75" customHeight="1" x14ac:dyDescent="0.2">
      <c r="B299" s="4"/>
    </row>
    <row r="300" spans="2:2" ht="15.75" customHeight="1" x14ac:dyDescent="0.2">
      <c r="B300" s="4"/>
    </row>
    <row r="301" spans="2:2" ht="15.75" customHeight="1" x14ac:dyDescent="0.2">
      <c r="B301" s="4"/>
    </row>
    <row r="302" spans="2:2" ht="15.75" customHeight="1" x14ac:dyDescent="0.2">
      <c r="B302" s="4"/>
    </row>
    <row r="303" spans="2:2" ht="15.75" customHeight="1" x14ac:dyDescent="0.2">
      <c r="B303" s="4"/>
    </row>
    <row r="304" spans="2:2" ht="15.75" customHeight="1" x14ac:dyDescent="0.2">
      <c r="B304" s="4"/>
    </row>
    <row r="305" spans="2:2" ht="15.75" customHeight="1" x14ac:dyDescent="0.2">
      <c r="B305" s="4"/>
    </row>
    <row r="306" spans="2:2" ht="15.75" customHeight="1" x14ac:dyDescent="0.2">
      <c r="B306" s="4"/>
    </row>
    <row r="307" spans="2:2" ht="15.75" customHeight="1" x14ac:dyDescent="0.2">
      <c r="B307" s="4"/>
    </row>
    <row r="308" spans="2:2" ht="15.75" customHeight="1" x14ac:dyDescent="0.2">
      <c r="B308" s="4"/>
    </row>
    <row r="309" spans="2:2" ht="15.75" customHeight="1" x14ac:dyDescent="0.2">
      <c r="B309" s="4"/>
    </row>
    <row r="310" spans="2:2" ht="15.75" customHeight="1" x14ac:dyDescent="0.2">
      <c r="B310" s="4"/>
    </row>
    <row r="311" spans="2:2" ht="15.75" customHeight="1" x14ac:dyDescent="0.2">
      <c r="B311" s="4"/>
    </row>
    <row r="312" spans="2:2" ht="15.75" customHeight="1" x14ac:dyDescent="0.2">
      <c r="B312" s="4"/>
    </row>
    <row r="313" spans="2:2" ht="15.75" customHeight="1" x14ac:dyDescent="0.2">
      <c r="B313" s="4"/>
    </row>
    <row r="314" spans="2:2" ht="15.75" customHeight="1" x14ac:dyDescent="0.2">
      <c r="B314" s="4"/>
    </row>
    <row r="315" spans="2:2" ht="15.75" customHeight="1" x14ac:dyDescent="0.2">
      <c r="B315" s="4"/>
    </row>
    <row r="316" spans="2:2" ht="15.75" customHeight="1" x14ac:dyDescent="0.2"/>
    <row r="317" spans="2:2" ht="15.75" customHeight="1" x14ac:dyDescent="0.2"/>
    <row r="318" spans="2:2" ht="15.75" customHeight="1" x14ac:dyDescent="0.2"/>
    <row r="319" spans="2:2" ht="15.75" customHeight="1" x14ac:dyDescent="0.2"/>
    <row r="320" spans="2:2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honeticPr fontId="4" type="noConversion"/>
  <pageMargins left="0.70000000000000007" right="0.70000000000000007" top="0.75000000000000011" bottom="0.75000000000000011" header="0" footer="0"/>
  <pageSetup paperSize="9" scale="70" orientation="portrait"/>
  <colBreaks count="1" manualBreakCount="1">
    <brk id="4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2018-10-07T21:53:03Z</dcterms:created>
  <dcterms:modified xsi:type="dcterms:W3CDTF">2018-10-07T21:53:05Z</dcterms:modified>
</cp:coreProperties>
</file>