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 Vargas\Documents\MisionTIC\Ciclo 2\Reto4 MySQL\"/>
    </mc:Choice>
  </mc:AlternateContent>
  <xr:revisionPtr revIDLastSave="0" documentId="13_ncr:1_{0F9459C5-5FF6-43F6-8AF3-5063B4AAC624}" xr6:coauthVersionLast="47" xr6:coauthVersionMax="47" xr10:uidLastSave="{00000000-0000-0000-0000-000000000000}"/>
  <bookViews>
    <workbookView xWindow="-120" yWindow="-120" windowWidth="29040" windowHeight="15990" activeTab="1" xr2:uid="{D2FFCC9E-597A-46DE-9FD1-7B7911DEF57E}"/>
  </bookViews>
  <sheets>
    <sheet name="Create" sheetId="2" r:id="rId1"/>
    <sheet name="Hoja1" sheetId="1" r:id="rId2"/>
  </sheets>
  <definedNames>
    <definedName name="DatosExternos_1" localSheetId="0" hidden="1">'Create'!$A$1:$B$18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D77" i="1"/>
  <c r="D78" i="1"/>
  <c r="D79" i="1"/>
  <c r="D80" i="1"/>
  <c r="D81" i="1"/>
  <c r="D82" i="1"/>
  <c r="D83" i="1"/>
  <c r="D84" i="1"/>
  <c r="D85" i="1"/>
  <c r="D75" i="1"/>
  <c r="I69" i="1"/>
  <c r="I70" i="1"/>
  <c r="I66" i="1"/>
  <c r="I65" i="1"/>
  <c r="I64" i="1"/>
  <c r="I12" i="1"/>
  <c r="I13" i="1"/>
  <c r="I14" i="1"/>
  <c r="I15" i="1"/>
  <c r="I16" i="1"/>
  <c r="I21" i="1"/>
  <c r="I22" i="1"/>
  <c r="I23" i="1"/>
  <c r="I24" i="1"/>
  <c r="I25" i="1"/>
  <c r="I20" i="1"/>
  <c r="I30" i="1"/>
  <c r="I31" i="1"/>
  <c r="I32" i="1"/>
  <c r="I33" i="1"/>
  <c r="I34" i="1"/>
  <c r="I35" i="1"/>
  <c r="I36" i="1"/>
  <c r="I37" i="1"/>
  <c r="I38" i="1"/>
  <c r="I39" i="1"/>
  <c r="I29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43" i="1"/>
  <c r="G1" i="1"/>
  <c r="G2" i="1"/>
  <c r="G3" i="1"/>
  <c r="G4" i="1"/>
  <c r="G5" i="1"/>
  <c r="G6" i="1"/>
  <c r="G7" i="1"/>
  <c r="G8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1" i="1"/>
  <c r="F1" i="1" s="1"/>
  <c r="D2" i="1"/>
  <c r="D3" i="1"/>
  <c r="D4" i="1"/>
  <c r="D5" i="1"/>
  <c r="D6" i="1"/>
  <c r="D7" i="1"/>
  <c r="D8" i="1"/>
  <c r="D1" i="1"/>
  <c r="I8" i="1" l="1"/>
  <c r="I7" i="1"/>
  <c r="I6" i="1"/>
  <c r="I5" i="1"/>
  <c r="I4" i="1"/>
  <c r="I3" i="1"/>
  <c r="I2" i="1"/>
  <c r="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D33D2-173E-427A-8189-65099409EF74}" keepAlive="1" name="Consulta - Create" description="Conexión a la consulta 'Create' en el libro." type="5" refreshedVersion="8" background="1" saveData="1">
    <dbPr connection="Provider=Microsoft.Mashup.OleDb.1;Data Source=$Workbook$;Location=Create;Extended Properties=&quot;&quot;" command="SELECT * FROM [Create]"/>
  </connection>
</connections>
</file>

<file path=xl/sharedStrings.xml><?xml version="1.0" encoding="utf-8"?>
<sst xmlns="http://schemas.openxmlformats.org/spreadsheetml/2006/main" count="223" uniqueCount="81">
  <si>
    <t>lucky</t>
  </si>
  <si>
    <t>Pedro</t>
  </si>
  <si>
    <t>Diaz</t>
  </si>
  <si>
    <t>Rojas</t>
  </si>
  <si>
    <t>Cruz</t>
  </si>
  <si>
    <t>Nelson</t>
  </si>
  <si>
    <t>Claudia</t>
  </si>
  <si>
    <t>Rodriguez</t>
  </si>
  <si>
    <t>malopez</t>
  </si>
  <si>
    <t>dreamer</t>
  </si>
  <si>
    <t>Perez</t>
  </si>
  <si>
    <t>Maria</t>
  </si>
  <si>
    <t>Lopez</t>
  </si>
  <si>
    <t>diva</t>
  </si>
  <si>
    <t>Ana</t>
  </si>
  <si>
    <t>Luis</t>
  </si>
  <si>
    <t>ninja</t>
  </si>
  <si>
    <t>Andres</t>
  </si>
  <si>
    <t>neon</t>
  </si>
  <si>
    <t>Ruiz</t>
  </si>
  <si>
    <t>rose</t>
  </si>
  <si>
    <t>Mendez</t>
  </si>
  <si>
    <t>green</t>
  </si>
  <si>
    <t>Jorge</t>
  </si>
  <si>
    <t>Cannondale</t>
  </si>
  <si>
    <t>Trek</t>
  </si>
  <si>
    <t>Yeti</t>
  </si>
  <si>
    <t>Fuji</t>
  </si>
  <si>
    <t>Bmc</t>
  </si>
  <si>
    <t>Bici</t>
  </si>
  <si>
    <t>Moto</t>
  </si>
  <si>
    <t>Starker</t>
  </si>
  <si>
    <t>Lucky Lion</t>
  </si>
  <si>
    <t>Be Electric</t>
  </si>
  <si>
    <t>Aima</t>
  </si>
  <si>
    <t>Mec de Colombia</t>
  </si>
  <si>
    <t>Atom Electric</t>
  </si>
  <si>
    <t>Fabricantes</t>
  </si>
  <si>
    <t>Column1</t>
  </si>
  <si>
    <t>Column2</t>
  </si>
  <si>
    <t>Column5</t>
  </si>
  <si>
    <t>'2017-10-25 20:00:00'</t>
  </si>
  <si>
    <t>'2019-03-15 18:30:00'</t>
  </si>
  <si>
    <t>'2019-05-20 20:30:00'</t>
  </si>
  <si>
    <t>'2018-05-20 20:30:00'</t>
  </si>
  <si>
    <t>'2020-01-20 20:30:00'</t>
  </si>
  <si>
    <t>'2018-06-22 21:30:00'</t>
  </si>
  <si>
    <t>'2020-03-17 15:30:20'</t>
  </si>
  <si>
    <t>'2020-04-10 18:30:20'</t>
  </si>
  <si>
    <t>'2020-02-17 20:30:20'</t>
  </si>
  <si>
    <t>'2020-02-20 16:30:20'</t>
  </si>
  <si>
    <t>'2020-03-27 18:30:20'</t>
  </si>
  <si>
    <t>'2020-03-20 21:30:20'</t>
  </si>
  <si>
    <t>'2020-01-10 17:30:20'</t>
  </si>
  <si>
    <t>'2020-02-15 20:30:20'</t>
  </si>
  <si>
    <t>'2020-03-17 18:30:20'</t>
  </si>
  <si>
    <t>ecodosruedas</t>
  </si>
  <si>
    <t>clientes</t>
  </si>
  <si>
    <t>telefono</t>
  </si>
  <si>
    <t>alias</t>
  </si>
  <si>
    <t>Valor nuevo</t>
  </si>
  <si>
    <t>Key Foreng</t>
  </si>
  <si>
    <t>Key ID</t>
  </si>
  <si>
    <t>tabla</t>
  </si>
  <si>
    <t>bicicletas</t>
  </si>
  <si>
    <t>Anio</t>
  </si>
  <si>
    <t>Fabricante_Nombre</t>
  </si>
  <si>
    <t>intencioncompra</t>
  </si>
  <si>
    <t xml:space="preserve"> '3115678432'</t>
  </si>
  <si>
    <t>Clientes_alias</t>
  </si>
  <si>
    <t>Fabricante</t>
  </si>
  <si>
    <t>Nombre</t>
  </si>
  <si>
    <t>Bicicletas</t>
  </si>
  <si>
    <t>Precio</t>
  </si>
  <si>
    <t>Fuji|950000.0|2021</t>
  </si>
  <si>
    <t>Yeti|2000000.0|2020</t>
  </si>
  <si>
    <t>Consulta 3</t>
  </si>
  <si>
    <t>Consulta 4</t>
  </si>
  <si>
    <t>Fuji|950000|2021</t>
  </si>
  <si>
    <t>Trek|1450000|2019</t>
  </si>
  <si>
    <t>Yeti|2000000|2020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</si>
</sst>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Open Sans"/>
      <family val="2"/>
    </font>
    <font>
      <sz val="8"/>
      <name val="Calibri"/>
      <family val="2"/>
      <scheme val="minor"/>
    </font>
    <font>
      <i/>
      <sz val="9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49" fontId="0" fillId="0" borderId="0" xfId="0" quotePrefix="1" applyNumberFormat="1"/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DAE1980-E129-4128-B1BE-16836FB48220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1" name="Column1" tableColumnId="1"/>
      <queryTableField id="2" name="Column2" tableColumnId="2"/>
      <queryTableField id="5" dataBound="0" tableColumnId="5"/>
    </queryTableFields>
    <queryTableDeletedFields count="2"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BADC0-DD5C-4359-BB03-7E499133C0E7}" name="Create" displayName="Create" ref="A1:C18" tableType="queryTable" totalsRowShown="0">
  <autoFilter ref="A1:C18" xr:uid="{C0FBADC0-DD5C-4359-BB03-7E499133C0E7}"/>
  <tableColumns count="3">
    <tableColumn id="1" xr3:uid="{1A6D3C75-391F-4095-A015-E1F11E3D7F2A}" uniqueName="1" name="Column1" queryTableFieldId="1" dataDxfId="3"/>
    <tableColumn id="2" xr3:uid="{592E99FB-5342-4CB9-98EF-4758D82215B3}" uniqueName="2" name="Column2" queryTableFieldId="2" dataDxfId="2"/>
    <tableColumn id="5" xr3:uid="{5F4DB00C-4C63-4318-B106-99BA7DA625C4}" uniqueName="5" name="Column5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0AC2-FFD4-4A90-AAF0-10153D3B5719}">
  <dimension ref="A1:C18"/>
  <sheetViews>
    <sheetView workbookViewId="0">
      <selection activeCell="C18" sqref="A2:C18"/>
    </sheetView>
  </sheetViews>
  <sheetFormatPr baseColWidth="10" defaultRowHeight="15" x14ac:dyDescent="0.25"/>
  <cols>
    <col min="1" max="1" width="11.140625" bestFit="1" customWidth="1"/>
    <col min="2" max="2" width="16.42578125" bestFit="1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s="3" t="s">
        <v>0</v>
      </c>
      <c r="B2" s="3" t="s">
        <v>24</v>
      </c>
      <c r="C2" s="3" t="s">
        <v>41</v>
      </c>
    </row>
    <row r="3" spans="1:3" x14ac:dyDescent="0.25">
      <c r="A3" s="3" t="s">
        <v>0</v>
      </c>
      <c r="B3" s="3" t="s">
        <v>25</v>
      </c>
      <c r="C3" s="3" t="s">
        <v>42</v>
      </c>
    </row>
    <row r="4" spans="1:3" x14ac:dyDescent="0.25">
      <c r="A4" s="3" t="s">
        <v>0</v>
      </c>
      <c r="B4" s="3" t="s">
        <v>31</v>
      </c>
      <c r="C4" s="3" t="s">
        <v>43</v>
      </c>
    </row>
    <row r="5" spans="1:3" x14ac:dyDescent="0.25">
      <c r="A5" s="3" t="s">
        <v>8</v>
      </c>
      <c r="B5" s="3" t="s">
        <v>24</v>
      </c>
      <c r="C5" s="3" t="s">
        <v>44</v>
      </c>
    </row>
    <row r="6" spans="1:3" x14ac:dyDescent="0.25">
      <c r="A6" s="3" t="s">
        <v>8</v>
      </c>
      <c r="B6" s="3" t="s">
        <v>31</v>
      </c>
      <c r="C6" s="3" t="s">
        <v>45</v>
      </c>
    </row>
    <row r="7" spans="1:3" x14ac:dyDescent="0.25">
      <c r="A7" s="3" t="s">
        <v>13</v>
      </c>
      <c r="B7" s="3" t="s">
        <v>26</v>
      </c>
      <c r="C7" s="3" t="s">
        <v>43</v>
      </c>
    </row>
    <row r="8" spans="1:3" x14ac:dyDescent="0.25">
      <c r="A8" s="3" t="s">
        <v>13</v>
      </c>
      <c r="B8" s="3" t="s">
        <v>27</v>
      </c>
      <c r="C8" s="3" t="s">
        <v>46</v>
      </c>
    </row>
    <row r="9" spans="1:3" x14ac:dyDescent="0.25">
      <c r="A9" s="3" t="s">
        <v>13</v>
      </c>
      <c r="B9" s="3" t="s">
        <v>32</v>
      </c>
      <c r="C9" s="3" t="s">
        <v>47</v>
      </c>
    </row>
    <row r="10" spans="1:3" x14ac:dyDescent="0.25">
      <c r="A10" s="3" t="s">
        <v>9</v>
      </c>
      <c r="B10" s="3" t="s">
        <v>32</v>
      </c>
      <c r="C10" s="3" t="s">
        <v>47</v>
      </c>
    </row>
    <row r="11" spans="1:3" x14ac:dyDescent="0.25">
      <c r="A11" s="3" t="s">
        <v>9</v>
      </c>
      <c r="B11" s="3" t="s">
        <v>33</v>
      </c>
      <c r="C11" s="3" t="s">
        <v>48</v>
      </c>
    </row>
    <row r="12" spans="1:3" x14ac:dyDescent="0.25">
      <c r="A12" s="3" t="s">
        <v>16</v>
      </c>
      <c r="B12" s="3" t="s">
        <v>34</v>
      </c>
      <c r="C12" s="3" t="s">
        <v>49</v>
      </c>
    </row>
    <row r="13" spans="1:3" x14ac:dyDescent="0.25">
      <c r="A13" s="3" t="s">
        <v>16</v>
      </c>
      <c r="B13" s="3" t="s">
        <v>31</v>
      </c>
      <c r="C13" s="3" t="s">
        <v>50</v>
      </c>
    </row>
    <row r="14" spans="1:3" x14ac:dyDescent="0.25">
      <c r="A14" s="3" t="s">
        <v>16</v>
      </c>
      <c r="B14" s="3" t="s">
        <v>35</v>
      </c>
      <c r="C14" s="3" t="s">
        <v>51</v>
      </c>
    </row>
    <row r="15" spans="1:3" x14ac:dyDescent="0.25">
      <c r="A15" s="3" t="s">
        <v>20</v>
      </c>
      <c r="B15" s="3" t="s">
        <v>36</v>
      </c>
      <c r="C15" s="3" t="s">
        <v>52</v>
      </c>
    </row>
    <row r="16" spans="1:3" x14ac:dyDescent="0.25">
      <c r="A16" s="3" t="s">
        <v>22</v>
      </c>
      <c r="B16" s="3" t="s">
        <v>26</v>
      </c>
      <c r="C16" s="3" t="s">
        <v>53</v>
      </c>
    </row>
    <row r="17" spans="1:3" x14ac:dyDescent="0.25">
      <c r="A17" s="3" t="s">
        <v>22</v>
      </c>
      <c r="B17" s="3" t="s">
        <v>25</v>
      </c>
      <c r="C17" s="3" t="s">
        <v>54</v>
      </c>
    </row>
    <row r="18" spans="1:3" x14ac:dyDescent="0.25">
      <c r="A18" s="3" t="s">
        <v>22</v>
      </c>
      <c r="B18" s="3" t="s">
        <v>28</v>
      </c>
      <c r="C18" s="3" t="s">
        <v>55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6D02-1A4F-4B68-810B-4151F0BC476F}">
  <dimension ref="A1:I85"/>
  <sheetViews>
    <sheetView tabSelected="1" topLeftCell="A57" workbookViewId="0">
      <selection activeCell="H75" sqref="H75"/>
    </sheetView>
  </sheetViews>
  <sheetFormatPr baseColWidth="10" defaultRowHeight="15" x14ac:dyDescent="0.25"/>
  <cols>
    <col min="1" max="1" width="16.42578125" bestFit="1" customWidth="1"/>
    <col min="2" max="2" width="18.7109375" bestFit="1" customWidth="1"/>
    <col min="4" max="4" width="24.28515625" bestFit="1" customWidth="1"/>
    <col min="5" max="5" width="16.140625" bestFit="1" customWidth="1"/>
    <col min="6" max="6" width="20.7109375" bestFit="1" customWidth="1"/>
    <col min="7" max="7" width="18.7109375" bestFit="1" customWidth="1"/>
  </cols>
  <sheetData>
    <row r="1" spans="1:9" ht="16.5" x14ac:dyDescent="0.25">
      <c r="A1" s="1" t="s">
        <v>0</v>
      </c>
      <c r="B1" t="s">
        <v>1</v>
      </c>
      <c r="C1" t="s">
        <v>10</v>
      </c>
      <c r="D1" t="str">
        <f>MID(A1,1,3)&amp;MID(C1,2,3)&amp;"@eco2ruedas.com"</f>
        <v>lucere@eco2ruedas.com</v>
      </c>
      <c r="E1" t="str">
        <f ca="1">_xlfn.CONCAT("057",RANDBETWEEN(0,9),RANDBETWEEN(0,9),RANDBETWEEN(0,9),RANDBETWEEN(0,9),RANDBETWEEN(0,9),RANDBETWEEN(0,9),RANDBETWEEN(0,9),RANDBETWEEN(0,9),RANDBETWEEN(0,9),RANDBETWEEN(0,9),RANDBETWEEN(0,9))</f>
        <v>05772817350525</v>
      </c>
      <c r="F1" t="str">
        <f ca="1">_xlfn.CONCAT(MID(A1,1,3),MID(E1,8,3))</f>
        <v>luc735</v>
      </c>
      <c r="G1" s="2" t="str">
        <f ca="1">_xlfn.CONCAT("199"&amp;RANDBETWEEN(1,9)&amp;"-"&amp;RANDBETWEEN(1,12)&amp;"-"&amp;RANDBETWEEN(1,28))</f>
        <v>1998-8-19</v>
      </c>
      <c r="H1" s="2"/>
      <c r="I1" t="str">
        <f ca="1">_xlfn.CONCAT("insert into `ecodosruedas`.`Clientes` values (", "'",A1,"'", ",","'", B1,"'", ",","'", C1, "'", ",", "'",D1,"'",",","'",E1,"'",",","'",F1,"'",",","'",G1,"'",");")</f>
        <v>insert into `ecodosruedas`.`Clientes` values ('lucky','Pedro','Perez','lucere@eco2ruedas.com','05772817350525','luc735','1998-8-19');</v>
      </c>
    </row>
    <row r="2" spans="1:9" ht="16.5" x14ac:dyDescent="0.25">
      <c r="A2" s="1" t="s">
        <v>8</v>
      </c>
      <c r="B2" t="s">
        <v>11</v>
      </c>
      <c r="C2" t="s">
        <v>12</v>
      </c>
      <c r="D2" t="str">
        <f t="shared" ref="D2:D8" si="0">MID(A2,1,3)&amp;MID(C2,2,3)&amp;"@eco2ruedas.com"</f>
        <v>malope@eco2ruedas.com</v>
      </c>
      <c r="E2" t="str">
        <f t="shared" ref="E2:E8" ca="1" si="1">_xlfn.CONCAT("057",RANDBETWEEN(0,9),RANDBETWEEN(0,9),RANDBETWEEN(0,9),RANDBETWEEN(0,9),RANDBETWEEN(0,9),RANDBETWEEN(0,9),RANDBETWEEN(0,9),RANDBETWEEN(0,9),RANDBETWEEN(0,9),RANDBETWEEN(0,9),RANDBETWEEN(0,9))</f>
        <v>05758261769217</v>
      </c>
      <c r="F2" t="str">
        <f t="shared" ref="F2:F8" ca="1" si="2">_xlfn.CONCAT(MID(A2,1,3),MID(E2,8,3))</f>
        <v>mal176</v>
      </c>
      <c r="G2" s="2" t="str">
        <f t="shared" ref="G2:G8" ca="1" si="3">_xlfn.CONCAT("199"&amp;RANDBETWEEN(1,9)&amp;"-"&amp;RANDBETWEEN(1,28)&amp;"-"&amp;RANDBETWEEN(1,12))</f>
        <v>1992-4-4</v>
      </c>
      <c r="H2" s="2"/>
      <c r="I2" t="str">
        <f t="shared" ref="I2:I8" ca="1" si="4">_xlfn.CONCAT("insert into `ecodosruedas`.`Clientes` values (", "'",A2,"'", ",","'", B2,"'", ",","'", C2, "'", ",", "'",D2,"'",",","'",E2,"'",",","'",F2,"'",",","'",G2,"'",");")</f>
        <v>insert into `ecodosruedas`.`Clientes` values ('malopez','Maria','Lopez','malope@eco2ruedas.com','05758261769217','mal176','1992-4-4');</v>
      </c>
    </row>
    <row r="3" spans="1:9" ht="16.5" x14ac:dyDescent="0.25">
      <c r="A3" s="1" t="s">
        <v>13</v>
      </c>
      <c r="B3" t="s">
        <v>14</v>
      </c>
      <c r="C3" t="s">
        <v>2</v>
      </c>
      <c r="D3" t="str">
        <f t="shared" si="0"/>
        <v>diviaz@eco2ruedas.com</v>
      </c>
      <c r="E3" t="str">
        <f t="shared" ca="1" si="1"/>
        <v>05705822525543</v>
      </c>
      <c r="F3" t="str">
        <f t="shared" ca="1" si="2"/>
        <v>div252</v>
      </c>
      <c r="G3" s="2" t="str">
        <f t="shared" ca="1" si="3"/>
        <v>1994-5-11</v>
      </c>
      <c r="H3" s="2"/>
      <c r="I3" t="str">
        <f t="shared" ca="1" si="4"/>
        <v>insert into `ecodosruedas`.`Clientes` values ('diva','Ana','Diaz','diviaz@eco2ruedas.com','05705822525543','div252','1994-5-11');</v>
      </c>
    </row>
    <row r="4" spans="1:9" ht="16.5" x14ac:dyDescent="0.25">
      <c r="A4" s="1" t="s">
        <v>9</v>
      </c>
      <c r="B4" t="s">
        <v>15</v>
      </c>
      <c r="C4" t="s">
        <v>3</v>
      </c>
      <c r="D4" t="str">
        <f t="shared" si="0"/>
        <v>dreoja@eco2ruedas.com</v>
      </c>
      <c r="E4" t="str">
        <f t="shared" ca="1" si="1"/>
        <v>05735666166812</v>
      </c>
      <c r="F4" t="str">
        <f t="shared" ca="1" si="2"/>
        <v>dre616</v>
      </c>
      <c r="G4" s="2" t="str">
        <f t="shared" ca="1" si="3"/>
        <v>1992-4-1</v>
      </c>
      <c r="H4" s="2"/>
      <c r="I4" t="str">
        <f t="shared" ca="1" si="4"/>
        <v>insert into `ecodosruedas`.`Clientes` values ('dreamer','Luis','Rojas','dreoja@eco2ruedas.com','05735666166812','dre616','1992-4-1');</v>
      </c>
    </row>
    <row r="5" spans="1:9" ht="16.5" x14ac:dyDescent="0.25">
      <c r="A5" s="1" t="s">
        <v>16</v>
      </c>
      <c r="B5" t="s">
        <v>17</v>
      </c>
      <c r="C5" t="s">
        <v>4</v>
      </c>
      <c r="D5" t="str">
        <f t="shared" si="0"/>
        <v>ninruz@eco2ruedas.com</v>
      </c>
      <c r="E5" t="str">
        <f t="shared" ca="1" si="1"/>
        <v>05779980751840</v>
      </c>
      <c r="F5" t="str">
        <f t="shared" ca="1" si="2"/>
        <v>nin075</v>
      </c>
      <c r="G5" s="2" t="str">
        <f t="shared" ca="1" si="3"/>
        <v>1999-21-9</v>
      </c>
      <c r="H5" s="2"/>
      <c r="I5" t="str">
        <f t="shared" ca="1" si="4"/>
        <v>insert into `ecodosruedas`.`Clientes` values ('ninja','Andres','Cruz','ninruz@eco2ruedas.com','05779980751840','nin075','1999-21-9');</v>
      </c>
    </row>
    <row r="6" spans="1:9" ht="16.5" x14ac:dyDescent="0.25">
      <c r="A6" s="1" t="s">
        <v>18</v>
      </c>
      <c r="B6" t="s">
        <v>5</v>
      </c>
      <c r="C6" t="s">
        <v>19</v>
      </c>
      <c r="D6" t="str">
        <f t="shared" si="0"/>
        <v>neouiz@eco2ruedas.com</v>
      </c>
      <c r="E6" t="str">
        <f t="shared" ca="1" si="1"/>
        <v>05750207081180</v>
      </c>
      <c r="F6" t="str">
        <f t="shared" ca="1" si="2"/>
        <v>neo708</v>
      </c>
      <c r="G6" s="2" t="str">
        <f t="shared" ca="1" si="3"/>
        <v>1992-5-11</v>
      </c>
      <c r="H6" s="2"/>
      <c r="I6" t="str">
        <f t="shared" ca="1" si="4"/>
        <v>insert into `ecodosruedas`.`Clientes` values ('neon','Nelson','Ruiz','neouiz@eco2ruedas.com','05750207081180','neo708','1992-5-11');</v>
      </c>
    </row>
    <row r="7" spans="1:9" ht="16.5" x14ac:dyDescent="0.25">
      <c r="A7" s="1" t="s">
        <v>20</v>
      </c>
      <c r="B7" t="s">
        <v>6</v>
      </c>
      <c r="C7" t="s">
        <v>21</v>
      </c>
      <c r="D7" t="str">
        <f t="shared" si="0"/>
        <v>rosend@eco2ruedas.com</v>
      </c>
      <c r="E7" t="str">
        <f t="shared" ca="1" si="1"/>
        <v>05713090897680</v>
      </c>
      <c r="F7" t="str">
        <f t="shared" ca="1" si="2"/>
        <v>ros089</v>
      </c>
      <c r="G7" s="2" t="str">
        <f t="shared" ca="1" si="3"/>
        <v>1991-27-10</v>
      </c>
      <c r="H7" s="2"/>
      <c r="I7" t="str">
        <f t="shared" ca="1" si="4"/>
        <v>insert into `ecodosruedas`.`Clientes` values ('rose','Claudia','Mendez','rosend@eco2ruedas.com','05713090897680','ros089','1991-27-10');</v>
      </c>
    </row>
    <row r="8" spans="1:9" ht="16.5" x14ac:dyDescent="0.25">
      <c r="A8" s="1" t="s">
        <v>22</v>
      </c>
      <c r="B8" t="s">
        <v>23</v>
      </c>
      <c r="C8" t="s">
        <v>7</v>
      </c>
      <c r="D8" t="str">
        <f t="shared" si="0"/>
        <v>greodr@eco2ruedas.com</v>
      </c>
      <c r="E8" t="str">
        <f t="shared" ca="1" si="1"/>
        <v>05750633482647</v>
      </c>
      <c r="F8" t="str">
        <f t="shared" ca="1" si="2"/>
        <v>gre348</v>
      </c>
      <c r="G8" s="2" t="str">
        <f t="shared" ca="1" si="3"/>
        <v>1991-2-8</v>
      </c>
      <c r="H8" s="2"/>
      <c r="I8" t="str">
        <f t="shared" ca="1" si="4"/>
        <v>insert into `ecodosruedas`.`Clientes` values ('green','Jorge','Rodriguez','greodr@eco2ruedas.com','05750633482647','gre348','1991-2-8');</v>
      </c>
    </row>
    <row r="11" spans="1:9" ht="14.25" customHeight="1" x14ac:dyDescent="0.25">
      <c r="A11" s="1" t="s">
        <v>29</v>
      </c>
    </row>
    <row r="12" spans="1:9" x14ac:dyDescent="0.25">
      <c r="A12" t="s">
        <v>24</v>
      </c>
      <c r="B12">
        <v>1200000</v>
      </c>
      <c r="C12">
        <v>2020</v>
      </c>
      <c r="I12" t="str">
        <f>_xlfn.CONCAT("insert into `ecodosruedas`.`bicicletas` (`Fabricante_Nombre`, `Precio`, `Anio`)  values (", "'",A12,"'", ",","'", B12,"'", ",","'", C12,"'",");")</f>
        <v>insert into `ecodosruedas`.`bicicletas` (`Fabricante_Nombre`, `Precio`, `Anio`)  values ('Cannondale','1200000','2020');</v>
      </c>
    </row>
    <row r="13" spans="1:9" x14ac:dyDescent="0.25">
      <c r="A13" t="s">
        <v>25</v>
      </c>
      <c r="B13">
        <v>1450000</v>
      </c>
      <c r="C13">
        <v>2019</v>
      </c>
      <c r="I13" t="str">
        <f t="shared" ref="I13:I16" si="5">_xlfn.CONCAT("insert into `ecodosruedas`.`bicicletas` (`Fabricante_Nombre`, `Precio`, `Anio`)  values (", "'",A13,"'", ",","'", B13,"'", ",","'", C13,"'",");")</f>
        <v>insert into `ecodosruedas`.`bicicletas` (`Fabricante_Nombre`, `Precio`, `Anio`)  values ('Trek','1450000','2019');</v>
      </c>
    </row>
    <row r="14" spans="1:9" x14ac:dyDescent="0.25">
      <c r="A14" t="s">
        <v>26</v>
      </c>
      <c r="B14">
        <v>2000000</v>
      </c>
      <c r="C14">
        <v>2020</v>
      </c>
      <c r="I14" t="str">
        <f t="shared" si="5"/>
        <v>insert into `ecodosruedas`.`bicicletas` (`Fabricante_Nombre`, `Precio`, `Anio`)  values ('Yeti','2000000','2020');</v>
      </c>
    </row>
    <row r="15" spans="1:9" x14ac:dyDescent="0.25">
      <c r="A15" t="s">
        <v>27</v>
      </c>
      <c r="B15">
        <v>950000</v>
      </c>
      <c r="C15">
        <v>2021</v>
      </c>
      <c r="I15" t="str">
        <f t="shared" si="5"/>
        <v>insert into `ecodosruedas`.`bicicletas` (`Fabricante_Nombre`, `Precio`, `Anio`)  values ('Fuji','950000','2021');</v>
      </c>
    </row>
    <row r="16" spans="1:9" x14ac:dyDescent="0.25">
      <c r="A16" t="s">
        <v>28</v>
      </c>
      <c r="B16">
        <v>1950000</v>
      </c>
      <c r="C16">
        <v>1018</v>
      </c>
      <c r="I16" t="str">
        <f t="shared" si="5"/>
        <v>insert into `ecodosruedas`.`bicicletas` (`Fabricante_Nombre`, `Precio`, `Anio`)  values ('Bmc','1950000','1018');</v>
      </c>
    </row>
    <row r="19" spans="1:9" x14ac:dyDescent="0.25">
      <c r="A19" t="s">
        <v>30</v>
      </c>
    </row>
    <row r="20" spans="1:9" x14ac:dyDescent="0.25">
      <c r="A20" t="s">
        <v>31</v>
      </c>
      <c r="B20">
        <v>4200000</v>
      </c>
      <c r="C20">
        <v>18</v>
      </c>
      <c r="D20">
        <v>101</v>
      </c>
      <c r="I20" t="str">
        <f>_xlfn.CONCAT("insert into `ecodosruedas`.`Motocicletas_Electricas` (`Fabricante_Nombre`, `Precio`, `Autonomia`, `proveedor_prov_id`) values (", "'",A20,"'", ",","'", B20,"'", ",","'", C20,"'",",","'", D20,"'",");")</f>
        <v>insert into `ecodosruedas`.`Motocicletas_Electricas` (`Fabricante_Nombre`, `Precio`, `Autonomia`, `proveedor_prov_id`) values ('Starker','4200000','18','101');</v>
      </c>
    </row>
    <row r="21" spans="1:9" x14ac:dyDescent="0.25">
      <c r="A21" t="s">
        <v>32</v>
      </c>
      <c r="B21">
        <v>5600000</v>
      </c>
      <c r="C21">
        <v>14</v>
      </c>
      <c r="D21">
        <v>102</v>
      </c>
      <c r="I21" t="str">
        <f t="shared" ref="I21:I25" si="6">_xlfn.CONCAT("insert into `ecodosruedas`.`Motocicletas_Electricas` (`Fabricante_Nombre`, `Precio`, `Autonomia`, `proveedor_prov_id`) values (", "'",A21,"'", ",","'", B21,"'", ",","'", C21,"'",",","'", D21,"'",");")</f>
        <v>insert into `ecodosruedas`.`Motocicletas_Electricas` (`Fabricante_Nombre`, `Precio`, `Autonomia`, `proveedor_prov_id`) values ('Lucky Lion','5600000','14','102');</v>
      </c>
    </row>
    <row r="22" spans="1:9" x14ac:dyDescent="0.25">
      <c r="A22" t="s">
        <v>33</v>
      </c>
      <c r="B22">
        <v>4600000</v>
      </c>
      <c r="C22">
        <v>26</v>
      </c>
      <c r="D22">
        <v>101</v>
      </c>
      <c r="I22" t="str">
        <f t="shared" si="6"/>
        <v>insert into `ecodosruedas`.`Motocicletas_Electricas` (`Fabricante_Nombre`, `Precio`, `Autonomia`, `proveedor_prov_id`) values ('Be Electric','4600000','26','101');</v>
      </c>
    </row>
    <row r="23" spans="1:9" x14ac:dyDescent="0.25">
      <c r="A23" t="s">
        <v>34</v>
      </c>
      <c r="B23">
        <v>8000000</v>
      </c>
      <c r="C23">
        <v>36</v>
      </c>
      <c r="D23">
        <v>103</v>
      </c>
      <c r="I23" t="str">
        <f t="shared" si="6"/>
        <v>insert into `ecodosruedas`.`Motocicletas_Electricas` (`Fabricante_Nombre`, `Precio`, `Autonomia`, `proveedor_prov_id`) values ('Aima','8000000','36','103');</v>
      </c>
    </row>
    <row r="24" spans="1:9" x14ac:dyDescent="0.25">
      <c r="A24" t="s">
        <v>35</v>
      </c>
      <c r="B24">
        <v>5900000</v>
      </c>
      <c r="C24">
        <v>20</v>
      </c>
      <c r="D24">
        <v>104</v>
      </c>
      <c r="I24" t="str">
        <f t="shared" si="6"/>
        <v>insert into `ecodosruedas`.`Motocicletas_Electricas` (`Fabricante_Nombre`, `Precio`, `Autonomia`, `proveedor_prov_id`) values ('Mec de Colombia','5900000','20','104');</v>
      </c>
    </row>
    <row r="25" spans="1:9" x14ac:dyDescent="0.25">
      <c r="A25" t="s">
        <v>36</v>
      </c>
      <c r="B25">
        <v>4500000</v>
      </c>
      <c r="C25">
        <v>12</v>
      </c>
      <c r="D25">
        <v>105</v>
      </c>
      <c r="I25" t="str">
        <f t="shared" si="6"/>
        <v>insert into `ecodosruedas`.`Motocicletas_Electricas` (`Fabricante_Nombre`, `Precio`, `Autonomia`, `proveedor_prov_id`) values ('Atom Electric','4500000','12','105');</v>
      </c>
    </row>
    <row r="28" spans="1:9" x14ac:dyDescent="0.25">
      <c r="A28" t="s">
        <v>37</v>
      </c>
    </row>
    <row r="29" spans="1:9" x14ac:dyDescent="0.25">
      <c r="A29" t="s">
        <v>24</v>
      </c>
      <c r="I29" t="str">
        <f>_xlfn.CONCAT("insert into `ecodosruedas`.`Fabricante` values (", "'",A29, "'",");")</f>
        <v>insert into `ecodosruedas`.`Fabricante` values ('Cannondale');</v>
      </c>
    </row>
    <row r="30" spans="1:9" x14ac:dyDescent="0.25">
      <c r="A30" t="s">
        <v>25</v>
      </c>
      <c r="I30" t="str">
        <f t="shared" ref="I30:I39" si="7">_xlfn.CONCAT("insert into `ecodosruedas`.`Fabricante` values (", "'",A30, "'",");")</f>
        <v>insert into `ecodosruedas`.`Fabricante` values ('Trek');</v>
      </c>
    </row>
    <row r="31" spans="1:9" x14ac:dyDescent="0.25">
      <c r="A31" t="s">
        <v>26</v>
      </c>
      <c r="I31" t="str">
        <f t="shared" si="7"/>
        <v>insert into `ecodosruedas`.`Fabricante` values ('Yeti');</v>
      </c>
    </row>
    <row r="32" spans="1:9" x14ac:dyDescent="0.25">
      <c r="A32" t="s">
        <v>27</v>
      </c>
      <c r="I32" t="str">
        <f t="shared" si="7"/>
        <v>insert into `ecodosruedas`.`Fabricante` values ('Fuji');</v>
      </c>
    </row>
    <row r="33" spans="1:9" x14ac:dyDescent="0.25">
      <c r="A33" t="s">
        <v>28</v>
      </c>
      <c r="I33" t="str">
        <f t="shared" si="7"/>
        <v>insert into `ecodosruedas`.`Fabricante` values ('Bmc');</v>
      </c>
    </row>
    <row r="34" spans="1:9" x14ac:dyDescent="0.25">
      <c r="A34" t="s">
        <v>31</v>
      </c>
      <c r="I34" t="str">
        <f t="shared" si="7"/>
        <v>insert into `ecodosruedas`.`Fabricante` values ('Starker');</v>
      </c>
    </row>
    <row r="35" spans="1:9" x14ac:dyDescent="0.25">
      <c r="A35" t="s">
        <v>32</v>
      </c>
      <c r="I35" t="str">
        <f t="shared" si="7"/>
        <v>insert into `ecodosruedas`.`Fabricante` values ('Lucky Lion');</v>
      </c>
    </row>
    <row r="36" spans="1:9" x14ac:dyDescent="0.25">
      <c r="A36" t="s">
        <v>33</v>
      </c>
      <c r="I36" t="str">
        <f t="shared" si="7"/>
        <v>insert into `ecodosruedas`.`Fabricante` values ('Be Electric');</v>
      </c>
    </row>
    <row r="37" spans="1:9" x14ac:dyDescent="0.25">
      <c r="A37" t="s">
        <v>34</v>
      </c>
      <c r="I37" t="str">
        <f t="shared" si="7"/>
        <v>insert into `ecodosruedas`.`Fabricante` values ('Aima');</v>
      </c>
    </row>
    <row r="38" spans="1:9" x14ac:dyDescent="0.25">
      <c r="A38" t="s">
        <v>35</v>
      </c>
      <c r="I38" t="str">
        <f t="shared" si="7"/>
        <v>insert into `ecodosruedas`.`Fabricante` values ('Mec de Colombia');</v>
      </c>
    </row>
    <row r="39" spans="1:9" x14ac:dyDescent="0.25">
      <c r="A39" t="s">
        <v>36</v>
      </c>
      <c r="I39" t="str">
        <f t="shared" si="7"/>
        <v>insert into `ecodosruedas`.`Fabricante` values ('Atom Electric');</v>
      </c>
    </row>
    <row r="42" spans="1:9" ht="16.5" x14ac:dyDescent="0.25">
      <c r="I42" s="1"/>
    </row>
    <row r="43" spans="1:9" x14ac:dyDescent="0.25">
      <c r="A43" t="s">
        <v>0</v>
      </c>
      <c r="B43" t="s">
        <v>24</v>
      </c>
      <c r="C43" t="s">
        <v>41</v>
      </c>
      <c r="I43" t="str">
        <f>_xlfn.CONCAT("insert into `ecodosruedas`.`IntencionCompra` (`Clientes_alias`, `Fabricante_Nombre`, `Fecha_Hora`) values (", "'",A43,"'", ",","'", B43,"'", ",","'", C43,"'",");")</f>
        <v>insert into `ecodosruedas`.`IntencionCompra` (`Clientes_alias`, `Fabricante_Nombre`, `Fecha_Hora`) values ('lucky','Cannondale',''2017-10-25 20:00:00'');</v>
      </c>
    </row>
    <row r="44" spans="1:9" x14ac:dyDescent="0.25">
      <c r="A44" t="s">
        <v>0</v>
      </c>
      <c r="B44" t="s">
        <v>25</v>
      </c>
      <c r="C44" t="s">
        <v>42</v>
      </c>
      <c r="I44" t="str">
        <f t="shared" ref="I44:I59" si="8">_xlfn.CONCAT("insert into `ecodosruedas`.`IntencionCompra` (`Clientes_alias`, `Fabricante_Nombre`, `Fecha_Hora`) values (", "'",A44,"'", ",","'", B44,"'", ",","'", C44,"'",");")</f>
        <v>insert into `ecodosruedas`.`IntencionCompra` (`Clientes_alias`, `Fabricante_Nombre`, `Fecha_Hora`) values ('lucky','Trek',''2019-03-15 18:30:00'');</v>
      </c>
    </row>
    <row r="45" spans="1:9" x14ac:dyDescent="0.25">
      <c r="A45" t="s">
        <v>0</v>
      </c>
      <c r="B45" t="s">
        <v>31</v>
      </c>
      <c r="C45" t="s">
        <v>43</v>
      </c>
      <c r="I45" t="str">
        <f t="shared" si="8"/>
        <v>insert into `ecodosruedas`.`IntencionCompra` (`Clientes_alias`, `Fabricante_Nombre`, `Fecha_Hora`) values ('lucky','Starker',''2019-05-20 20:30:00'');</v>
      </c>
    </row>
    <row r="46" spans="1:9" x14ac:dyDescent="0.25">
      <c r="A46" t="s">
        <v>8</v>
      </c>
      <c r="B46" t="s">
        <v>24</v>
      </c>
      <c r="C46" t="s">
        <v>44</v>
      </c>
      <c r="I46" t="str">
        <f t="shared" si="8"/>
        <v>insert into `ecodosruedas`.`IntencionCompra` (`Clientes_alias`, `Fabricante_Nombre`, `Fecha_Hora`) values ('malopez','Cannondale',''2018-05-20 20:30:00'');</v>
      </c>
    </row>
    <row r="47" spans="1:9" x14ac:dyDescent="0.25">
      <c r="A47" t="s">
        <v>8</v>
      </c>
      <c r="B47" t="s">
        <v>31</v>
      </c>
      <c r="C47" t="s">
        <v>45</v>
      </c>
      <c r="I47" t="str">
        <f t="shared" si="8"/>
        <v>insert into `ecodosruedas`.`IntencionCompra` (`Clientes_alias`, `Fabricante_Nombre`, `Fecha_Hora`) values ('malopez','Starker',''2020-01-20 20:30:00'');</v>
      </c>
    </row>
    <row r="48" spans="1:9" x14ac:dyDescent="0.25">
      <c r="A48" t="s">
        <v>13</v>
      </c>
      <c r="B48" t="s">
        <v>26</v>
      </c>
      <c r="C48" t="s">
        <v>43</v>
      </c>
      <c r="I48" t="str">
        <f t="shared" si="8"/>
        <v>insert into `ecodosruedas`.`IntencionCompra` (`Clientes_alias`, `Fabricante_Nombre`, `Fecha_Hora`) values ('diva','Yeti',''2019-05-20 20:30:00'');</v>
      </c>
    </row>
    <row r="49" spans="1:9" x14ac:dyDescent="0.25">
      <c r="A49" t="s">
        <v>13</v>
      </c>
      <c r="B49" t="s">
        <v>27</v>
      </c>
      <c r="C49" t="s">
        <v>46</v>
      </c>
      <c r="I49" t="str">
        <f t="shared" si="8"/>
        <v>insert into `ecodosruedas`.`IntencionCompra` (`Clientes_alias`, `Fabricante_Nombre`, `Fecha_Hora`) values ('diva','Fuji',''2018-06-22 21:30:00'');</v>
      </c>
    </row>
    <row r="50" spans="1:9" x14ac:dyDescent="0.25">
      <c r="A50" t="s">
        <v>13</v>
      </c>
      <c r="B50" t="s">
        <v>32</v>
      </c>
      <c r="C50" t="s">
        <v>47</v>
      </c>
      <c r="I50" t="str">
        <f t="shared" si="8"/>
        <v>insert into `ecodosruedas`.`IntencionCompra` (`Clientes_alias`, `Fabricante_Nombre`, `Fecha_Hora`) values ('diva','Lucky Lion',''2020-03-17 15:30:20'');</v>
      </c>
    </row>
    <row r="51" spans="1:9" x14ac:dyDescent="0.25">
      <c r="A51" t="s">
        <v>9</v>
      </c>
      <c r="B51" t="s">
        <v>32</v>
      </c>
      <c r="C51" t="s">
        <v>47</v>
      </c>
      <c r="I51" t="str">
        <f t="shared" si="8"/>
        <v>insert into `ecodosruedas`.`IntencionCompra` (`Clientes_alias`, `Fabricante_Nombre`, `Fecha_Hora`) values ('dreamer','Lucky Lion',''2020-03-17 15:30:20'');</v>
      </c>
    </row>
    <row r="52" spans="1:9" x14ac:dyDescent="0.25">
      <c r="A52" t="s">
        <v>9</v>
      </c>
      <c r="B52" t="s">
        <v>33</v>
      </c>
      <c r="C52" t="s">
        <v>48</v>
      </c>
      <c r="I52" t="str">
        <f t="shared" si="8"/>
        <v>insert into `ecodosruedas`.`IntencionCompra` (`Clientes_alias`, `Fabricante_Nombre`, `Fecha_Hora`) values ('dreamer','Be Electric',''2020-04-10 18:30:20'');</v>
      </c>
    </row>
    <row r="53" spans="1:9" x14ac:dyDescent="0.25">
      <c r="A53" t="s">
        <v>16</v>
      </c>
      <c r="B53" t="s">
        <v>34</v>
      </c>
      <c r="C53" t="s">
        <v>49</v>
      </c>
      <c r="I53" t="str">
        <f t="shared" si="8"/>
        <v>insert into `ecodosruedas`.`IntencionCompra` (`Clientes_alias`, `Fabricante_Nombre`, `Fecha_Hora`) values ('ninja','Aima',''2020-02-17 20:30:20'');</v>
      </c>
    </row>
    <row r="54" spans="1:9" x14ac:dyDescent="0.25">
      <c r="A54" t="s">
        <v>16</v>
      </c>
      <c r="B54" t="s">
        <v>31</v>
      </c>
      <c r="C54" t="s">
        <v>50</v>
      </c>
      <c r="I54" t="str">
        <f t="shared" si="8"/>
        <v>insert into `ecodosruedas`.`IntencionCompra` (`Clientes_alias`, `Fabricante_Nombre`, `Fecha_Hora`) values ('ninja','Starker',''2020-02-20 16:30:20'');</v>
      </c>
    </row>
    <row r="55" spans="1:9" x14ac:dyDescent="0.25">
      <c r="A55" t="s">
        <v>16</v>
      </c>
      <c r="B55" t="s">
        <v>35</v>
      </c>
      <c r="C55" t="s">
        <v>51</v>
      </c>
      <c r="I55" t="str">
        <f t="shared" si="8"/>
        <v>insert into `ecodosruedas`.`IntencionCompra` (`Clientes_alias`, `Fabricante_Nombre`, `Fecha_Hora`) values ('ninja','Mec de Colombia',''2020-03-27 18:30:20'');</v>
      </c>
    </row>
    <row r="56" spans="1:9" x14ac:dyDescent="0.25">
      <c r="A56" t="s">
        <v>20</v>
      </c>
      <c r="B56" t="s">
        <v>36</v>
      </c>
      <c r="C56" t="s">
        <v>52</v>
      </c>
      <c r="I56" t="str">
        <f t="shared" si="8"/>
        <v>insert into `ecodosruedas`.`IntencionCompra` (`Clientes_alias`, `Fabricante_Nombre`, `Fecha_Hora`) values ('rose','Atom Electric',''2020-03-20 21:30:20'');</v>
      </c>
    </row>
    <row r="57" spans="1:9" x14ac:dyDescent="0.25">
      <c r="A57" t="s">
        <v>22</v>
      </c>
      <c r="B57" t="s">
        <v>26</v>
      </c>
      <c r="C57" t="s">
        <v>53</v>
      </c>
      <c r="I57" t="str">
        <f t="shared" si="8"/>
        <v>insert into `ecodosruedas`.`IntencionCompra` (`Clientes_alias`, `Fabricante_Nombre`, `Fecha_Hora`) values ('green','Yeti',''2020-01-10 17:30:20'');</v>
      </c>
    </row>
    <row r="58" spans="1:9" x14ac:dyDescent="0.25">
      <c r="A58" t="s">
        <v>22</v>
      </c>
      <c r="B58" t="s">
        <v>25</v>
      </c>
      <c r="C58" t="s">
        <v>54</v>
      </c>
      <c r="I58" t="str">
        <f t="shared" si="8"/>
        <v>insert into `ecodosruedas`.`IntencionCompra` (`Clientes_alias`, `Fabricante_Nombre`, `Fecha_Hora`) values ('green','Trek',''2020-02-15 20:30:20'');</v>
      </c>
    </row>
    <row r="59" spans="1:9" x14ac:dyDescent="0.25">
      <c r="A59" t="s">
        <v>22</v>
      </c>
      <c r="B59" t="s">
        <v>28</v>
      </c>
      <c r="C59" t="s">
        <v>55</v>
      </c>
      <c r="I59" t="str">
        <f t="shared" si="8"/>
        <v>insert into `ecodosruedas`.`IntencionCompra` (`Clientes_alias`, `Fabricante_Nombre`, `Fecha_Hora`) values ('green','Bmc',''2020-03-17 18:30:20'');</v>
      </c>
    </row>
    <row r="60" spans="1:9" ht="16.5" x14ac:dyDescent="0.25">
      <c r="I60" s="1"/>
    </row>
    <row r="62" spans="1:9" ht="16.5" x14ac:dyDescent="0.25">
      <c r="A62" t="s">
        <v>56</v>
      </c>
      <c r="I62" s="1"/>
    </row>
    <row r="63" spans="1:9" x14ac:dyDescent="0.25">
      <c r="A63" t="s">
        <v>63</v>
      </c>
      <c r="B63" t="s">
        <v>60</v>
      </c>
      <c r="C63" t="s">
        <v>61</v>
      </c>
      <c r="D63" t="s">
        <v>62</v>
      </c>
    </row>
    <row r="64" spans="1:9" x14ac:dyDescent="0.25">
      <c r="A64" t="s">
        <v>64</v>
      </c>
      <c r="B64" t="s">
        <v>65</v>
      </c>
      <c r="C64">
        <v>2017</v>
      </c>
      <c r="D64" t="s">
        <v>66</v>
      </c>
      <c r="E64" t="s">
        <v>24</v>
      </c>
      <c r="I64" t="str">
        <f>_xlfn.CONCAT("UPDATE `",$A$62,"`.`",A64,"` SET `",B64,"`=",C64," WHERE (`",D64,"` = ","'",E64,"'", ");")</f>
        <v>UPDATE `ecodosruedas`.`bicicletas` SET `Anio`=2017 WHERE (`Fabricante_Nombre` = 'Cannondale');</v>
      </c>
    </row>
    <row r="65" spans="1:9" x14ac:dyDescent="0.25">
      <c r="A65" t="s">
        <v>57</v>
      </c>
      <c r="B65" t="s">
        <v>58</v>
      </c>
      <c r="C65" s="5" t="s">
        <v>68</v>
      </c>
      <c r="D65" t="s">
        <v>59</v>
      </c>
      <c r="E65" t="s">
        <v>16</v>
      </c>
      <c r="I65" t="str">
        <f>_xlfn.CONCAT("UPDATE `",$A$62,"`.`",A65,"` SET `",B65,"`=",C65," WHERE (`",D65,"` = ","'",E65,"'", ");")</f>
        <v>UPDATE `ecodosruedas`.`clientes` SET `telefono`= '3115678432' WHERE (`alias` = 'ninja');</v>
      </c>
    </row>
    <row r="66" spans="1:9" x14ac:dyDescent="0.25">
      <c r="A66" t="s">
        <v>67</v>
      </c>
      <c r="B66" t="s">
        <v>66</v>
      </c>
      <c r="C66" s="4" t="s">
        <v>25</v>
      </c>
      <c r="D66" t="s">
        <v>69</v>
      </c>
      <c r="E66" t="s">
        <v>22</v>
      </c>
      <c r="I66" t="str">
        <f>_xlfn.CONCAT("DELETE FROM `",$A$62,"`.`",A66,"` WHERE (`",B66,"` = ","'",C66,"'"," AND `",D66,"` = ","'",E66,"'", ");")</f>
        <v>DELETE FROM `ecodosruedas`.`intencioncompra` WHERE (`Fabricante_Nombre` = 'Trek' AND `Clientes_alias` = 'green');</v>
      </c>
    </row>
    <row r="68" spans="1:9" ht="16.5" x14ac:dyDescent="0.25">
      <c r="A68" t="s">
        <v>71</v>
      </c>
      <c r="I68" s="1"/>
    </row>
    <row r="69" spans="1:9" x14ac:dyDescent="0.25">
      <c r="A69" t="s">
        <v>70</v>
      </c>
      <c r="B69" t="s">
        <v>71</v>
      </c>
      <c r="E69" t="s">
        <v>71</v>
      </c>
      <c r="I69" t="str">
        <f>_xlfn.CONCAT("SELECT `",B69,"`,","`",C69,"`,","`",D69,"`"," FROM `",$A$62,"`.`",A69,"` WHERE `", F69,"`&gt; '",G69,"'  ORDER BY `",A68,"`"," ASC;")</f>
        <v>SELECT `Nombre`,``,`` FROM `ecodosruedas`.`Fabricante` WHERE ``&gt; ''  ORDER BY `Nombre` ASC;</v>
      </c>
    </row>
    <row r="70" spans="1:9" x14ac:dyDescent="0.25">
      <c r="A70" t="s">
        <v>72</v>
      </c>
      <c r="B70" t="s">
        <v>66</v>
      </c>
      <c r="C70" t="s">
        <v>73</v>
      </c>
      <c r="D70" t="s">
        <v>65</v>
      </c>
      <c r="E70" t="s">
        <v>66</v>
      </c>
      <c r="F70" t="s">
        <v>65</v>
      </c>
      <c r="G70">
        <v>2019</v>
      </c>
      <c r="I70" t="str">
        <f>_xlfn.CONCAT("SELECT `",B70,"`,","`",C70,"`,","`",D70,"`"," FROM `",$A$62,"`.`",A70,"` WHERE `", F70,"`&gt; '",G70,"'  ORDER BY `",A69,"`"," ASC;")</f>
        <v>SELECT `Fabricante_Nombre`,`Precio`,`Anio` FROM `ecodosruedas`.`Bicicletas` WHERE `Anio`&gt; '2019'  ORDER BY `Fabricante` ASC;</v>
      </c>
    </row>
    <row r="75" spans="1:9" x14ac:dyDescent="0.25">
      <c r="B75" s="6" t="s">
        <v>34</v>
      </c>
      <c r="C75" s="6" t="s">
        <v>34</v>
      </c>
      <c r="D75" t="b">
        <f>EXACT(B75,C75)</f>
        <v>1</v>
      </c>
      <c r="F75" s="6" t="s">
        <v>74</v>
      </c>
      <c r="G75" s="6" t="s">
        <v>78</v>
      </c>
    </row>
    <row r="76" spans="1:9" x14ac:dyDescent="0.25">
      <c r="B76" s="6" t="s">
        <v>36</v>
      </c>
      <c r="C76" s="6" t="s">
        <v>36</v>
      </c>
      <c r="D76" t="b">
        <f t="shared" ref="D76:D85" si="9">EXACT(B76,C76)</f>
        <v>1</v>
      </c>
      <c r="F76" s="6" t="s">
        <v>75</v>
      </c>
      <c r="G76" s="6" t="s">
        <v>79</v>
      </c>
    </row>
    <row r="77" spans="1:9" x14ac:dyDescent="0.25">
      <c r="B77" s="6" t="s">
        <v>33</v>
      </c>
      <c r="C77" s="6" t="s">
        <v>33</v>
      </c>
      <c r="D77" t="b">
        <f t="shared" si="9"/>
        <v>1</v>
      </c>
      <c r="F77" s="6" t="s">
        <v>76</v>
      </c>
      <c r="G77" s="6" t="s">
        <v>80</v>
      </c>
    </row>
    <row r="78" spans="1:9" x14ac:dyDescent="0.25">
      <c r="B78" s="6" t="s">
        <v>28</v>
      </c>
      <c r="C78" s="6" t="s">
        <v>28</v>
      </c>
      <c r="D78" t="b">
        <f t="shared" si="9"/>
        <v>1</v>
      </c>
      <c r="F78" s="6" t="s">
        <v>31</v>
      </c>
      <c r="G78" s="6" t="s">
        <v>76</v>
      </c>
    </row>
    <row r="79" spans="1:9" x14ac:dyDescent="0.25">
      <c r="B79" s="6" t="s">
        <v>24</v>
      </c>
      <c r="C79" s="6" t="s">
        <v>24</v>
      </c>
      <c r="D79" t="b">
        <f t="shared" si="9"/>
        <v>1</v>
      </c>
      <c r="F79" s="6" t="s">
        <v>33</v>
      </c>
      <c r="G79" s="6" t="s">
        <v>31</v>
      </c>
    </row>
    <row r="80" spans="1:9" x14ac:dyDescent="0.25">
      <c r="B80" s="6" t="s">
        <v>27</v>
      </c>
      <c r="C80" s="6" t="s">
        <v>27</v>
      </c>
      <c r="D80" t="b">
        <f t="shared" si="9"/>
        <v>1</v>
      </c>
      <c r="F80" s="6" t="s">
        <v>77</v>
      </c>
      <c r="G80" s="6" t="s">
        <v>33</v>
      </c>
    </row>
    <row r="81" spans="2:7" x14ac:dyDescent="0.25">
      <c r="B81" s="6" t="s">
        <v>32</v>
      </c>
      <c r="C81" s="6" t="s">
        <v>32</v>
      </c>
      <c r="D81" t="b">
        <f t="shared" si="9"/>
        <v>1</v>
      </c>
      <c r="F81" s="6" t="s">
        <v>24</v>
      </c>
      <c r="G81" s="6" t="s">
        <v>77</v>
      </c>
    </row>
    <row r="82" spans="2:7" x14ac:dyDescent="0.25">
      <c r="B82" s="6" t="s">
        <v>35</v>
      </c>
      <c r="C82" s="6" t="s">
        <v>35</v>
      </c>
      <c r="D82" t="b">
        <f t="shared" si="9"/>
        <v>1</v>
      </c>
      <c r="F82" s="6" t="s">
        <v>25</v>
      </c>
      <c r="G82" s="6" t="s">
        <v>24</v>
      </c>
    </row>
    <row r="83" spans="2:7" x14ac:dyDescent="0.25">
      <c r="B83" s="6" t="s">
        <v>31</v>
      </c>
      <c r="C83" s="6" t="s">
        <v>31</v>
      </c>
      <c r="D83" t="b">
        <f t="shared" si="9"/>
        <v>1</v>
      </c>
      <c r="F83" s="7" t="s">
        <v>31</v>
      </c>
      <c r="G83" s="7" t="s">
        <v>31</v>
      </c>
    </row>
    <row r="84" spans="2:7" x14ac:dyDescent="0.25">
      <c r="B84" s="6" t="s">
        <v>25</v>
      </c>
      <c r="C84" s="6" t="s">
        <v>25</v>
      </c>
      <c r="D84" t="b">
        <f t="shared" si="9"/>
        <v>1</v>
      </c>
    </row>
    <row r="85" spans="2:7" x14ac:dyDescent="0.25">
      <c r="B85" s="7" t="s">
        <v>26</v>
      </c>
      <c r="C85" s="7" t="s">
        <v>26</v>
      </c>
      <c r="D85" t="b">
        <f t="shared" si="9"/>
        <v>1</v>
      </c>
    </row>
  </sheetData>
  <conditionalFormatting sqref="A29:A39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A b o H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A b o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6 B 1 W F g 7 + l A g E A A J s B A A A T A B w A R m 9 y b X V s Y X M v U 2 V j d G l v b j E u b S C i G A A o o B Q A A A A A A A A A A A A A A A A A A A A A A A A A A A B 1 j 8 F q w z A M h u + B v I P w L i m Y Q L L s s p K T u 8 H G u t E l 2 2 X e w U 2 0 1 J D Y x V Z G Q + m 7 z x D K G K y 6 S P o k / l / y 2 J C 2 B q o 5 Z 8 s 4 i i O / U w 5 b E A 4 V I Z T Q I 8 U R h H h x u k M T i P D f 6 c o 2 4 4 C G k n v d Y y q s o d D 4 h I l b + e b R e f m 4 C 8 L v y n X K y / O y l 2 v t g 1 H 9 I K T Q T W 8 h l 6 9 I t o D 1 V G 2 e 5 O y Z 0 o H Y g n + s s N e D J n Q l 4 4 y D s P 0 4 G F 8 W H O 5 M Y 1 t t u j L L b 3 I O m 9 E S V j T 1 W P 6 W 6 b M 1 + L n g 8 + 1 X r N Z 7 C 4 0 a t l q 1 l o U v a r U N W 7 V T x n 9 Z N 8 z y 9 b R H n 8 y f 8 u O R z T Q L 9 h Q m Q H i g E 4 c z z y / w 6 w u 8 + M N P i z j S 5 v / 7 l j 9 Q S w E C L Q A U A A I A C A A B u g d V + 4 V O 9 q Q A A A D 3 A A A A E g A A A A A A A A A A A A A A A A A A A A A A Q 2 9 u Z m l n L 1 B h Y 2 t h Z 2 U u e G 1 s U E s B A i 0 A F A A C A A g A A b o H V Q / K 6 a u k A A A A 6 Q A A A B M A A A A A A A A A A A A A A A A A 8 A A A A F t D b 2 5 0 Z W 5 0 X 1 R 5 c G V z X S 5 4 b W x Q S w E C L Q A U A A I A C A A B u g d V h Y O / p Q I B A A C b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Q A A A A A A A K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c m V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y Z W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F Q w N D o x N j o w M i 4 4 M T Q 5 N j Q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V h d G U v Q X V 0 b 1 J l b W 9 2 Z W R D b 2 x 1 b W 5 z M S 5 7 Q 2 9 s d W 1 u M S w w f S Z x d W 9 0 O y w m c X V v d D t T Z W N 0 a W 9 u M S 9 D c m V h d G U v Q X V 0 b 1 J l b W 9 2 Z W R D b 2 x 1 b W 5 z M S 5 7 Q 2 9 s d W 1 u M i w x f S Z x d W 9 0 O y w m c X V v d D t T Z W N 0 a W 9 u M S 9 D c m V h d G U v Q X V 0 b 1 J l b W 9 2 Z W R D b 2 x 1 b W 5 z M S 5 7 Q 2 9 s d W 1 u M y w y f S Z x d W 9 0 O y w m c X V v d D t T Z W N 0 a W 9 u M S 9 D c m V h d G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V h d G U v Q X V 0 b 1 J l b W 9 2 Z W R D b 2 x 1 b W 5 z M S 5 7 Q 2 9 s d W 1 u M S w w f S Z x d W 9 0 O y w m c X V v d D t T Z W N 0 a W 9 u M S 9 D c m V h d G U v Q X V 0 b 1 J l b W 9 2 Z W R D b 2 x 1 b W 5 z M S 5 7 Q 2 9 s d W 1 u M i w x f S Z x d W 9 0 O y w m c X V v d D t T Z W N 0 a W 9 u M S 9 D c m V h d G U v Q X V 0 b 1 J l b W 9 2 Z W R D b 2 x 1 b W 5 z M S 5 7 Q 2 9 s d W 1 u M y w y f S Z x d W 9 0 O y w m c X V v d D t T Z W N 0 a W 9 u M S 9 D c m V h d G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l Y X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F 0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9 3 q G m c G u 0 S j Z F 7 S p J k o n A A A A A A C A A A A A A A Q Z g A A A A E A A C A A A A A r W B c z j C p 2 A z N m v f V d V 1 h 9 Q 0 o j o A q v 9 W E y R L 9 a s 4 x 7 J A A A A A A O g A A A A A I A A C A A A A C X M 2 W v W 8 b i b f E H k w J m i O K i 0 k h / 8 A p 1 k R y t Z r x R w o w E t F A A A A C V R q S U g C 6 I w n 0 T Q S r o 3 9 F S j t / n R r f 1 U 5 x B e g j G Z b T 4 S i 1 j E d a / E j K O / 9 l Y G 0 D b D N U 8 4 z P A t 6 c w e j o n S 8 N 5 N x G w j i A l / g 4 4 Q k y R l I q J z 2 n 3 o k A A A A A b g f y H a R D 4 Y e u t L I v N 1 7 v f M X s / 4 H V / u z Q 3 I j C 7 o R 1 Y V Y 6 s 8 w G x G b 6 A P Y s Y T 4 G N W / K P r o c t 9 S O t M 7 i W N s a 2 m V s g < / D a t a M a s h u p > 
</file>

<file path=customXml/itemProps1.xml><?xml version="1.0" encoding="utf-8"?>
<ds:datastoreItem xmlns:ds="http://schemas.openxmlformats.org/officeDocument/2006/customXml" ds:itemID="{65B2661A-4C51-40BC-B9DD-45EEB2C145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Vargas</dc:creator>
  <cp:lastModifiedBy>Jhon Vargas</cp:lastModifiedBy>
  <dcterms:created xsi:type="dcterms:W3CDTF">2022-08-08T03:09:12Z</dcterms:created>
  <dcterms:modified xsi:type="dcterms:W3CDTF">2022-08-08T06:34:15Z</dcterms:modified>
</cp:coreProperties>
</file>