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OA Principles" sheetId="1" r:id="rId1"/>
    <sheet name="Microservices Principles" sheetId="4" r:id="rId2"/>
    <sheet name="Patterns" sheetId="3" r:id="rId3"/>
    <sheet name="Charts" sheetId="5" r:id="rId4"/>
    <sheet name="All 3 tactics versions" sheetId="2" r:id="rId5"/>
  </sheets>
  <calcPr calcId="152511"/>
</workbook>
</file>

<file path=xl/calcChain.xml><?xml version="1.0" encoding="utf-8"?>
<calcChain xmlns="http://schemas.openxmlformats.org/spreadsheetml/2006/main">
  <c r="D11" i="3" l="1"/>
  <c r="C11" i="3"/>
  <c r="K23" i="4" l="1"/>
  <c r="K24" i="4"/>
  <c r="K25" i="4"/>
  <c r="K26" i="4"/>
  <c r="K27" i="4"/>
  <c r="K22" i="4"/>
  <c r="K18" i="4"/>
  <c r="K19" i="4"/>
  <c r="K20" i="4"/>
  <c r="K17" i="4"/>
  <c r="K12" i="4"/>
  <c r="K13" i="4"/>
  <c r="K14" i="4"/>
  <c r="K15" i="4"/>
  <c r="K11" i="4"/>
  <c r="K23" i="1"/>
  <c r="K24" i="1"/>
  <c r="K25" i="1"/>
  <c r="K26" i="1"/>
  <c r="K27" i="1"/>
  <c r="K22" i="1"/>
  <c r="K18" i="1"/>
  <c r="K19" i="1"/>
  <c r="K20" i="1"/>
  <c r="K17" i="1"/>
  <c r="K12" i="1"/>
  <c r="K13" i="1"/>
  <c r="K14" i="1"/>
  <c r="K15" i="1"/>
  <c r="K11" i="1"/>
  <c r="Q31" i="5"/>
  <c r="Q30" i="5"/>
  <c r="Q29" i="5"/>
  <c r="P30" i="5"/>
  <c r="P29" i="5"/>
  <c r="P8" i="5"/>
  <c r="P7" i="5"/>
  <c r="P6" i="5"/>
  <c r="D12" i="3" l="1"/>
  <c r="D28" i="3"/>
  <c r="C28" i="3"/>
  <c r="P31" i="5" s="1"/>
  <c r="D21" i="3"/>
  <c r="C21" i="3"/>
  <c r="D16" i="3"/>
  <c r="C16" i="3"/>
  <c r="J9" i="4"/>
  <c r="D9" i="1"/>
  <c r="E9" i="1"/>
  <c r="F9" i="1"/>
  <c r="G9" i="1"/>
  <c r="H9" i="1"/>
  <c r="I9" i="1"/>
  <c r="J9" i="1"/>
  <c r="C9" i="1"/>
  <c r="D28" i="4"/>
  <c r="E28" i="4"/>
  <c r="F28" i="4"/>
  <c r="G28" i="4"/>
  <c r="H28" i="4"/>
  <c r="I28" i="4"/>
  <c r="J28" i="4"/>
  <c r="C28" i="4"/>
  <c r="D21" i="4"/>
  <c r="E21" i="4"/>
  <c r="F21" i="4"/>
  <c r="G21" i="4"/>
  <c r="H21" i="4"/>
  <c r="I21" i="4"/>
  <c r="J21" i="4"/>
  <c r="C21" i="4"/>
  <c r="D16" i="4"/>
  <c r="D9" i="4" s="1"/>
  <c r="E16" i="4"/>
  <c r="E9" i="4" s="1"/>
  <c r="F16" i="4"/>
  <c r="G16" i="4"/>
  <c r="G9" i="4" s="1"/>
  <c r="H16" i="4"/>
  <c r="H9" i="4" s="1"/>
  <c r="I16" i="4"/>
  <c r="I9" i="4" s="1"/>
  <c r="J16" i="4"/>
  <c r="C16" i="4"/>
  <c r="C9" i="4" s="1"/>
  <c r="B31" i="1"/>
  <c r="A28" i="1"/>
  <c r="A21" i="1"/>
  <c r="A16" i="1"/>
  <c r="D28" i="1"/>
  <c r="E28" i="1"/>
  <c r="F28" i="1"/>
  <c r="G28" i="1"/>
  <c r="H28" i="1"/>
  <c r="I28" i="1"/>
  <c r="J28" i="1"/>
  <c r="C28" i="1"/>
  <c r="D16" i="1"/>
  <c r="E16" i="1"/>
  <c r="F16" i="1"/>
  <c r="G16" i="1"/>
  <c r="H16" i="1"/>
  <c r="I16" i="1"/>
  <c r="J16" i="1"/>
  <c r="C16" i="1"/>
  <c r="E21" i="1"/>
  <c r="F21" i="1"/>
  <c r="G21" i="1"/>
  <c r="H21" i="1"/>
  <c r="I21" i="1"/>
  <c r="J21" i="1"/>
  <c r="D21" i="1"/>
  <c r="C21" i="1"/>
  <c r="C12" i="3" l="1"/>
  <c r="A16" i="4"/>
  <c r="Q6" i="5" s="1"/>
  <c r="A21" i="4"/>
  <c r="Q7" i="5" s="1"/>
  <c r="F9" i="4"/>
  <c r="A28" i="4"/>
  <c r="B31" i="4" l="1"/>
  <c r="Q8" i="5"/>
</calcChain>
</file>

<file path=xl/comments1.xml><?xml version="1.0" encoding="utf-8"?>
<comments xmlns="http://schemas.openxmlformats.org/spreadsheetml/2006/main">
  <authors>
    <author>Author</author>
  </authors>
  <commentList>
    <comment ref="G19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No shared DBs</t>
        </r>
      </text>
    </comment>
  </commentList>
</comments>
</file>

<file path=xl/sharedStrings.xml><?xml version="1.0" encoding="utf-8"?>
<sst xmlns="http://schemas.openxmlformats.org/spreadsheetml/2006/main" count="210" uniqueCount="102">
  <si>
    <t>Service Composability</t>
  </si>
  <si>
    <t>Standardized Service Contract</t>
  </si>
  <si>
    <t>Service Loose Coupling</t>
  </si>
  <si>
    <t>Service Abstraction</t>
  </si>
  <si>
    <t>Service Reusability</t>
  </si>
  <si>
    <t>Service Autonomy</t>
  </si>
  <si>
    <t>Service Statelessness</t>
  </si>
  <si>
    <t>Service Discoverability</t>
  </si>
  <si>
    <t>Localize Changes</t>
  </si>
  <si>
    <t>Anticipate Expected Changed</t>
  </si>
  <si>
    <t>Generalize Module</t>
  </si>
  <si>
    <t>Limit Possible Options</t>
  </si>
  <si>
    <t>Abstract Common Services</t>
  </si>
  <si>
    <t>Prevention of Ripple Effects</t>
  </si>
  <si>
    <t>Hide Information</t>
  </si>
  <si>
    <t>Maintain Existing Interface</t>
  </si>
  <si>
    <t>Restrict Communication Paths</t>
  </si>
  <si>
    <t>Use an Intermediary</t>
  </si>
  <si>
    <t>Defer Binding Time</t>
  </si>
  <si>
    <t>Configuration Files</t>
  </si>
  <si>
    <t>Polymorphism</t>
  </si>
  <si>
    <t>Component Replacement</t>
  </si>
  <si>
    <t>Adherence to Defined Protocols</t>
  </si>
  <si>
    <t>x</t>
  </si>
  <si>
    <t>Increase Cohesion</t>
  </si>
  <si>
    <t>Reduce Coupling</t>
  </si>
  <si>
    <t>Maintain Semantic Coherence</t>
  </si>
  <si>
    <t>Use Encapsulation</t>
  </si>
  <si>
    <t>Use a Wrapper</t>
  </si>
  <si>
    <t>Raise the Abstraction Level</t>
  </si>
  <si>
    <t>Use Runtime Registration</t>
  </si>
  <si>
    <t>Use Start-Up Time Binding</t>
  </si>
  <si>
    <t>Use Runtime Binding</t>
  </si>
  <si>
    <t>Reduce Size of a Module</t>
  </si>
  <si>
    <t>Split Module</t>
  </si>
  <si>
    <t>Increase Semantic Coherence</t>
  </si>
  <si>
    <t>Encapsulate</t>
  </si>
  <si>
    <t>Restrict Dependencies</t>
  </si>
  <si>
    <t>Refactor</t>
  </si>
  <si>
    <t>Compiled from:</t>
  </si>
  <si>
    <t>Bass, L., Clements, P., Kazman, R.: Software Architecture in Practice (2nd Edition). Addison-Wesley Professional (2003).</t>
  </si>
  <si>
    <t>Bachmann, F., Bass, L., Nord, R.: Modifiability Tactics. , Pittsburgh, PA (2007).</t>
  </si>
  <si>
    <t>Bass, L., Clements, P., Kazman, R.: Software Architecture in Practice (3rd Edition). Addison-Wesley Professional, Westford, MA, USA (2012).</t>
  </si>
  <si>
    <t>Increase Cohesion
Goal: Localize Changes</t>
  </si>
  <si>
    <t>Reduce Coupling
Goal: Prevent Ripple Effects</t>
  </si>
  <si>
    <t>Defer Binding Time
Goal: Increase flexibility</t>
  </si>
  <si>
    <t>Publish-Subscribe</t>
  </si>
  <si>
    <t>Modifiability Tactic</t>
  </si>
  <si>
    <t>Metadata Centralization</t>
  </si>
  <si>
    <t>Canonical Versioning
Compatible Change
Version Identification</t>
  </si>
  <si>
    <t>Service Encapsulation
Decoupled Contract</t>
  </si>
  <si>
    <t>Service Messaging
Event-Driven Messaging
Inversion of Communications</t>
  </si>
  <si>
    <t>Service Façade
Legacy Wrapper
Multi-Channel Endpoint
File Gateway
Proxy Capability
Service Broker
Enterprise Service Bus
Canonical Schema Bus
Edge Component
Virtual Endpoint</t>
  </si>
  <si>
    <t>Utility Abstraction
Entity Abstraction
Canonical Resources
Agnostic Context
Agnostic Capability
Validation Abstraction
Agnostic Sub-Controller
Service Host</t>
  </si>
  <si>
    <t>Abstract Common Functionality
Generalize Module</t>
  </si>
  <si>
    <t>Logic Centralization
Canonical Protocol
Dual Protocols
Canonical Schema
Contract Centralization
Official Endpoint
Reusable Contract
Uniform Contract</t>
  </si>
  <si>
    <t>Functional Decomposition
Service Decomposition
Decomposed Capability
Lightweight Endpoint
Service Refactoring
Service Normalization</t>
  </si>
  <si>
    <t>Related Microservices Principles</t>
  </si>
  <si>
    <t>Componentization via Services</t>
  </si>
  <si>
    <t>Related SOA Principles</t>
  </si>
  <si>
    <t>Organized around Business Capabilities</t>
  </si>
  <si>
    <t>Infrastructure Automation</t>
  </si>
  <si>
    <t>Evolutionary Design</t>
  </si>
  <si>
    <t>Decentralization</t>
  </si>
  <si>
    <t>Anticipate Expected Changes</t>
  </si>
  <si>
    <t>Abstract Common Functionality</t>
  </si>
  <si>
    <t>Erl, T.: SOA Design Patterns. Pearson Education, Boston, MA, USA (2009).</t>
  </si>
  <si>
    <t>Fowler, M.: Microservices Resource Guide, http://martinfowler.com/microservices.</t>
  </si>
  <si>
    <t>Restrict Dependencies and Communication Paths</t>
  </si>
  <si>
    <t>Erl, T.: Service-Oriented Architecture: Concepts, Technology, and Design. Prentice Hall PTR, Upper Saddle River, NJ, USA (2005).</t>
  </si>
  <si>
    <t>Richardson, C.: Microservices Patterns. Manning Publications (2018).</t>
  </si>
  <si>
    <t>Related SOA Patterns</t>
  </si>
  <si>
    <t>Related Microservices Patterns</t>
  </si>
  <si>
    <t>Decompose by Business Capability
Decompose by Subdomain</t>
  </si>
  <si>
    <t>Increase Semantic Coherence
Anticipate Expected Changes
Split Module</t>
  </si>
  <si>
    <t>Microservice Chassis</t>
  </si>
  <si>
    <t>Event Sourcing
Application Events
Messaging</t>
  </si>
  <si>
    <t>API Composition
API Gateway
Backend for Front End</t>
  </si>
  <si>
    <t>Service-per-Container
Service-per-VM</t>
  </si>
  <si>
    <t>Runtime Binding</t>
  </si>
  <si>
    <t>Compile Time Binding</t>
  </si>
  <si>
    <t>Deployment Time Binding</t>
  </si>
  <si>
    <t>Start-Up Time Binding</t>
  </si>
  <si>
    <t>Products, not Projects</t>
  </si>
  <si>
    <t>Smart Endpoints, Dumb Pipes</t>
  </si>
  <si>
    <t>Design for Failure</t>
  </si>
  <si>
    <t>Service Deployment Platform
Serverless Deployment</t>
  </si>
  <si>
    <t>Externalized Configuration</t>
  </si>
  <si>
    <t>Service Registry
Self Registration
3rd Party Registration
Client-side Discovery
Server-side Discovery</t>
  </si>
  <si>
    <t>Database per Service
CQRS</t>
  </si>
  <si>
    <t>Runtime Registration and
Dynamic Lookup</t>
  </si>
  <si>
    <t>Total:</t>
  </si>
  <si>
    <t>Patterns</t>
  </si>
  <si>
    <t>SOA Patterns</t>
  </si>
  <si>
    <t>Microservices Patterns</t>
  </si>
  <si>
    <t>SOA Principles</t>
  </si>
  <si>
    <t>Microservices Principles</t>
  </si>
  <si>
    <t>Erl, T., Carlyle, B., Pautasso, C., Balasubramanian, R.: SOA with REST: Principles, Patterns &amp; Constraints for Building Enterprise Solutions with REST. Pearson Education (2012).</t>
  </si>
  <si>
    <t>Tactic Categories</t>
  </si>
  <si>
    <t>Intermediate Routing
Content Negotiation
Orchestration
Workflodize
Endpoint Redirection
Entity Linking</t>
  </si>
  <si>
    <t>Percentage of total patterns:</t>
  </si>
  <si>
    <t>Rotem-Gal-Oz, A.: SOA Patterns. Manning, Shelter Island, NY (2012).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</si>
</sst>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/>
    <xf numFmtId="0" fontId="0" fillId="0" borderId="0" xfId="0" applyAlignment="1"/>
    <xf numFmtId="10" fontId="0" fillId="0" borderId="0" xfId="1" applyNumberFormat="1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500"/>
              <a:t>Number</a:t>
            </a:r>
            <a:r>
              <a:rPr lang="en-GB" sz="1500" baseline="0"/>
              <a:t> of Relations between Tactic Categories and Principles</a:t>
            </a:r>
            <a:endParaRPr lang="en-GB" sz="15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Charts!$O$7</c:f>
              <c:strCache>
                <c:ptCount val="1"/>
                <c:pt idx="0">
                  <c:v>Reduce Coupling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Charts!$P$5:$Q$5</c:f>
              <c:strCache>
                <c:ptCount val="2"/>
                <c:pt idx="0">
                  <c:v>SOA Principles</c:v>
                </c:pt>
                <c:pt idx="1">
                  <c:v>Microservices Principles</c:v>
                </c:pt>
              </c:strCache>
            </c:strRef>
          </c:cat>
          <c:val>
            <c:numRef>
              <c:f>Charts!$P$7:$Q$7</c:f>
              <c:numCache>
                <c:formatCode>General</c:formatCode>
                <c:ptCount val="2"/>
                <c:pt idx="0">
                  <c:v>16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Charts!$O$6</c:f>
              <c:strCache>
                <c:ptCount val="1"/>
                <c:pt idx="0">
                  <c:v>Increase Cohesion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Charts!$P$5:$Q$5</c:f>
              <c:strCache>
                <c:ptCount val="2"/>
                <c:pt idx="0">
                  <c:v>SOA Principles</c:v>
                </c:pt>
                <c:pt idx="1">
                  <c:v>Microservices Principles</c:v>
                </c:pt>
              </c:strCache>
            </c:strRef>
          </c:cat>
          <c:val>
            <c:numRef>
              <c:f>Charts!$P$6:$Q$6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</c:ser>
        <c:ser>
          <c:idx val="1"/>
          <c:order val="2"/>
          <c:tx>
            <c:strRef>
              <c:f>Charts!$O$8</c:f>
              <c:strCache>
                <c:ptCount val="1"/>
                <c:pt idx="0">
                  <c:v>Defer Binding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Charts!$P$5:$Q$5</c:f>
              <c:strCache>
                <c:ptCount val="2"/>
                <c:pt idx="0">
                  <c:v>SOA Principles</c:v>
                </c:pt>
                <c:pt idx="1">
                  <c:v>Microservices Principles</c:v>
                </c:pt>
              </c:strCache>
            </c:strRef>
          </c:cat>
          <c:val>
            <c:numRef>
              <c:f>Charts!$P$8:$Q$8</c:f>
              <c:numCache>
                <c:formatCode>General</c:formatCode>
                <c:ptCount val="2"/>
                <c:pt idx="0">
                  <c:v>5</c:v>
                </c:pt>
                <c:pt idx="1">
                  <c:v>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097923440"/>
        <c:axId val="-1097920720"/>
      </c:barChart>
      <c:catAx>
        <c:axId val="-109792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097920720"/>
        <c:crosses val="autoZero"/>
        <c:auto val="1"/>
        <c:lblAlgn val="ctr"/>
        <c:lblOffset val="100"/>
        <c:noMultiLvlLbl val="0"/>
      </c:catAx>
      <c:valAx>
        <c:axId val="-1097920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09792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00" b="1">
          <a:solidFill>
            <a:sysClr val="windowText" lastClr="000000"/>
          </a:solidFill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500"/>
              <a:t>Number</a:t>
            </a:r>
            <a:r>
              <a:rPr lang="en-GB" sz="1500" baseline="0"/>
              <a:t> of Related Patterns per Tactic Category</a:t>
            </a:r>
            <a:endParaRPr lang="en-GB" sz="15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Charts!$O$30</c:f>
              <c:strCache>
                <c:ptCount val="1"/>
                <c:pt idx="0">
                  <c:v>Reduce Coupling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Charts!$P$28:$Q$28</c:f>
              <c:strCache>
                <c:ptCount val="2"/>
                <c:pt idx="0">
                  <c:v>SOA Patterns</c:v>
                </c:pt>
                <c:pt idx="1">
                  <c:v>Microservices Patterns</c:v>
                </c:pt>
              </c:strCache>
            </c:strRef>
          </c:cat>
          <c:val>
            <c:numRef>
              <c:f>Charts!$P$30:$Q$30</c:f>
              <c:numCache>
                <c:formatCode>General</c:formatCode>
                <c:ptCount val="2"/>
                <c:pt idx="0">
                  <c:v>23</c:v>
                </c:pt>
                <c:pt idx="1">
                  <c:v>7</c:v>
                </c:pt>
              </c:numCache>
            </c:numRef>
          </c:val>
        </c:ser>
        <c:ser>
          <c:idx val="3"/>
          <c:order val="1"/>
          <c:tx>
            <c:strRef>
              <c:f>Charts!$O$29</c:f>
              <c:strCache>
                <c:ptCount val="1"/>
                <c:pt idx="0">
                  <c:v>Increase Cohesion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Charts!$P$28:$Q$28</c:f>
              <c:strCache>
                <c:ptCount val="2"/>
                <c:pt idx="0">
                  <c:v>SOA Patterns</c:v>
                </c:pt>
                <c:pt idx="1">
                  <c:v>Microservices Patterns</c:v>
                </c:pt>
              </c:strCache>
            </c:strRef>
          </c:cat>
          <c:val>
            <c:numRef>
              <c:f>Charts!$P$29:$Q$29</c:f>
              <c:numCache>
                <c:formatCode>General</c:formatCode>
                <c:ptCount val="2"/>
                <c:pt idx="0">
                  <c:v>14</c:v>
                </c:pt>
                <c:pt idx="1">
                  <c:v>3</c:v>
                </c:pt>
              </c:numCache>
            </c:numRef>
          </c:val>
        </c:ser>
        <c:ser>
          <c:idx val="1"/>
          <c:order val="2"/>
          <c:tx>
            <c:strRef>
              <c:f>Charts!$O$31</c:f>
              <c:strCache>
                <c:ptCount val="1"/>
                <c:pt idx="0">
                  <c:v>Defer Binding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Charts!$P$28:$Q$28</c:f>
              <c:strCache>
                <c:ptCount val="2"/>
                <c:pt idx="0">
                  <c:v>SOA Patterns</c:v>
                </c:pt>
                <c:pt idx="1">
                  <c:v>Microservices Patterns</c:v>
                </c:pt>
              </c:strCache>
            </c:strRef>
          </c:cat>
          <c:val>
            <c:numRef>
              <c:f>Charts!$P$31:$Q$31</c:f>
              <c:numCache>
                <c:formatCode>General</c:formatCode>
                <c:ptCount val="2"/>
                <c:pt idx="0">
                  <c:v>10</c:v>
                </c:pt>
                <c:pt idx="1">
                  <c:v>11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097916368"/>
        <c:axId val="-1097921808"/>
      </c:barChart>
      <c:catAx>
        <c:axId val="-109791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097921808"/>
        <c:crosses val="autoZero"/>
        <c:auto val="1"/>
        <c:lblAlgn val="ctr"/>
        <c:lblOffset val="100"/>
        <c:noMultiLvlLbl val="0"/>
      </c:catAx>
      <c:valAx>
        <c:axId val="-1097921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09791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00" b="1">
          <a:solidFill>
            <a:sysClr val="windowText" lastClr="000000"/>
          </a:solidFill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11</xdr:col>
      <xdr:colOff>419101</xdr:colOff>
      <xdr:row>21</xdr:row>
      <xdr:rowOff>95251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161925</xdr:colOff>
      <xdr:row>25</xdr:row>
      <xdr:rowOff>180975</xdr:rowOff>
    </xdr:from>
    <xdr:to>
      <xdr:col>11</xdr:col>
      <xdr:colOff>581026</xdr:colOff>
      <xdr:row>45</xdr:row>
      <xdr:rowOff>85726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zoomScaleNormal="100" workbookViewId="0">
      <selection activeCell="A6" sqref="A6"/>
    </sheetView>
  </sheetViews>
  <sheetFormatPr defaultRowHeight="15" x14ac:dyDescent="0.25"/>
  <cols>
    <col min="1" max="1" width="26.28515625" bestFit="1" customWidth="1"/>
    <col min="2" max="2" width="30" bestFit="1" customWidth="1"/>
    <col min="3" max="3" width="27.85546875" customWidth="1"/>
    <col min="4" max="4" width="21.7109375" bestFit="1" customWidth="1"/>
    <col min="5" max="5" width="18.28515625" bestFit="1" customWidth="1"/>
    <col min="6" max="6" width="18" bestFit="1" customWidth="1"/>
    <col min="7" max="7" width="17.42578125" bestFit="1" customWidth="1"/>
    <col min="8" max="8" width="20.140625" bestFit="1" customWidth="1"/>
    <col min="9" max="9" width="21.42578125" bestFit="1" customWidth="1"/>
    <col min="10" max="10" width="20.85546875" bestFit="1" customWidth="1"/>
  </cols>
  <sheetData>
    <row r="1" spans="1:11" x14ac:dyDescent="0.25">
      <c r="A1" t="s">
        <v>39</v>
      </c>
    </row>
    <row r="2" spans="1:11" x14ac:dyDescent="0.25">
      <c r="A2" t="s">
        <v>40</v>
      </c>
    </row>
    <row r="3" spans="1:11" x14ac:dyDescent="0.25">
      <c r="A3" t="s">
        <v>41</v>
      </c>
    </row>
    <row r="4" spans="1:11" x14ac:dyDescent="0.25">
      <c r="A4" t="s">
        <v>42</v>
      </c>
    </row>
    <row r="5" spans="1:11" x14ac:dyDescent="0.25">
      <c r="A5" t="s">
        <v>69</v>
      </c>
    </row>
    <row r="8" spans="1:11" x14ac:dyDescent="0.25">
      <c r="A8" s="22" t="s">
        <v>47</v>
      </c>
      <c r="B8" s="22"/>
      <c r="C8" s="22" t="s">
        <v>59</v>
      </c>
      <c r="D8" s="22"/>
      <c r="E8" s="22"/>
      <c r="F8" s="22"/>
      <c r="G8" s="22"/>
      <c r="H8" s="22"/>
      <c r="I8" s="22"/>
      <c r="J8" s="22"/>
    </row>
    <row r="9" spans="1:11" x14ac:dyDescent="0.25">
      <c r="A9" s="16"/>
      <c r="B9" s="16"/>
      <c r="C9" s="14">
        <f>SUM(C16,C21,C28)</f>
        <v>2</v>
      </c>
      <c r="D9" s="14">
        <f t="shared" ref="D9:J9" si="0">SUM(D16,D21,D28)</f>
        <v>7</v>
      </c>
      <c r="E9" s="14">
        <f t="shared" si="0"/>
        <v>3</v>
      </c>
      <c r="F9" s="14">
        <f t="shared" si="0"/>
        <v>4</v>
      </c>
      <c r="G9" s="14">
        <f t="shared" si="0"/>
        <v>5</v>
      </c>
      <c r="H9" s="14">
        <f t="shared" si="0"/>
        <v>0</v>
      </c>
      <c r="I9" s="14">
        <f t="shared" si="0"/>
        <v>1</v>
      </c>
      <c r="J9" s="14">
        <f t="shared" si="0"/>
        <v>4</v>
      </c>
    </row>
    <row r="10" spans="1:11" x14ac:dyDescent="0.25">
      <c r="A10" s="23"/>
      <c r="B10" s="23"/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  <c r="I10" s="1" t="s">
        <v>7</v>
      </c>
      <c r="J10" s="1" t="s">
        <v>0</v>
      </c>
    </row>
    <row r="11" spans="1:11" x14ac:dyDescent="0.25">
      <c r="A11" s="20" t="s">
        <v>43</v>
      </c>
      <c r="B11" s="6" t="s">
        <v>35</v>
      </c>
      <c r="C11" s="7"/>
      <c r="D11" s="7"/>
      <c r="E11" s="7"/>
      <c r="F11" s="7"/>
      <c r="G11" s="7"/>
      <c r="H11" s="7"/>
      <c r="I11" s="7"/>
      <c r="J11" s="7"/>
      <c r="K11" s="14">
        <f>COUNTIF(C11:J11, "&lt;&gt;")</f>
        <v>0</v>
      </c>
    </row>
    <row r="12" spans="1:11" x14ac:dyDescent="0.25">
      <c r="A12" s="20"/>
      <c r="B12" s="6" t="s">
        <v>64</v>
      </c>
      <c r="C12" s="7"/>
      <c r="D12" s="7"/>
      <c r="E12" s="7"/>
      <c r="F12" s="7"/>
      <c r="G12" s="7"/>
      <c r="H12" s="7"/>
      <c r="I12" s="7"/>
      <c r="J12" s="7"/>
      <c r="K12" s="14">
        <f t="shared" ref="K12:K27" si="1">COUNTIF(C12:J12, "&lt;&gt;")</f>
        <v>0</v>
      </c>
    </row>
    <row r="13" spans="1:11" x14ac:dyDescent="0.25">
      <c r="A13" s="20"/>
      <c r="B13" s="6" t="s">
        <v>34</v>
      </c>
      <c r="C13" s="7"/>
      <c r="D13" s="7"/>
      <c r="E13" s="7"/>
      <c r="F13" s="7"/>
      <c r="G13" s="7"/>
      <c r="H13" s="7"/>
      <c r="I13" s="7"/>
      <c r="J13" s="7"/>
      <c r="K13" s="14">
        <f t="shared" si="1"/>
        <v>0</v>
      </c>
    </row>
    <row r="14" spans="1:11" x14ac:dyDescent="0.25">
      <c r="A14" s="21"/>
      <c r="B14" t="s">
        <v>10</v>
      </c>
      <c r="C14" s="7"/>
      <c r="D14" s="7"/>
      <c r="E14" s="7"/>
      <c r="F14" s="7" t="s">
        <v>23</v>
      </c>
      <c r="G14" s="7"/>
      <c r="H14" s="7"/>
      <c r="I14" s="7"/>
      <c r="J14" s="7" t="s">
        <v>23</v>
      </c>
      <c r="K14" s="14">
        <f t="shared" si="1"/>
        <v>2</v>
      </c>
    </row>
    <row r="15" spans="1:11" x14ac:dyDescent="0.25">
      <c r="A15" s="21"/>
      <c r="B15" s="6" t="s">
        <v>65</v>
      </c>
      <c r="C15" s="7"/>
      <c r="D15" s="7" t="s">
        <v>23</v>
      </c>
      <c r="E15" s="7"/>
      <c r="F15" s="7" t="s">
        <v>23</v>
      </c>
      <c r="G15" s="7"/>
      <c r="H15" s="7"/>
      <c r="I15" s="7"/>
      <c r="J15" s="7" t="s">
        <v>23</v>
      </c>
      <c r="K15" s="14">
        <f t="shared" si="1"/>
        <v>3</v>
      </c>
    </row>
    <row r="16" spans="1:11" x14ac:dyDescent="0.25">
      <c r="A16" s="14">
        <f>SUM(C16:J16)</f>
        <v>5</v>
      </c>
      <c r="B16" s="16"/>
      <c r="C16" s="14">
        <f>COUNTIF(C11:C15, "&lt;&gt;")</f>
        <v>0</v>
      </c>
      <c r="D16" s="14">
        <f t="shared" ref="D16:J16" si="2">COUNTIF(D11:D15, "&lt;&gt;")</f>
        <v>1</v>
      </c>
      <c r="E16" s="14">
        <f t="shared" si="2"/>
        <v>0</v>
      </c>
      <c r="F16" s="14">
        <f t="shared" si="2"/>
        <v>2</v>
      </c>
      <c r="G16" s="14">
        <f t="shared" si="2"/>
        <v>0</v>
      </c>
      <c r="H16" s="14">
        <f t="shared" si="2"/>
        <v>0</v>
      </c>
      <c r="I16" s="14">
        <f t="shared" si="2"/>
        <v>0</v>
      </c>
      <c r="J16" s="14">
        <f t="shared" si="2"/>
        <v>2</v>
      </c>
    </row>
    <row r="17" spans="1:11" x14ac:dyDescent="0.25">
      <c r="A17" s="20" t="s">
        <v>44</v>
      </c>
      <c r="B17" t="s">
        <v>27</v>
      </c>
      <c r="C17" s="7"/>
      <c r="D17" s="7" t="s">
        <v>23</v>
      </c>
      <c r="E17" s="7" t="s">
        <v>23</v>
      </c>
      <c r="F17" s="7" t="s">
        <v>23</v>
      </c>
      <c r="G17" s="7" t="s">
        <v>23</v>
      </c>
      <c r="H17" s="7"/>
      <c r="I17" s="7"/>
      <c r="J17" s="7" t="s">
        <v>23</v>
      </c>
      <c r="K17" s="14">
        <f t="shared" si="1"/>
        <v>5</v>
      </c>
    </row>
    <row r="18" spans="1:11" x14ac:dyDescent="0.25">
      <c r="A18" s="21"/>
      <c r="B18" t="s">
        <v>15</v>
      </c>
      <c r="C18" s="7" t="s">
        <v>23</v>
      </c>
      <c r="D18" s="7" t="s">
        <v>23</v>
      </c>
      <c r="E18" s="7" t="s">
        <v>23</v>
      </c>
      <c r="F18" s="7" t="s">
        <v>23</v>
      </c>
      <c r="G18" s="7" t="s">
        <v>23</v>
      </c>
      <c r="H18" s="7"/>
      <c r="I18" s="7"/>
      <c r="J18" s="7" t="s">
        <v>23</v>
      </c>
      <c r="K18" s="14">
        <f t="shared" si="1"/>
        <v>6</v>
      </c>
    </row>
    <row r="19" spans="1:11" ht="30" x14ac:dyDescent="0.25">
      <c r="A19" s="21"/>
      <c r="B19" s="6" t="s">
        <v>68</v>
      </c>
      <c r="C19" s="7" t="s">
        <v>23</v>
      </c>
      <c r="D19" s="7" t="s">
        <v>23</v>
      </c>
      <c r="E19" s="7"/>
      <c r="F19" s="7"/>
      <c r="G19" s="7"/>
      <c r="H19" s="7"/>
      <c r="I19" s="7"/>
      <c r="J19" s="7"/>
      <c r="K19" s="14">
        <f t="shared" si="1"/>
        <v>2</v>
      </c>
    </row>
    <row r="20" spans="1:11" x14ac:dyDescent="0.25">
      <c r="A20" s="21"/>
      <c r="B20" s="6" t="s">
        <v>17</v>
      </c>
      <c r="C20" s="7"/>
      <c r="D20" s="7" t="s">
        <v>23</v>
      </c>
      <c r="E20" s="7" t="s">
        <v>23</v>
      </c>
      <c r="F20" s="7"/>
      <c r="G20" s="7" t="s">
        <v>23</v>
      </c>
      <c r="H20" s="7"/>
      <c r="I20" s="7"/>
      <c r="J20" s="7"/>
      <c r="K20" s="14">
        <f t="shared" si="1"/>
        <v>3</v>
      </c>
    </row>
    <row r="21" spans="1:11" x14ac:dyDescent="0.25">
      <c r="A21" s="14">
        <f>SUM(C21:J21)</f>
        <v>16</v>
      </c>
      <c r="B21" s="16"/>
      <c r="C21" s="14">
        <f>COUNTIF(C17:C20, "&lt;&gt;")</f>
        <v>2</v>
      </c>
      <c r="D21" s="14">
        <f>COUNTIF(D17:D20, "&lt;&gt;")</f>
        <v>4</v>
      </c>
      <c r="E21" s="14">
        <f t="shared" ref="E21:J21" si="3">COUNTIF(E17:E20, "&lt;&gt;")</f>
        <v>3</v>
      </c>
      <c r="F21" s="14">
        <f t="shared" si="3"/>
        <v>2</v>
      </c>
      <c r="G21" s="14">
        <f t="shared" si="3"/>
        <v>3</v>
      </c>
      <c r="H21" s="14">
        <f t="shared" si="3"/>
        <v>0</v>
      </c>
      <c r="I21" s="14">
        <f t="shared" si="3"/>
        <v>0</v>
      </c>
      <c r="J21" s="14">
        <f t="shared" si="3"/>
        <v>2</v>
      </c>
    </row>
    <row r="22" spans="1:11" ht="30" x14ac:dyDescent="0.25">
      <c r="A22" s="20" t="s">
        <v>45</v>
      </c>
      <c r="B22" s="6" t="s">
        <v>90</v>
      </c>
      <c r="C22" s="7"/>
      <c r="D22" s="7" t="s">
        <v>23</v>
      </c>
      <c r="E22" s="7"/>
      <c r="F22" s="7"/>
      <c r="G22" s="7" t="s">
        <v>23</v>
      </c>
      <c r="H22" s="7"/>
      <c r="I22" s="7" t="s">
        <v>23</v>
      </c>
      <c r="J22" s="7"/>
      <c r="K22" s="14">
        <f t="shared" si="1"/>
        <v>3</v>
      </c>
    </row>
    <row r="23" spans="1:11" x14ac:dyDescent="0.25">
      <c r="A23" s="20"/>
      <c r="B23" s="6" t="s">
        <v>79</v>
      </c>
      <c r="C23" s="7"/>
      <c r="D23" s="7"/>
      <c r="E23" s="7"/>
      <c r="F23" s="7"/>
      <c r="G23" s="7"/>
      <c r="H23" s="7"/>
      <c r="I23" s="7"/>
      <c r="J23" s="7"/>
      <c r="K23" s="14">
        <f t="shared" si="1"/>
        <v>0</v>
      </c>
    </row>
    <row r="24" spans="1:11" x14ac:dyDescent="0.25">
      <c r="A24" s="20"/>
      <c r="B24" s="6" t="s">
        <v>46</v>
      </c>
      <c r="C24" s="7"/>
      <c r="D24" s="7" t="s">
        <v>23</v>
      </c>
      <c r="E24" s="7"/>
      <c r="F24" s="7"/>
      <c r="G24" s="7" t="s">
        <v>23</v>
      </c>
      <c r="H24" s="7"/>
      <c r="I24" s="7"/>
      <c r="J24" s="7"/>
      <c r="K24" s="14">
        <f t="shared" si="1"/>
        <v>2</v>
      </c>
    </row>
    <row r="25" spans="1:11" x14ac:dyDescent="0.25">
      <c r="A25" s="20"/>
      <c r="B25" s="6" t="s">
        <v>82</v>
      </c>
      <c r="C25" s="7"/>
      <c r="D25" s="7"/>
      <c r="E25" s="7"/>
      <c r="F25" s="7"/>
      <c r="G25" s="7"/>
      <c r="H25" s="7"/>
      <c r="I25" s="7"/>
      <c r="J25" s="7"/>
      <c r="K25" s="14">
        <f t="shared" si="1"/>
        <v>0</v>
      </c>
    </row>
    <row r="26" spans="1:11" x14ac:dyDescent="0.25">
      <c r="A26" s="21"/>
      <c r="B26" s="11" t="s">
        <v>81</v>
      </c>
      <c r="C26" s="7"/>
      <c r="D26" s="7"/>
      <c r="E26" s="7"/>
      <c r="F26" s="7"/>
      <c r="G26" s="7"/>
      <c r="H26" s="7"/>
      <c r="I26" s="7"/>
      <c r="J26" s="7"/>
      <c r="K26" s="14">
        <f t="shared" si="1"/>
        <v>0</v>
      </c>
    </row>
    <row r="27" spans="1:11" x14ac:dyDescent="0.25">
      <c r="A27" s="21"/>
      <c r="B27" s="6" t="s">
        <v>80</v>
      </c>
      <c r="C27" s="7"/>
      <c r="D27" s="7"/>
      <c r="E27" s="7"/>
      <c r="F27" s="7"/>
      <c r="G27" s="7"/>
      <c r="H27" s="7"/>
      <c r="I27" s="7"/>
      <c r="J27" s="7"/>
      <c r="K27" s="14">
        <f t="shared" si="1"/>
        <v>0</v>
      </c>
    </row>
    <row r="28" spans="1:11" x14ac:dyDescent="0.25">
      <c r="A28" s="14">
        <f>SUM(C28:J28)</f>
        <v>5</v>
      </c>
      <c r="B28" s="16"/>
      <c r="C28" s="14">
        <f>COUNTIF(C22:C27, "&lt;&gt;")</f>
        <v>0</v>
      </c>
      <c r="D28" s="14">
        <f t="shared" ref="D28:J28" si="4">COUNTIF(D22:D27, "&lt;&gt;")</f>
        <v>2</v>
      </c>
      <c r="E28" s="14">
        <f t="shared" si="4"/>
        <v>0</v>
      </c>
      <c r="F28" s="14">
        <f t="shared" si="4"/>
        <v>0</v>
      </c>
      <c r="G28" s="14">
        <f t="shared" si="4"/>
        <v>2</v>
      </c>
      <c r="H28" s="14">
        <f t="shared" si="4"/>
        <v>0</v>
      </c>
      <c r="I28" s="14">
        <f t="shared" si="4"/>
        <v>1</v>
      </c>
      <c r="J28" s="14">
        <f t="shared" si="4"/>
        <v>0</v>
      </c>
    </row>
    <row r="31" spans="1:11" x14ac:dyDescent="0.25">
      <c r="A31" s="8" t="s">
        <v>91</v>
      </c>
      <c r="B31" s="8">
        <f>SUM(A16,A21,A28)</f>
        <v>26</v>
      </c>
    </row>
  </sheetData>
  <mergeCells count="6">
    <mergeCell ref="A22:A27"/>
    <mergeCell ref="A8:B8"/>
    <mergeCell ref="C8:J8"/>
    <mergeCell ref="A10:B10"/>
    <mergeCell ref="A11:A15"/>
    <mergeCell ref="A17:A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"/>
  <sheetViews>
    <sheetView zoomScaleNormal="100" workbookViewId="0">
      <selection activeCell="A6" sqref="A6"/>
    </sheetView>
  </sheetViews>
  <sheetFormatPr defaultRowHeight="15" x14ac:dyDescent="0.25"/>
  <cols>
    <col min="1" max="1" width="26.28515625" bestFit="1" customWidth="1"/>
    <col min="2" max="2" width="30" bestFit="1" customWidth="1"/>
    <col min="3" max="3" width="27.85546875" bestFit="1" customWidth="1"/>
    <col min="4" max="4" width="37" bestFit="1" customWidth="1"/>
    <col min="5" max="5" width="20.5703125" bestFit="1" customWidth="1"/>
    <col min="6" max="6" width="27.5703125" bestFit="1" customWidth="1"/>
    <col min="7" max="7" width="15.7109375" bestFit="1" customWidth="1"/>
    <col min="8" max="8" width="24.5703125" bestFit="1" customWidth="1"/>
    <col min="9" max="9" width="16.85546875" bestFit="1" customWidth="1"/>
    <col min="10" max="10" width="18.85546875" bestFit="1" customWidth="1"/>
    <col min="11" max="11" width="9.5703125" customWidth="1"/>
  </cols>
  <sheetData>
    <row r="1" spans="1:11" x14ac:dyDescent="0.25">
      <c r="A1" t="s">
        <v>39</v>
      </c>
    </row>
    <row r="2" spans="1:11" x14ac:dyDescent="0.25">
      <c r="A2" t="s">
        <v>40</v>
      </c>
    </row>
    <row r="3" spans="1:11" x14ac:dyDescent="0.25">
      <c r="A3" t="s">
        <v>41</v>
      </c>
    </row>
    <row r="4" spans="1:11" x14ac:dyDescent="0.25">
      <c r="A4" t="s">
        <v>42</v>
      </c>
    </row>
    <row r="5" spans="1:11" x14ac:dyDescent="0.25">
      <c r="A5" t="s">
        <v>67</v>
      </c>
    </row>
    <row r="8" spans="1:11" x14ac:dyDescent="0.25">
      <c r="A8" s="22" t="s">
        <v>47</v>
      </c>
      <c r="B8" s="22"/>
      <c r="C8" s="22" t="s">
        <v>57</v>
      </c>
      <c r="D8" s="22"/>
      <c r="E8" s="22"/>
      <c r="F8" s="22"/>
      <c r="G8" s="22"/>
      <c r="H8" s="22"/>
      <c r="I8" s="22"/>
      <c r="J8" s="22"/>
    </row>
    <row r="9" spans="1:11" x14ac:dyDescent="0.25">
      <c r="A9" s="16"/>
      <c r="B9" s="16"/>
      <c r="C9" s="14">
        <f>SUM(C16,C21,C28)</f>
        <v>4</v>
      </c>
      <c r="D9" s="14">
        <f t="shared" ref="D9:J9" si="0">SUM(D16,D21,D28)</f>
        <v>1</v>
      </c>
      <c r="E9" s="14">
        <f t="shared" si="0"/>
        <v>0</v>
      </c>
      <c r="F9" s="14">
        <f t="shared" si="0"/>
        <v>2</v>
      </c>
      <c r="G9" s="14">
        <f t="shared" si="0"/>
        <v>1</v>
      </c>
      <c r="H9" s="14">
        <f t="shared" si="0"/>
        <v>2</v>
      </c>
      <c r="I9" s="14">
        <f t="shared" si="0"/>
        <v>0</v>
      </c>
      <c r="J9" s="14">
        <f t="shared" si="0"/>
        <v>5</v>
      </c>
    </row>
    <row r="10" spans="1:11" x14ac:dyDescent="0.25">
      <c r="A10" s="23"/>
      <c r="B10" s="23"/>
      <c r="C10" s="1" t="s">
        <v>58</v>
      </c>
      <c r="D10" s="1" t="s">
        <v>60</v>
      </c>
      <c r="E10" s="1" t="s">
        <v>83</v>
      </c>
      <c r="F10" s="1" t="s">
        <v>84</v>
      </c>
      <c r="G10" s="1" t="s">
        <v>63</v>
      </c>
      <c r="H10" s="1" t="s">
        <v>61</v>
      </c>
      <c r="I10" s="1" t="s">
        <v>85</v>
      </c>
      <c r="J10" t="s">
        <v>62</v>
      </c>
    </row>
    <row r="11" spans="1:11" x14ac:dyDescent="0.25">
      <c r="A11" s="20" t="s">
        <v>43</v>
      </c>
      <c r="B11" s="6" t="s">
        <v>35</v>
      </c>
      <c r="C11" s="7"/>
      <c r="D11" s="7" t="s">
        <v>23</v>
      </c>
      <c r="E11" s="7"/>
      <c r="F11" s="7"/>
      <c r="G11" s="7"/>
      <c r="H11" s="7"/>
      <c r="I11" s="7"/>
      <c r="J11" s="7" t="s">
        <v>23</v>
      </c>
      <c r="K11" s="14">
        <f>COUNTIF(C11:J11, "&lt;&gt;")</f>
        <v>2</v>
      </c>
    </row>
    <row r="12" spans="1:11" x14ac:dyDescent="0.25">
      <c r="A12" s="20"/>
      <c r="B12" s="6" t="s">
        <v>64</v>
      </c>
      <c r="C12" s="7"/>
      <c r="D12" s="7"/>
      <c r="E12" s="7"/>
      <c r="F12" s="7"/>
      <c r="G12" s="7"/>
      <c r="H12" s="7"/>
      <c r="I12" s="7"/>
      <c r="J12" s="7" t="s">
        <v>23</v>
      </c>
      <c r="K12" s="14">
        <f t="shared" ref="K12:K27" si="1">COUNTIF(C12:J12, "&lt;&gt;")</f>
        <v>1</v>
      </c>
    </row>
    <row r="13" spans="1:11" x14ac:dyDescent="0.25">
      <c r="A13" s="20"/>
      <c r="B13" s="6" t="s">
        <v>34</v>
      </c>
      <c r="C13" s="7"/>
      <c r="D13" s="7"/>
      <c r="E13" s="7"/>
      <c r="F13" s="7"/>
      <c r="G13" s="7"/>
      <c r="H13" s="7"/>
      <c r="I13" s="7"/>
      <c r="J13" s="7" t="s">
        <v>23</v>
      </c>
      <c r="K13" s="14">
        <f t="shared" si="1"/>
        <v>1</v>
      </c>
    </row>
    <row r="14" spans="1:11" x14ac:dyDescent="0.25">
      <c r="A14" s="21"/>
      <c r="B14" t="s">
        <v>10</v>
      </c>
      <c r="C14" s="7"/>
      <c r="D14" s="7"/>
      <c r="E14" s="7"/>
      <c r="F14" s="7"/>
      <c r="G14" s="7"/>
      <c r="H14" s="7"/>
      <c r="I14" s="7"/>
      <c r="J14" s="7"/>
      <c r="K14" s="14">
        <f t="shared" si="1"/>
        <v>0</v>
      </c>
    </row>
    <row r="15" spans="1:11" x14ac:dyDescent="0.25">
      <c r="A15" s="21"/>
      <c r="B15" s="6" t="s">
        <v>65</v>
      </c>
      <c r="C15" s="7" t="s">
        <v>23</v>
      </c>
      <c r="D15" s="7"/>
      <c r="E15" s="7"/>
      <c r="F15" s="7"/>
      <c r="G15" s="7"/>
      <c r="H15" s="7"/>
      <c r="I15" s="7"/>
      <c r="J15" s="7"/>
      <c r="K15" s="14">
        <f t="shared" si="1"/>
        <v>1</v>
      </c>
    </row>
    <row r="16" spans="1:11" x14ac:dyDescent="0.25">
      <c r="A16" s="14">
        <f>SUM(C16:J16)</f>
        <v>5</v>
      </c>
      <c r="B16" s="16"/>
      <c r="C16" s="14">
        <f>COUNTIF(C11:C15, "&lt;&gt;")</f>
        <v>1</v>
      </c>
      <c r="D16" s="14">
        <f t="shared" ref="D16:J16" si="2">COUNTIF(D11:D15, "&lt;&gt;")</f>
        <v>1</v>
      </c>
      <c r="E16" s="14">
        <f t="shared" si="2"/>
        <v>0</v>
      </c>
      <c r="F16" s="14">
        <f t="shared" si="2"/>
        <v>0</v>
      </c>
      <c r="G16" s="14">
        <f t="shared" si="2"/>
        <v>0</v>
      </c>
      <c r="H16" s="14">
        <f t="shared" si="2"/>
        <v>0</v>
      </c>
      <c r="I16" s="14">
        <f t="shared" si="2"/>
        <v>0</v>
      </c>
      <c r="J16" s="14">
        <f t="shared" si="2"/>
        <v>3</v>
      </c>
    </row>
    <row r="17" spans="1:11" x14ac:dyDescent="0.25">
      <c r="A17" s="20" t="s">
        <v>44</v>
      </c>
      <c r="B17" t="s">
        <v>27</v>
      </c>
      <c r="C17" s="7" t="s">
        <v>23</v>
      </c>
      <c r="D17" s="7"/>
      <c r="E17" s="7"/>
      <c r="F17" s="7"/>
      <c r="G17" s="7"/>
      <c r="H17" s="7"/>
      <c r="I17" s="7"/>
      <c r="J17" s="7" t="s">
        <v>23</v>
      </c>
      <c r="K17" s="14">
        <f t="shared" si="1"/>
        <v>2</v>
      </c>
    </row>
    <row r="18" spans="1:11" x14ac:dyDescent="0.25">
      <c r="A18" s="21"/>
      <c r="B18" t="s">
        <v>15</v>
      </c>
      <c r="C18" s="7" t="s">
        <v>23</v>
      </c>
      <c r="D18" s="7"/>
      <c r="E18" s="7"/>
      <c r="F18" s="7"/>
      <c r="G18" s="7"/>
      <c r="H18" s="7"/>
      <c r="I18" s="7"/>
      <c r="J18" s="7" t="s">
        <v>23</v>
      </c>
      <c r="K18" s="14">
        <f t="shared" si="1"/>
        <v>2</v>
      </c>
    </row>
    <row r="19" spans="1:11" ht="30" x14ac:dyDescent="0.25">
      <c r="A19" s="21"/>
      <c r="B19" s="6" t="s">
        <v>68</v>
      </c>
      <c r="C19" s="7" t="s">
        <v>23</v>
      </c>
      <c r="D19" s="7"/>
      <c r="E19" s="7"/>
      <c r="F19" s="7" t="s">
        <v>23</v>
      </c>
      <c r="G19" s="7" t="s">
        <v>23</v>
      </c>
      <c r="H19" s="7"/>
      <c r="I19" s="7"/>
      <c r="J19" s="7"/>
      <c r="K19" s="14">
        <f t="shared" si="1"/>
        <v>3</v>
      </c>
    </row>
    <row r="20" spans="1:11" x14ac:dyDescent="0.25">
      <c r="A20" s="21"/>
      <c r="B20" s="6" t="s">
        <v>17</v>
      </c>
      <c r="C20" s="7"/>
      <c r="D20" s="7"/>
      <c r="E20" s="7"/>
      <c r="F20" s="7"/>
      <c r="G20" s="7"/>
      <c r="H20" s="7"/>
      <c r="I20" s="7"/>
      <c r="J20" s="7"/>
      <c r="K20" s="14">
        <f t="shared" si="1"/>
        <v>0</v>
      </c>
    </row>
    <row r="21" spans="1:11" x14ac:dyDescent="0.25">
      <c r="A21" s="14">
        <f>SUM(C21:J21)</f>
        <v>7</v>
      </c>
      <c r="B21" s="16"/>
      <c r="C21" s="14">
        <f>COUNTIF(C17:C20, "&lt;&gt;")</f>
        <v>3</v>
      </c>
      <c r="D21" s="14">
        <f t="shared" ref="D21:J21" si="3">COUNTIF(D17:D20, "&lt;&gt;")</f>
        <v>0</v>
      </c>
      <c r="E21" s="14">
        <f t="shared" si="3"/>
        <v>0</v>
      </c>
      <c r="F21" s="14">
        <f t="shared" si="3"/>
        <v>1</v>
      </c>
      <c r="G21" s="14">
        <f t="shared" si="3"/>
        <v>1</v>
      </c>
      <c r="H21" s="14">
        <f t="shared" si="3"/>
        <v>0</v>
      </c>
      <c r="I21" s="14">
        <f t="shared" si="3"/>
        <v>0</v>
      </c>
      <c r="J21" s="14">
        <f t="shared" si="3"/>
        <v>2</v>
      </c>
    </row>
    <row r="22" spans="1:11" ht="30" x14ac:dyDescent="0.25">
      <c r="A22" s="20" t="s">
        <v>45</v>
      </c>
      <c r="B22" s="6" t="s">
        <v>90</v>
      </c>
      <c r="C22" s="7"/>
      <c r="D22" s="7"/>
      <c r="E22" s="7"/>
      <c r="F22" s="7"/>
      <c r="G22" s="7"/>
      <c r="H22" s="7"/>
      <c r="I22" s="7"/>
      <c r="J22" s="7"/>
      <c r="K22" s="14">
        <f t="shared" si="1"/>
        <v>0</v>
      </c>
    </row>
    <row r="23" spans="1:11" x14ac:dyDescent="0.25">
      <c r="A23" s="20"/>
      <c r="B23" s="6" t="s">
        <v>79</v>
      </c>
      <c r="C23" s="7"/>
      <c r="D23" s="7"/>
      <c r="E23" s="7"/>
      <c r="F23" s="7"/>
      <c r="G23" s="7"/>
      <c r="H23" s="7"/>
      <c r="I23" s="7"/>
      <c r="J23" s="7"/>
      <c r="K23" s="14">
        <f t="shared" si="1"/>
        <v>0</v>
      </c>
    </row>
    <row r="24" spans="1:11" x14ac:dyDescent="0.25">
      <c r="A24" s="20"/>
      <c r="B24" s="6" t="s">
        <v>46</v>
      </c>
      <c r="C24" s="7"/>
      <c r="D24" s="7"/>
      <c r="E24" s="7"/>
      <c r="F24" s="7" t="s">
        <v>23</v>
      </c>
      <c r="G24" s="7"/>
      <c r="H24" s="7"/>
      <c r="I24" s="7"/>
      <c r="J24" s="7"/>
      <c r="K24" s="14">
        <f t="shared" si="1"/>
        <v>1</v>
      </c>
    </row>
    <row r="25" spans="1:11" x14ac:dyDescent="0.25">
      <c r="A25" s="21"/>
      <c r="B25" s="11" t="s">
        <v>82</v>
      </c>
      <c r="C25" s="7"/>
      <c r="D25" s="7"/>
      <c r="E25" s="7"/>
      <c r="F25" s="7"/>
      <c r="G25" s="7"/>
      <c r="H25" s="7"/>
      <c r="I25" s="7"/>
      <c r="J25" s="7"/>
      <c r="K25" s="14">
        <f t="shared" si="1"/>
        <v>0</v>
      </c>
    </row>
    <row r="26" spans="1:11" x14ac:dyDescent="0.25">
      <c r="A26" s="21"/>
      <c r="B26" s="11" t="s">
        <v>81</v>
      </c>
      <c r="C26" s="7"/>
      <c r="D26" s="7"/>
      <c r="E26" s="7"/>
      <c r="F26" s="7"/>
      <c r="G26" s="7"/>
      <c r="H26" s="7" t="s">
        <v>23</v>
      </c>
      <c r="I26" s="7"/>
      <c r="J26" s="7"/>
      <c r="K26" s="14">
        <f t="shared" si="1"/>
        <v>1</v>
      </c>
    </row>
    <row r="27" spans="1:11" x14ac:dyDescent="0.25">
      <c r="A27" s="21"/>
      <c r="B27" s="6" t="s">
        <v>80</v>
      </c>
      <c r="C27" s="7"/>
      <c r="D27" s="7"/>
      <c r="E27" s="7"/>
      <c r="F27" s="7"/>
      <c r="G27" s="7"/>
      <c r="H27" s="7" t="s">
        <v>23</v>
      </c>
      <c r="I27" s="7"/>
      <c r="J27" s="7"/>
      <c r="K27" s="14">
        <f t="shared" si="1"/>
        <v>1</v>
      </c>
    </row>
    <row r="28" spans="1:11" x14ac:dyDescent="0.25">
      <c r="A28" s="14">
        <f>SUM(C28:J28)</f>
        <v>3</v>
      </c>
      <c r="B28" s="16"/>
      <c r="C28" s="14">
        <f>COUNTIF(C22:C27, "&lt;&gt;")</f>
        <v>0</v>
      </c>
      <c r="D28" s="14">
        <f t="shared" ref="D28:J28" si="4">COUNTIF(D22:D27, "&lt;&gt;")</f>
        <v>0</v>
      </c>
      <c r="E28" s="14">
        <f t="shared" si="4"/>
        <v>0</v>
      </c>
      <c r="F28" s="14">
        <f t="shared" si="4"/>
        <v>1</v>
      </c>
      <c r="G28" s="14">
        <f t="shared" si="4"/>
        <v>0</v>
      </c>
      <c r="H28" s="14">
        <f t="shared" si="4"/>
        <v>2</v>
      </c>
      <c r="I28" s="14">
        <f t="shared" si="4"/>
        <v>0</v>
      </c>
      <c r="J28" s="14">
        <f t="shared" si="4"/>
        <v>0</v>
      </c>
    </row>
    <row r="31" spans="1:11" x14ac:dyDescent="0.25">
      <c r="A31" s="8" t="s">
        <v>91</v>
      </c>
      <c r="B31" s="8">
        <f>SUM(A16,A21,A28)</f>
        <v>15</v>
      </c>
    </row>
  </sheetData>
  <mergeCells count="6">
    <mergeCell ref="A8:B8"/>
    <mergeCell ref="C8:J8"/>
    <mergeCell ref="A22:A27"/>
    <mergeCell ref="A10:B10"/>
    <mergeCell ref="A11:A15"/>
    <mergeCell ref="A17:A20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zoomScaleNormal="100" workbookViewId="0">
      <selection activeCell="A6" sqref="A6"/>
    </sheetView>
  </sheetViews>
  <sheetFormatPr defaultRowHeight="15" x14ac:dyDescent="0.25"/>
  <cols>
    <col min="1" max="1" width="26.28515625" bestFit="1" customWidth="1"/>
    <col min="2" max="2" width="30" bestFit="1" customWidth="1"/>
    <col min="3" max="3" width="27.42578125" bestFit="1" customWidth="1"/>
    <col min="4" max="4" width="37.28515625" bestFit="1" customWidth="1"/>
  </cols>
  <sheetData>
    <row r="1" spans="1:4" x14ac:dyDescent="0.25">
      <c r="A1" t="s">
        <v>39</v>
      </c>
    </row>
    <row r="2" spans="1:4" x14ac:dyDescent="0.25">
      <c r="A2" t="s">
        <v>40</v>
      </c>
    </row>
    <row r="3" spans="1:4" x14ac:dyDescent="0.25">
      <c r="A3" t="s">
        <v>41</v>
      </c>
    </row>
    <row r="4" spans="1:4" x14ac:dyDescent="0.25">
      <c r="A4" t="s">
        <v>42</v>
      </c>
    </row>
    <row r="5" spans="1:4" x14ac:dyDescent="0.25">
      <c r="A5" t="s">
        <v>66</v>
      </c>
    </row>
    <row r="6" spans="1:4" x14ac:dyDescent="0.25">
      <c r="A6" t="s">
        <v>97</v>
      </c>
    </row>
    <row r="7" spans="1:4" x14ac:dyDescent="0.25">
      <c r="A7" t="s">
        <v>101</v>
      </c>
    </row>
    <row r="8" spans="1:4" x14ac:dyDescent="0.25">
      <c r="A8" t="s">
        <v>70</v>
      </c>
    </row>
    <row r="11" spans="1:4" x14ac:dyDescent="0.25">
      <c r="B11" t="s">
        <v>100</v>
      </c>
      <c r="C11" s="19">
        <f>C12/118</f>
        <v>0.39830508474576271</v>
      </c>
      <c r="D11" s="19">
        <f>D12/42</f>
        <v>0.5</v>
      </c>
    </row>
    <row r="12" spans="1:4" x14ac:dyDescent="0.25">
      <c r="A12" s="16"/>
      <c r="B12" s="16"/>
      <c r="C12" s="14">
        <f>SUM(C16,C21,C28)</f>
        <v>47</v>
      </c>
      <c r="D12" s="14">
        <f>SUM(D16,D21,D28)</f>
        <v>21</v>
      </c>
    </row>
    <row r="13" spans="1:4" x14ac:dyDescent="0.25">
      <c r="A13" s="22" t="s">
        <v>47</v>
      </c>
      <c r="B13" s="22"/>
      <c r="C13" s="8" t="s">
        <v>71</v>
      </c>
      <c r="D13" s="8" t="s">
        <v>72</v>
      </c>
    </row>
    <row r="14" spans="1:4" ht="90" x14ac:dyDescent="0.25">
      <c r="A14" s="20" t="s">
        <v>43</v>
      </c>
      <c r="B14" s="10" t="s">
        <v>74</v>
      </c>
      <c r="C14" s="10" t="s">
        <v>56</v>
      </c>
      <c r="D14" s="10" t="s">
        <v>73</v>
      </c>
    </row>
    <row r="15" spans="1:4" ht="120" x14ac:dyDescent="0.25">
      <c r="A15" s="21"/>
      <c r="B15" s="10" t="s">
        <v>54</v>
      </c>
      <c r="C15" s="10" t="s">
        <v>53</v>
      </c>
      <c r="D15" s="10" t="s">
        <v>75</v>
      </c>
    </row>
    <row r="16" spans="1:4" x14ac:dyDescent="0.25">
      <c r="A16" s="16"/>
      <c r="B16" s="16"/>
      <c r="C16" s="14">
        <f>SUM(IF(ISBLANK(C14),0,LEN(C14)-LEN(SUBSTITUTE(C14,CHAR(10),""))+1),IF(ISBLANK(C15),0,LEN(C15)-LEN(SUBSTITUTE(C15,CHAR(10),""))+1))</f>
        <v>14</v>
      </c>
      <c r="D16" s="14">
        <f>SUM(IF(ISBLANK(D14),0,LEN(D14)-LEN(SUBSTITUTE(D14,CHAR(10),""))+1),IF(ISBLANK(D15),0,LEN(D15)-LEN(SUBSTITUTE(D15,CHAR(10),""))+1))</f>
        <v>3</v>
      </c>
    </row>
    <row r="17" spans="1:4" ht="30" x14ac:dyDescent="0.25">
      <c r="A17" s="20" t="s">
        <v>44</v>
      </c>
      <c r="B17" s="10" t="s">
        <v>27</v>
      </c>
      <c r="C17" s="10" t="s">
        <v>50</v>
      </c>
      <c r="D17" s="10" t="s">
        <v>78</v>
      </c>
    </row>
    <row r="18" spans="1:4" ht="45" x14ac:dyDescent="0.25">
      <c r="A18" s="21"/>
      <c r="B18" s="10" t="s">
        <v>15</v>
      </c>
      <c r="C18" s="10" t="s">
        <v>49</v>
      </c>
      <c r="D18" s="10"/>
    </row>
    <row r="19" spans="1:4" ht="120" x14ac:dyDescent="0.25">
      <c r="A19" s="21"/>
      <c r="B19" s="10" t="s">
        <v>68</v>
      </c>
      <c r="C19" s="10" t="s">
        <v>55</v>
      </c>
      <c r="D19" s="10" t="s">
        <v>89</v>
      </c>
    </row>
    <row r="20" spans="1:4" ht="150" x14ac:dyDescent="0.25">
      <c r="A20" s="21"/>
      <c r="B20" s="11" t="s">
        <v>17</v>
      </c>
      <c r="C20" s="10" t="s">
        <v>52</v>
      </c>
      <c r="D20" s="10" t="s">
        <v>77</v>
      </c>
    </row>
    <row r="21" spans="1:4" x14ac:dyDescent="0.25">
      <c r="A21" s="16"/>
      <c r="B21" s="16"/>
      <c r="C21" s="14">
        <f>SUM(IF(ISBLANK(C17),0,LEN(C17)-LEN(SUBSTITUTE(C17,CHAR(10),""))+1),
IF(ISBLANK(C18),0,LEN(C18)-LEN(SUBSTITUTE(C18,CHAR(10),""))+1),
IF(ISBLANK(C19),0,LEN(C19)-LEN(SUBSTITUTE(C19,CHAR(10),""))+1),
IF(ISBLANK(C20),0,LEN(C20)-LEN(SUBSTITUTE(C20,CHAR(10),""))+1))</f>
        <v>23</v>
      </c>
      <c r="D21" s="14">
        <f>SUM(IF(ISBLANK(D17),0,LEN(D17)-LEN(SUBSTITUTE(D17,CHAR(10),""))+1),
IF(ISBLANK(D18),0,LEN(D18)-LEN(SUBSTITUTE(D18,CHAR(10),""))+1),
IF(ISBLANK(D19),0,LEN(D19)-LEN(SUBSTITUTE(D19,CHAR(10),""))+1),
IF(ISBLANK(D20),0,LEN(D20)-LEN(SUBSTITUTE(D20,CHAR(10),""))+1))</f>
        <v>7</v>
      </c>
    </row>
    <row r="22" spans="1:4" ht="75" x14ac:dyDescent="0.25">
      <c r="A22" s="20" t="s">
        <v>45</v>
      </c>
      <c r="B22" s="11" t="s">
        <v>90</v>
      </c>
      <c r="C22" s="10" t="s">
        <v>48</v>
      </c>
      <c r="D22" s="10" t="s">
        <v>88</v>
      </c>
    </row>
    <row r="23" spans="1:4" ht="90" x14ac:dyDescent="0.25">
      <c r="A23" s="20"/>
      <c r="B23" s="11" t="s">
        <v>79</v>
      </c>
      <c r="C23" s="6" t="s">
        <v>99</v>
      </c>
      <c r="D23" s="10"/>
    </row>
    <row r="24" spans="1:4" ht="45" x14ac:dyDescent="0.25">
      <c r="A24" s="20"/>
      <c r="B24" s="11" t="s">
        <v>46</v>
      </c>
      <c r="C24" s="10" t="s">
        <v>51</v>
      </c>
      <c r="D24" s="10" t="s">
        <v>76</v>
      </c>
    </row>
    <row r="25" spans="1:4" x14ac:dyDescent="0.25">
      <c r="A25" s="20"/>
      <c r="B25" s="11" t="s">
        <v>82</v>
      </c>
      <c r="C25" s="10"/>
      <c r="D25" s="10" t="s">
        <v>87</v>
      </c>
    </row>
    <row r="26" spans="1:4" ht="30" x14ac:dyDescent="0.25">
      <c r="A26" s="21"/>
      <c r="B26" s="11" t="s">
        <v>81</v>
      </c>
      <c r="C26" s="10"/>
      <c r="D26" s="10" t="s">
        <v>86</v>
      </c>
    </row>
    <row r="27" spans="1:4" x14ac:dyDescent="0.25">
      <c r="A27" s="21"/>
      <c r="B27" s="11" t="s">
        <v>80</v>
      </c>
      <c r="C27" s="10"/>
      <c r="D27" s="10"/>
    </row>
    <row r="28" spans="1:4" x14ac:dyDescent="0.25">
      <c r="A28" s="16"/>
      <c r="B28" s="16"/>
      <c r="C28" s="14">
        <f>SUM(IF(ISBLANK(C22),0,LEN(C22)-LEN(SUBSTITUTE(C22,CHAR(10),""))+1),
IF(ISBLANK(C23),0,LEN(C23)-LEN(SUBSTITUTE(C23,CHAR(10),""))+1),
IF(ISBLANK(C24),0,LEN(C24)-LEN(SUBSTITUTE(C24,CHAR(10),""))+1),
IF(ISBLANK(C25),0,LEN(C25)-LEN(SUBSTITUTE(C25,CHAR(10),""))+1),
IF(ISBLANK(C26),0,LEN(C26)-LEN(SUBSTITUTE(C26,CHAR(10),""))+1),
IF(ISBLANK(C27),0,LEN(C27)-LEN(SUBSTITUTE(C27,CHAR(10),""))+1))</f>
        <v>10</v>
      </c>
      <c r="D28" s="14">
        <f>SUM(IF(ISBLANK(D22),0,LEN(D22)-LEN(SUBSTITUTE(D22,CHAR(10),""))+1),
IF(ISBLANK(D23),0,LEN(D23)-LEN(SUBSTITUTE(D23,CHAR(10),""))+1),
IF(ISBLANK(D24),0,LEN(D24)-LEN(SUBSTITUTE(D24,CHAR(10),""))+1),
IF(ISBLANK(D25),0,LEN(D25)-LEN(SUBSTITUTE(D25,CHAR(10),""))+1),
IF(ISBLANK(D26),0,LEN(D26)-LEN(SUBSTITUTE(D26,CHAR(10),""))+1),
IF(ISBLANK(D27),0,LEN(D27)-LEN(SUBSTITUTE(D27,CHAR(10),""))+1))</f>
        <v>11</v>
      </c>
    </row>
    <row r="32" spans="1:4" x14ac:dyDescent="0.25">
      <c r="A32" s="24"/>
      <c r="B32" s="24"/>
      <c r="C32" s="24"/>
      <c r="D32" s="24"/>
    </row>
    <row r="33" spans="1:4" x14ac:dyDescent="0.25">
      <c r="A33" s="22"/>
      <c r="B33" s="22"/>
      <c r="C33" s="9"/>
      <c r="D33" s="9"/>
    </row>
    <row r="35" spans="1:4" x14ac:dyDescent="0.25">
      <c r="C35" s="12"/>
    </row>
    <row r="37" spans="1:4" x14ac:dyDescent="0.25">
      <c r="A37" s="4"/>
    </row>
    <row r="38" spans="1:4" x14ac:dyDescent="0.25">
      <c r="C38" s="13"/>
    </row>
  </sheetData>
  <mergeCells count="6">
    <mergeCell ref="A33:B33"/>
    <mergeCell ref="A32:D32"/>
    <mergeCell ref="A22:A27"/>
    <mergeCell ref="A13:B13"/>
    <mergeCell ref="A14:A15"/>
    <mergeCell ref="A17:A2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4:Q31"/>
  <sheetViews>
    <sheetView workbookViewId="0">
      <selection activeCell="V13" sqref="V13"/>
    </sheetView>
  </sheetViews>
  <sheetFormatPr defaultRowHeight="15" x14ac:dyDescent="0.25"/>
  <cols>
    <col min="15" max="15" width="18.28515625" style="18" bestFit="1" customWidth="1"/>
    <col min="16" max="16" width="14" bestFit="1" customWidth="1"/>
    <col min="17" max="17" width="22.7109375" bestFit="1" customWidth="1"/>
  </cols>
  <sheetData>
    <row r="4" spans="15:17" x14ac:dyDescent="0.25">
      <c r="O4" s="17" t="s">
        <v>98</v>
      </c>
    </row>
    <row r="5" spans="15:17" x14ac:dyDescent="0.25">
      <c r="P5" s="15" t="s">
        <v>95</v>
      </c>
      <c r="Q5" s="15" t="s">
        <v>96</v>
      </c>
    </row>
    <row r="6" spans="15:17" x14ac:dyDescent="0.25">
      <c r="O6" s="18" t="s">
        <v>24</v>
      </c>
      <c r="P6">
        <f>'SOA Principles'!A16</f>
        <v>5</v>
      </c>
      <c r="Q6">
        <f>'Microservices Principles'!A16</f>
        <v>5</v>
      </c>
    </row>
    <row r="7" spans="15:17" x14ac:dyDescent="0.25">
      <c r="O7" s="18" t="s">
        <v>25</v>
      </c>
      <c r="P7">
        <f>'SOA Principles'!A21</f>
        <v>16</v>
      </c>
      <c r="Q7">
        <f>'Microservices Principles'!A21</f>
        <v>7</v>
      </c>
    </row>
    <row r="8" spans="15:17" x14ac:dyDescent="0.25">
      <c r="O8" s="18" t="s">
        <v>18</v>
      </c>
      <c r="P8">
        <f>'SOA Principles'!A28</f>
        <v>5</v>
      </c>
      <c r="Q8">
        <f>'Microservices Principles'!A28</f>
        <v>3</v>
      </c>
    </row>
    <row r="12" spans="15:17" x14ac:dyDescent="0.25">
      <c r="O12" s="17"/>
    </row>
    <row r="13" spans="15:17" x14ac:dyDescent="0.25">
      <c r="P13" s="15"/>
      <c r="Q13" s="15"/>
    </row>
    <row r="27" spans="15:17" x14ac:dyDescent="0.25">
      <c r="O27" s="17" t="s">
        <v>92</v>
      </c>
    </row>
    <row r="28" spans="15:17" x14ac:dyDescent="0.25">
      <c r="P28" s="15" t="s">
        <v>93</v>
      </c>
      <c r="Q28" s="15" t="s">
        <v>94</v>
      </c>
    </row>
    <row r="29" spans="15:17" x14ac:dyDescent="0.25">
      <c r="O29" s="18" t="s">
        <v>24</v>
      </c>
      <c r="P29">
        <f>Patterns!C16</f>
        <v>14</v>
      </c>
      <c r="Q29">
        <f>Patterns!D16</f>
        <v>3</v>
      </c>
    </row>
    <row r="30" spans="15:17" x14ac:dyDescent="0.25">
      <c r="O30" s="18" t="s">
        <v>25</v>
      </c>
      <c r="P30">
        <f>Patterns!C21</f>
        <v>23</v>
      </c>
      <c r="Q30">
        <f>Patterns!D21</f>
        <v>7</v>
      </c>
    </row>
    <row r="31" spans="15:17" x14ac:dyDescent="0.25">
      <c r="O31" s="18" t="s">
        <v>18</v>
      </c>
      <c r="P31">
        <f>Patterns!C28</f>
        <v>10</v>
      </c>
      <c r="Q31">
        <f>Patterns!D28</f>
        <v>11</v>
      </c>
    </row>
  </sheetData>
  <sortState ref="O14:Q28">
    <sortCondition descending="1" ref="P14:P28"/>
    <sortCondition descending="1" ref="Q14:Q28"/>
  </sortState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6"/>
  <sheetViews>
    <sheetView workbookViewId="0">
      <selection activeCell="D50" sqref="D50"/>
    </sheetView>
  </sheetViews>
  <sheetFormatPr defaultRowHeight="15" x14ac:dyDescent="0.25"/>
  <cols>
    <col min="1" max="1" width="26.28515625" bestFit="1" customWidth="1"/>
    <col min="2" max="2" width="30" bestFit="1" customWidth="1"/>
  </cols>
  <sheetData>
    <row r="3" spans="1:2" x14ac:dyDescent="0.25">
      <c r="A3" t="s">
        <v>40</v>
      </c>
    </row>
    <row r="4" spans="1:2" x14ac:dyDescent="0.25">
      <c r="A4" s="24"/>
      <c r="B4" s="24"/>
    </row>
    <row r="5" spans="1:2" x14ac:dyDescent="0.25">
      <c r="A5" s="21" t="s">
        <v>8</v>
      </c>
      <c r="B5" t="s">
        <v>26</v>
      </c>
    </row>
    <row r="6" spans="1:2" x14ac:dyDescent="0.25">
      <c r="A6" s="21"/>
      <c r="B6" t="s">
        <v>9</v>
      </c>
    </row>
    <row r="7" spans="1:2" x14ac:dyDescent="0.25">
      <c r="A7" s="21"/>
      <c r="B7" t="s">
        <v>10</v>
      </c>
    </row>
    <row r="8" spans="1:2" x14ac:dyDescent="0.25">
      <c r="A8" s="21"/>
      <c r="B8" t="s">
        <v>11</v>
      </c>
    </row>
    <row r="9" spans="1:2" x14ac:dyDescent="0.25">
      <c r="A9" s="21"/>
      <c r="B9" t="s">
        <v>12</v>
      </c>
    </row>
    <row r="10" spans="1:2" x14ac:dyDescent="0.25">
      <c r="A10" s="24"/>
      <c r="B10" s="24"/>
    </row>
    <row r="11" spans="1:2" x14ac:dyDescent="0.25">
      <c r="A11" s="21" t="s">
        <v>13</v>
      </c>
      <c r="B11" t="s">
        <v>14</v>
      </c>
    </row>
    <row r="12" spans="1:2" x14ac:dyDescent="0.25">
      <c r="A12" s="21"/>
      <c r="B12" t="s">
        <v>15</v>
      </c>
    </row>
    <row r="13" spans="1:2" x14ac:dyDescent="0.25">
      <c r="A13" s="21"/>
      <c r="B13" t="s">
        <v>16</v>
      </c>
    </row>
    <row r="14" spans="1:2" x14ac:dyDescent="0.25">
      <c r="A14" s="21"/>
      <c r="B14" t="s">
        <v>17</v>
      </c>
    </row>
    <row r="15" spans="1:2" x14ac:dyDescent="0.25">
      <c r="A15" s="24"/>
      <c r="B15" s="24"/>
    </row>
    <row r="16" spans="1:2" x14ac:dyDescent="0.25">
      <c r="A16" s="21" t="s">
        <v>18</v>
      </c>
      <c r="B16" t="s">
        <v>30</v>
      </c>
    </row>
    <row r="17" spans="1:2" x14ac:dyDescent="0.25">
      <c r="A17" s="21"/>
      <c r="B17" t="s">
        <v>19</v>
      </c>
    </row>
    <row r="18" spans="1:2" x14ac:dyDescent="0.25">
      <c r="A18" s="21"/>
      <c r="B18" t="s">
        <v>20</v>
      </c>
    </row>
    <row r="19" spans="1:2" x14ac:dyDescent="0.25">
      <c r="A19" s="21"/>
      <c r="B19" t="s">
        <v>21</v>
      </c>
    </row>
    <row r="20" spans="1:2" x14ac:dyDescent="0.25">
      <c r="A20" s="21"/>
      <c r="B20" t="s">
        <v>22</v>
      </c>
    </row>
    <row r="21" spans="1:2" x14ac:dyDescent="0.25">
      <c r="A21" s="24"/>
      <c r="B21" s="24"/>
    </row>
    <row r="25" spans="1:2" x14ac:dyDescent="0.25">
      <c r="A25" t="s">
        <v>41</v>
      </c>
    </row>
    <row r="26" spans="1:2" x14ac:dyDescent="0.25">
      <c r="A26" s="24"/>
      <c r="B26" s="24"/>
    </row>
    <row r="27" spans="1:2" x14ac:dyDescent="0.25">
      <c r="A27" s="21" t="s">
        <v>24</v>
      </c>
      <c r="B27" t="s">
        <v>26</v>
      </c>
    </row>
    <row r="28" spans="1:2" x14ac:dyDescent="0.25">
      <c r="A28" s="21"/>
      <c r="B28" t="s">
        <v>12</v>
      </c>
    </row>
    <row r="29" spans="1:2" x14ac:dyDescent="0.25">
      <c r="A29" s="24"/>
      <c r="B29" s="24"/>
    </row>
    <row r="30" spans="1:2" x14ac:dyDescent="0.25">
      <c r="A30" s="21" t="s">
        <v>25</v>
      </c>
      <c r="B30" t="s">
        <v>27</v>
      </c>
    </row>
    <row r="31" spans="1:2" x14ac:dyDescent="0.25">
      <c r="A31" s="21"/>
      <c r="B31" t="s">
        <v>28</v>
      </c>
    </row>
    <row r="32" spans="1:2" x14ac:dyDescent="0.25">
      <c r="A32" s="21"/>
      <c r="B32" t="s">
        <v>16</v>
      </c>
    </row>
    <row r="33" spans="1:2" x14ac:dyDescent="0.25">
      <c r="A33" s="21"/>
      <c r="B33" t="s">
        <v>17</v>
      </c>
    </row>
    <row r="34" spans="1:2" x14ac:dyDescent="0.25">
      <c r="A34" s="21"/>
      <c r="B34" t="s">
        <v>29</v>
      </c>
    </row>
    <row r="35" spans="1:2" x14ac:dyDescent="0.25">
      <c r="A35" s="24"/>
      <c r="B35" s="24"/>
    </row>
    <row r="36" spans="1:2" x14ac:dyDescent="0.25">
      <c r="A36" s="21" t="s">
        <v>18</v>
      </c>
      <c r="B36" t="s">
        <v>30</v>
      </c>
    </row>
    <row r="37" spans="1:2" x14ac:dyDescent="0.25">
      <c r="A37" s="21"/>
      <c r="B37" t="s">
        <v>31</v>
      </c>
    </row>
    <row r="38" spans="1:2" x14ac:dyDescent="0.25">
      <c r="A38" s="21"/>
      <c r="B38" t="s">
        <v>32</v>
      </c>
    </row>
    <row r="39" spans="1:2" x14ac:dyDescent="0.25">
      <c r="A39" s="24"/>
      <c r="B39" s="24"/>
    </row>
    <row r="43" spans="1:2" x14ac:dyDescent="0.25">
      <c r="A43" t="s">
        <v>42</v>
      </c>
    </row>
    <row r="44" spans="1:2" x14ac:dyDescent="0.25">
      <c r="A44" s="24"/>
      <c r="B44" s="24"/>
    </row>
    <row r="45" spans="1:2" x14ac:dyDescent="0.25">
      <c r="A45" s="5" t="s">
        <v>33</v>
      </c>
      <c r="B45" s="3" t="s">
        <v>34</v>
      </c>
    </row>
    <row r="46" spans="1:2" x14ac:dyDescent="0.25">
      <c r="A46" s="24"/>
      <c r="B46" s="24"/>
    </row>
    <row r="47" spans="1:2" x14ac:dyDescent="0.25">
      <c r="A47" s="2" t="s">
        <v>24</v>
      </c>
      <c r="B47" t="s">
        <v>35</v>
      </c>
    </row>
    <row r="48" spans="1:2" x14ac:dyDescent="0.25">
      <c r="A48" s="24"/>
      <c r="B48" s="24"/>
    </row>
    <row r="49" spans="1:2" x14ac:dyDescent="0.25">
      <c r="A49" s="21" t="s">
        <v>25</v>
      </c>
      <c r="B49" t="s">
        <v>36</v>
      </c>
    </row>
    <row r="50" spans="1:2" x14ac:dyDescent="0.25">
      <c r="A50" s="21"/>
      <c r="B50" t="s">
        <v>17</v>
      </c>
    </row>
    <row r="51" spans="1:2" x14ac:dyDescent="0.25">
      <c r="A51" s="21"/>
      <c r="B51" t="s">
        <v>37</v>
      </c>
    </row>
    <row r="52" spans="1:2" x14ac:dyDescent="0.25">
      <c r="A52" s="21"/>
      <c r="B52" t="s">
        <v>38</v>
      </c>
    </row>
    <row r="53" spans="1:2" x14ac:dyDescent="0.25">
      <c r="A53" s="21"/>
      <c r="B53" t="s">
        <v>12</v>
      </c>
    </row>
    <row r="54" spans="1:2" x14ac:dyDescent="0.25">
      <c r="A54" s="24"/>
      <c r="B54" s="24"/>
    </row>
    <row r="55" spans="1:2" x14ac:dyDescent="0.25">
      <c r="A55" s="2" t="s">
        <v>18</v>
      </c>
    </row>
    <row r="56" spans="1:2" x14ac:dyDescent="0.25">
      <c r="A56" s="24"/>
      <c r="B56" s="24"/>
    </row>
  </sheetData>
  <mergeCells count="20">
    <mergeCell ref="A46:B46"/>
    <mergeCell ref="A48:B48"/>
    <mergeCell ref="A49:A53"/>
    <mergeCell ref="A54:B54"/>
    <mergeCell ref="A56:B56"/>
    <mergeCell ref="A30:A34"/>
    <mergeCell ref="A35:B35"/>
    <mergeCell ref="A36:A38"/>
    <mergeCell ref="A39:B39"/>
    <mergeCell ref="A44:B44"/>
    <mergeCell ref="A16:A20"/>
    <mergeCell ref="A21:B21"/>
    <mergeCell ref="A26:B26"/>
    <mergeCell ref="A27:A28"/>
    <mergeCell ref="A29:B29"/>
    <mergeCell ref="A15:B15"/>
    <mergeCell ref="A4:B4"/>
    <mergeCell ref="A5:A9"/>
    <mergeCell ref="A10:B10"/>
    <mergeCell ref="A11:A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SOA Principles</vt:lpstr>
      <vt:lpstr>Microservices Principles</vt:lpstr>
      <vt:lpstr>Patterns</vt:lpstr>
      <vt:lpstr>Charts</vt:lpstr>
      <vt:lpstr>All 3 tactics versions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2018-03-16T13:41:27Z</dcterms:modified>
</cp:coreProperties>
</file>