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Pattern List" sheetId="1" r:id="rId1"/>
    <sheet name="MS Applicability" sheetId="2" r:id="rId2"/>
    <sheet name="Charts" sheetId="3" r:id="rId3"/>
  </sheets>
  <definedNames>
    <definedName name="_xlnm._FilterDatabase" localSheetId="1" hidden="1">'MS Applicability'!$J$19:$L$25</definedName>
    <definedName name="_xlnm._FilterDatabase" localSheetId="0" hidden="1">'Pattern List'!$A$1:$I$119</definedName>
  </definedNames>
  <calcPr calcId="152511"/>
</workbook>
</file>

<file path=xl/calcChain.xml><?xml version="1.0" encoding="utf-8"?>
<calcChain xmlns="http://schemas.openxmlformats.org/spreadsheetml/2006/main">
  <c r="C37" i="2" l="1"/>
  <c r="D35" i="2"/>
  <c r="D34" i="2"/>
  <c r="D33" i="2"/>
  <c r="C33" i="2"/>
  <c r="C34" i="2"/>
  <c r="C35" i="2"/>
  <c r="C32" i="2"/>
  <c r="D22" i="2" l="1"/>
  <c r="D23" i="2"/>
  <c r="D21" i="2"/>
  <c r="D9" i="2"/>
  <c r="D10" i="2"/>
  <c r="D8" i="2"/>
  <c r="P25" i="2"/>
  <c r="N25" i="2"/>
  <c r="L25" i="2"/>
  <c r="P24" i="2"/>
  <c r="N24" i="2"/>
  <c r="L24" i="2"/>
  <c r="P23" i="2"/>
  <c r="N23" i="2"/>
  <c r="L23" i="2"/>
  <c r="P22" i="2"/>
  <c r="N22" i="2"/>
  <c r="L22" i="2"/>
  <c r="P21" i="2"/>
  <c r="N21" i="2"/>
  <c r="L21" i="2"/>
  <c r="P20" i="2"/>
  <c r="N20" i="2"/>
  <c r="L20" i="2"/>
  <c r="P8" i="2"/>
  <c r="P9" i="2"/>
  <c r="P10" i="2"/>
  <c r="P11" i="2"/>
  <c r="N8" i="2"/>
  <c r="N9" i="2"/>
  <c r="N10" i="2"/>
  <c r="N11" i="2"/>
  <c r="L8" i="2"/>
  <c r="L9" i="2"/>
  <c r="L10" i="2"/>
  <c r="L11" i="2"/>
  <c r="P7" i="2"/>
  <c r="N7" i="2"/>
  <c r="L7" i="2"/>
  <c r="K21" i="2" l="1"/>
  <c r="Q21" i="2" s="1"/>
  <c r="K22" i="2"/>
  <c r="M22" i="2" s="1"/>
  <c r="K23" i="2"/>
  <c r="O23" i="2" s="1"/>
  <c r="K24" i="2"/>
  <c r="Q24" i="2" s="1"/>
  <c r="K25" i="2"/>
  <c r="M25" i="2" s="1"/>
  <c r="K20" i="2"/>
  <c r="Q20" i="2" s="1"/>
  <c r="K11" i="2"/>
  <c r="M11" i="2" s="1"/>
  <c r="K10" i="2"/>
  <c r="Q10" i="2" s="1"/>
  <c r="K9" i="2"/>
  <c r="M9" i="2" s="1"/>
  <c r="K8" i="2"/>
  <c r="Q8" i="2" s="1"/>
  <c r="K7" i="2"/>
  <c r="O7" i="2" s="1"/>
  <c r="G21" i="2"/>
  <c r="G24" i="2"/>
  <c r="G22" i="2"/>
  <c r="G20" i="2"/>
  <c r="G23" i="2"/>
  <c r="G11" i="2"/>
  <c r="G8" i="2"/>
  <c r="G10" i="2"/>
  <c r="G7" i="2"/>
  <c r="G9" i="2"/>
  <c r="C7" i="2"/>
  <c r="C23" i="2"/>
  <c r="C22" i="2"/>
  <c r="C21" i="2"/>
  <c r="C20" i="2"/>
  <c r="C9" i="2"/>
  <c r="C8" i="2"/>
  <c r="C10" i="2"/>
  <c r="Q25" i="2" l="1"/>
  <c r="M21" i="2"/>
  <c r="Q23" i="2"/>
  <c r="Q9" i="2"/>
  <c r="M23" i="2"/>
  <c r="O9" i="2"/>
  <c r="Q7" i="2"/>
  <c r="M10" i="2"/>
  <c r="O20" i="2"/>
  <c r="O25" i="2"/>
  <c r="O8" i="2"/>
  <c r="O10" i="2"/>
  <c r="Q22" i="2"/>
  <c r="O22" i="2"/>
  <c r="O24" i="2"/>
  <c r="M7" i="2"/>
  <c r="M20" i="2"/>
  <c r="M8" i="2"/>
  <c r="O11" i="2"/>
  <c r="Q11" i="2"/>
  <c r="M24" i="2"/>
  <c r="O21" i="2"/>
  <c r="H22" i="2"/>
  <c r="H24" i="2"/>
  <c r="H20" i="2"/>
  <c r="H10" i="2"/>
  <c r="H8" i="2"/>
  <c r="H11" i="2"/>
  <c r="H9" i="2"/>
  <c r="H7" i="2"/>
  <c r="H23" i="2"/>
  <c r="H21" i="2"/>
  <c r="C12" i="2"/>
  <c r="C25" i="2"/>
</calcChain>
</file>

<file path=xl/sharedStrings.xml><?xml version="1.0" encoding="utf-8"?>
<sst xmlns="http://schemas.openxmlformats.org/spreadsheetml/2006/main" count="933" uniqueCount="373">
  <si>
    <t>Name</t>
  </si>
  <si>
    <t>Category</t>
  </si>
  <si>
    <t>Description</t>
  </si>
  <si>
    <t>Service Inventory Design Patterns</t>
  </si>
  <si>
    <t>Enterprise Inventory</t>
  </si>
  <si>
    <t>A single enterprise service inventory provides the architectural boundaries for every service within the enterprise to guarantee standardization, interoperability, and recomposition.</t>
  </si>
  <si>
    <t>Domain Inventory</t>
  </si>
  <si>
    <t>Subcategory</t>
  </si>
  <si>
    <t>Foundational Inventory Patterns</t>
  </si>
  <si>
    <t>When a single enterprise-wide inventory is not possible or wanted, several domain-specific inventories can be created within the enterprise, each standardizing a single domain with high cohesion.</t>
  </si>
  <si>
    <t>Inventory Endpoint</t>
  </si>
  <si>
    <t>Service Normalization</t>
  </si>
  <si>
    <t>Alternative Patterns</t>
  </si>
  <si>
    <t>Standardized Service Contract, Service Abstraction, Service Composability</t>
  </si>
  <si>
    <t>Service Autonomy</t>
  </si>
  <si>
    <t>Logic Centralization</t>
  </si>
  <si>
    <t>Logic centralization helps to achieve the goals of service normalization by governing service usage and promoting a single service for a defined set of capabilities.</t>
  </si>
  <si>
    <t>Service Reusability, Service Composability</t>
  </si>
  <si>
    <t>Service Layers</t>
  </si>
  <si>
    <t>Introduce logical layers in the service inventory to group services by the type of functionality they provide. Example: process layer, entity layer, utility layer</t>
  </si>
  <si>
    <t>Canonical Protocol</t>
  </si>
  <si>
    <t>Canonical Schema</t>
  </si>
  <si>
    <t>Standardized Service Contract</t>
  </si>
  <si>
    <t>To standardize communication, a common transport and message protocol is chosen and established within the service inventory. This enables unified interoperability and avoids unnecessary protocol bridging.</t>
  </si>
  <si>
    <t>To avoid data model transformation introduced by disparate models for the same entities, a canonical schema is enforced as an inventory-wide standard.</t>
  </si>
  <si>
    <t>Data Model Transformation</t>
  </si>
  <si>
    <t>Logical Inventory Layer Patterns</t>
  </si>
  <si>
    <t>Utility Abstraction</t>
  </si>
  <si>
    <t>Entity Abstraction</t>
  </si>
  <si>
    <t>Process Abstraction</t>
  </si>
  <si>
    <t>Service Loose Coupling, Service Abstraction, Service Reusability, Service Composability</t>
  </si>
  <si>
    <t>Service Loose Coupling, Service Abstraction,  Service Composability</t>
  </si>
  <si>
    <t>Inventory Centralization Patterns</t>
  </si>
  <si>
    <t>Process Centralization</t>
  </si>
  <si>
    <t>Schema Centralization</t>
  </si>
  <si>
    <t>Policy Centralization</t>
  </si>
  <si>
    <t>Rules Centralization</t>
  </si>
  <si>
    <t>Service Autonomy, Service Statelessness, Service Composability</t>
  </si>
  <si>
    <t>To enable governance and evolution of business process logic, a central deployment and orchestration location is implemented. This tackles problems introduced by the distribution of business processes.</t>
  </si>
  <si>
    <t>Standardized Service Contract, Service Loose Coupling</t>
  </si>
  <si>
    <t>Schemas are centralized independently of the services that use them. Several schemas can be combined in a service contract to avoid duplicate schemas.</t>
  </si>
  <si>
    <t>Standardized Service Contract, Service Loose Coupling, Service Abstraction</t>
  </si>
  <si>
    <t>Service Reusability</t>
  </si>
  <si>
    <t>To avoid governance and redundancy issues with business rules that are needed within several business services, a central business rules management system is established.</t>
  </si>
  <si>
    <t>Inventory Implementation Patterns</t>
  </si>
  <si>
    <t>Dual Protocols</t>
  </si>
  <si>
    <t>Canonical Resources</t>
  </si>
  <si>
    <t>State Repository</t>
  </si>
  <si>
    <t>Stateful Service</t>
  </si>
  <si>
    <t>Service Grid</t>
  </si>
  <si>
    <t>Cross-Domain Utility Layer</t>
  </si>
  <si>
    <t>Protocol Bridging, Dual Protocol</t>
  </si>
  <si>
    <t>To overcome the limitations of Canonical Protocol, a secondary protocol is introduced as an alternative to the primary one.</t>
  </si>
  <si>
    <t>Standardized Service Contract, Service Loose Coupling, Service Abstraction, Service Autonomy, Service Composability</t>
  </si>
  <si>
    <t>To reduce costs and governance efforts, a standardized infrastructure and architecture for common resources is established and utilized by different services so that low-level resources and middleware is centrally managed.</t>
  </si>
  <si>
    <t>Protocol Bridging, Canonical Protocol</t>
  </si>
  <si>
    <t>To avoid resource consumption by services for large amounts of state date, a central repository to persistently store state data is created.</t>
  </si>
  <si>
    <t>Service Statelessness</t>
  </si>
  <si>
    <t>To avoid resource consumption by services for large amounts of state date, intentionally stateful utility services are created for each particular service activity.</t>
  </si>
  <si>
    <t>When dealing with high volumes of state data, a collection of stateful system services can be used to form a grid providing high scalability and fault tolerance.</t>
  </si>
  <si>
    <t>Stateful Service, State Repository</t>
  </si>
  <si>
    <t>When a subset of services or capabilities within an inventory can also be useful for external consumers, an endpoint service can be created to securely and conveniently expose these services.</t>
  </si>
  <si>
    <t>A Service Layer within an inventory is created for non-business logic utility services to facilitate reuse of common agnostic logic and avoid duplicate implementations.</t>
  </si>
  <si>
    <t>A Service Layer within an inventory is created for business logic services to facilitate reuse of common agnostic logic and avoid duplicate implementations.</t>
  </si>
  <si>
    <t>A Service Layer within an inventory is created for business logic services with non-agnostic business process logic to separate them from agnostic services and enable independent governance and better reuse of agnostic services.</t>
  </si>
  <si>
    <t>To avoid lots of duplicate utility services in two or more independent Domain Inventories, a shared layer of cross-domain utility services is introduced.</t>
  </si>
  <si>
    <t>Inventory Governance Patterns</t>
  </si>
  <si>
    <t>Canonical Expression</t>
  </si>
  <si>
    <t>Metadata Centralization</t>
  </si>
  <si>
    <t>Canonical Versioning</t>
  </si>
  <si>
    <t>A standardization of service contracts with naming conventions ensures consistency and avoids misinterpretation within an inventory.</t>
  </si>
  <si>
    <t>Standardized Service Contract, Service Discoverability</t>
  </si>
  <si>
    <t>To avoid the creation of redundant functionality and inventory denormalization, centrally published service metadata (service registry) provides means for service discovery and service registration.</t>
  </si>
  <si>
    <t>Service Discoverability</t>
  </si>
  <si>
    <t>To avoid interoperability and governance issues for different versioning methods, service contract versioning is standardized within an inventory.</t>
  </si>
  <si>
    <t>Service Design Patterns</t>
  </si>
  <si>
    <t>Foundational Service Patterns</t>
  </si>
  <si>
    <t>Functional Decomposition</t>
  </si>
  <si>
    <t>Service Encapsulation</t>
  </si>
  <si>
    <t>Agnostic Context</t>
  </si>
  <si>
    <t>Non-Agnostic Context</t>
  </si>
  <si>
    <t>Agnostic Capability</t>
  </si>
  <si>
    <t>To avoid the complexity of solution logic for a very large business problem, the business problem is broken down into several smaller related problems, allowing to use a set of smaller pieces of solution logic to address it. This increases reusability and composability and isolates changes.</t>
  </si>
  <si>
    <t>To make existing solution logic available outside of the single application context it was initially designed for, it is encapsulated by a service and positioned as an enterprise resource.</t>
  </si>
  <si>
    <t>To increase the reusability of multi-purpose solution logic, isolate it into separate services with distinct agnostic contexts.</t>
  </si>
  <si>
    <t>Standardized Service Contract, Service Composability</t>
  </si>
  <si>
    <t>To generalize capabilities of a service context and increase reuse and composition for other business problems, agnostic service logic is partitioned into groups not specific to a single business problem.</t>
  </si>
  <si>
    <t>Standardized Service Contract, Service Reusability, Service Composability</t>
  </si>
  <si>
    <t>Service Implementation Patterns</t>
  </si>
  <si>
    <t>Service Façade</t>
  </si>
  <si>
    <t>Redundant Implementation</t>
  </si>
  <si>
    <t>Service Data Replication</t>
  </si>
  <si>
    <t>Partial State Deferral</t>
  </si>
  <si>
    <t>UI Mediator</t>
  </si>
  <si>
    <t>To allow core service logic to evolve independently from a public service contract, a façade is created and used as an intermediary that decouples the two.</t>
  </si>
  <si>
    <t>To increase the reliability and availability of an important service, it is deployed several times in a scalable manner with failover support.</t>
  </si>
  <si>
    <t>To preserve service autonomy when dealing with shared data, create a dedicated database instance for each affected service and introduce data replication mechanisms to ensure consistency.</t>
  </si>
  <si>
    <t>To increase resource efficiency of services requiring potentially very large amounts of state data, service logic can be designed to partially defer state management responsibilities to another part of the enterprise.</t>
  </si>
  <si>
    <t>Partial Validation</t>
  </si>
  <si>
    <t>To avoid unnecessary data validation when dealing with agnostic services that provide much more data than is actually needed by a consumer, the consumer is instead designed to only validate the data relevant for its use cases.</t>
  </si>
  <si>
    <t>To provide a consistent and timely user-experience from a performance point of view, mediator logic is put between UI components and the actual services. The utility mediator responds in a timely and consistent manner, regardless of the underlying services.</t>
  </si>
  <si>
    <t>Service Loose Coupling</t>
  </si>
  <si>
    <t>Service Security Patterns</t>
  </si>
  <si>
    <t>Exception Shielding</t>
  </si>
  <si>
    <t>Message Screening</t>
  </si>
  <si>
    <t>Trusted Subsystem</t>
  </si>
  <si>
    <t>Service Perimeter Guard</t>
  </si>
  <si>
    <t>Service Abstraction</t>
  </si>
  <si>
    <t>To avoid dangers of returning unfiltered internal exception messages, exception output is sanitized before it is returned to consumers.</t>
  </si>
  <si>
    <t>To avoid issues with harmful data, all input data is assumed to be harmful and is therefore subject to validation before the service performs the actual task.</t>
  </si>
  <si>
    <t>To avoid direct access of a consumer to a subsystem (i.e. bypassing the service interface), the service uses dedicated credentials to the subsystem and is the ONLY entity allowed to access it.</t>
  </si>
  <si>
    <t>Service Loose Coupling, Service Abstraction</t>
  </si>
  <si>
    <t>To securely make internal services available outside of the enterprise firewalls, an intermediary perimeter service is established as the single point of communication for externalizing services.</t>
  </si>
  <si>
    <t>Service Contract Design Patterns</t>
  </si>
  <si>
    <t>Decoupled Contract</t>
  </si>
  <si>
    <t>Contract Centralization</t>
  </si>
  <si>
    <t>Contract Denormalization</t>
  </si>
  <si>
    <t>Concurrent Contracts</t>
  </si>
  <si>
    <t>Validation Abstraction</t>
  </si>
  <si>
    <t>By separating the service contract from the service implementation, coupling is reduced and both can evolve independently without affecting service consumers.</t>
  </si>
  <si>
    <t>To avoid coupling between consumers and implementations, it is enforced that all access to service logic needs to happen via the service contract.</t>
  </si>
  <si>
    <t>When a strictly normalized service contracts creates issues for some service consumers, it can be carefully extended with additional ways to consume its capabilities.</t>
  </si>
  <si>
    <t>When a single contract is not enough for a broad set of different consumers, multiple contracts can be created for a single service.</t>
  </si>
  <si>
    <t>Standardized Service Contract, Service Loose Coupling, Service Reusability</t>
  </si>
  <si>
    <t>To avoid the invalidation of a service contract when validation rules change, the validation logic is moved out of the contract, e.g. to the underlying service logic or to new validation service.</t>
  </si>
  <si>
    <t>Legacy Encapsulation Patterns</t>
  </si>
  <si>
    <t>Legacy Wrapper</t>
  </si>
  <si>
    <t>Multi-Channel Endpoint</t>
  </si>
  <si>
    <t>File Gateway</t>
  </si>
  <si>
    <t>To make legacy applications available in a standardized way without relying on legacy technology,  a standardized service contract wraps the proprietary legacy interface.</t>
  </si>
  <si>
    <t>To create a standardized way for all different delivery consumer channels (e.g. mobile, desktop, kiosk, …), an intermediary service is created that encapsulates channel-specifics and exposes a single standardized contract.</t>
  </si>
  <si>
    <t>Service Loose Coupling, Service Reusability</t>
  </si>
  <si>
    <t>To integrate legacy systems that rely on file transfer for communication, an intermediary two-way file processing service is created to facilitate communication.</t>
  </si>
  <si>
    <t>Service Governance Patterns</t>
  </si>
  <si>
    <t>Compatible Change</t>
  </si>
  <si>
    <t>Version Identification</t>
  </si>
  <si>
    <t>Termination Notification</t>
  </si>
  <si>
    <t>Service Refactoring</t>
  </si>
  <si>
    <t>Service Decomposition</t>
  </si>
  <si>
    <t>Proxy Capability</t>
  </si>
  <si>
    <t>Decomposed Capability</t>
  </si>
  <si>
    <t>Distributed Capability</t>
  </si>
  <si>
    <t>To avoid breaking existing service consumers, changes to an already-published service contract should always be backwards-compatible. For unavoidable breaking-changes, concurrent versions should be used.</t>
  </si>
  <si>
    <t>To make consumers aware of changes to published contracts and empower them to choose their required implementation, versioning information are added to the service contract and to service registration and discovery infrastructure.</t>
  </si>
  <si>
    <t>To make consumers aware of the discontinuation of a service contract version or the complete service, termination notifications are created for both human and machine consumption.</t>
  </si>
  <si>
    <t>To avoid problems with very coarse-grained services, a single large service can be decomposed into several smaller ones with independent service contracts and implementations.</t>
  </si>
  <si>
    <t>Service Loose Coupling, Service Composability</t>
  </si>
  <si>
    <t>To avoid impacting existing consumers by decomposing a service, the original service contract is preserved and turned into a proxy that accesses the newly created services.</t>
  </si>
  <si>
    <t>To ease a probable future service decomposition, service functionality is divided into granular capabilities that can more easily facilitate decomposition.</t>
  </si>
  <si>
    <t>Standardized Service Contract, Service Abstraction</t>
  </si>
  <si>
    <t>When special processing requirements of a single service capability threaten to negatively impact other service capabilities, the capability in need of special treatment is moved to a different physical remote location. An intermediary façade accesses the capability in the new environment and provides its logic to the contract.</t>
  </si>
  <si>
    <t>Standardized Service Contract, Service Autonomy</t>
  </si>
  <si>
    <t>Service Composition Design Patterns</t>
  </si>
  <si>
    <t>Capability Composition Patterns</t>
  </si>
  <si>
    <t>Capability Composition</t>
  </si>
  <si>
    <t>Capability Recomposition</t>
  </si>
  <si>
    <t>All</t>
  </si>
  <si>
    <t>To increase reusability and composability and the general efficiency of the services within the enterprise, agnostic service capabilities are designed to be invoked and composed in various different ways.</t>
  </si>
  <si>
    <t>Service Messaging Patterns</t>
  </si>
  <si>
    <t>Messaging Metadata</t>
  </si>
  <si>
    <t>Service Agent</t>
  </si>
  <si>
    <t>Intermediate Routing</t>
  </si>
  <si>
    <t>State Messaging</t>
  </si>
  <si>
    <t>Service Callback</t>
  </si>
  <si>
    <t>Service Instance Routing</t>
  </si>
  <si>
    <t>Asynchronous Queuing</t>
  </si>
  <si>
    <t>Reliable Messaging</t>
  </si>
  <si>
    <t>Event-Driven Messaging</t>
  </si>
  <si>
    <t>In order to remove the need for persistent connections and to reduce coupling between communication partners, message-based communication can be introduced.</t>
  </si>
  <si>
    <t>To provide a means for runtime-activity management in a message-based environment, messages are enriched with activity-specific metadata (message headers) that can be interpreted by receivers at runtime.</t>
  </si>
  <si>
    <t>Service Loose Coupling, Service Statelessness</t>
  </si>
  <si>
    <t>To figure out the actual path of a message at runtime in a complex composition, intermediary routing logic can be used to dynamically determine the receiver(s) of a message.</t>
  </si>
  <si>
    <t>Service Loose Coupling, Service Reusability, Service Composability</t>
  </si>
  <si>
    <t>When statefulness is required for conversations but the statelessness of the service should not be compromised, state data can instead be delegated to messages.</t>
  </si>
  <si>
    <t>Standardized Service Contract, Service Statelessness, Service Composability</t>
  </si>
  <si>
    <t>Standardized Service Contract, Service Loose Coupling, Service Composability</t>
  </si>
  <si>
    <t>To avoid redundant service functionality, service boundary alignment and governance takes care to harmonize the service capabilities within each service inventory.</t>
  </si>
  <si>
    <t>Global or domain-specific policies are isolated and centrally applied to several services to avoid policy redundancies or inconsistencies.</t>
  </si>
  <si>
    <t>Non-agnostic solution logic that is highly specific to a certain business context is identified and moved to a distinct service with a single purpose for a service inventory.</t>
  </si>
  <si>
    <t>To increase the technical quality or the fulfilment of non-functional requirements of a service, the implementation can be refactored while the published service contract stays stable.</t>
  </si>
  <si>
    <t>When a service needs logic outside of its boundary to fulfil its capability, it invokes this functionality and delivers its own capability through composition.</t>
  </si>
  <si>
    <t>Service Messaging</t>
  </si>
  <si>
    <t>When there is the need for executing logic without direct invocation by a service consumer, an event-driven program (Service Agent) can be created that responds to predefined conditions.</t>
  </si>
  <si>
    <t>When a service cannot maintain a synchronous connection with its consumers (e.g. due to long running transactions), it can require its consumers to communicate asynchronously by providing a callback address to which the service can send the response.</t>
  </si>
  <si>
    <t>When required to access the same service instance in a stateful scenario, consumers should not have to rely on custom logic, but the stateful service provides an instance identifier in a standardized format that can be used by consumers to repeatedly access the same instance.</t>
  </si>
  <si>
    <t>Service Loose Coupling, Service Statelessness, Service Composability</t>
  </si>
  <si>
    <t>To eliminate performance and reliability issues with a lot of concurrent synchronous invocation, a service can instead provide an intermediary queue buffer to consumers, which allows temporal decoupling and independent message processing.</t>
  </si>
  <si>
    <t>Standardized Service Contract, Service Loose Coupling, Service Statelessness</t>
  </si>
  <si>
    <t>To bring communication reliability to an otherwise unreliable environment, intermediate reliability mechanisms are introduced into the inventory to guarantee message delivery.</t>
  </si>
  <si>
    <t>Service Composability</t>
  </si>
  <si>
    <t>Standardized Service Contract, Service Loose Coupling, Service Autonomy</t>
  </si>
  <si>
    <t>Composition Implementation Patterns</t>
  </si>
  <si>
    <t>Agnostic Sub-Controller</t>
  </si>
  <si>
    <t>Composition Autonomy</t>
  </si>
  <si>
    <t>Atomic Service Transaction</t>
  </si>
  <si>
    <t>Compensating Service Transaction</t>
  </si>
  <si>
    <t>To increase the autonomy of a composition when dealing with a lot of shared and composed services, all composition participants are isolated and redundantly implemented together with the task service.</t>
  </si>
  <si>
    <t>Service Autonomy, Service Reusability, Service Composability</t>
  </si>
  <si>
    <t>To provide rollback functionality in distributed transactions spanning multiple services, a transaction management system is introduced into the inventory and used for atomic compositions.</t>
  </si>
  <si>
    <t>When locking resources is not an option in a distributed transaction spanning multiple services, compensating routines are created  to allow runtime exceptions to be resolved by executing "undoing" compensation logic.</t>
  </si>
  <si>
    <t>Service Interaction Security Patterns</t>
  </si>
  <si>
    <t>Data Confidentiality</t>
  </si>
  <si>
    <t>Data Origin Authentication</t>
  </si>
  <si>
    <t>Direct Authentication</t>
  </si>
  <si>
    <t>Brokered Authentication</t>
  </si>
  <si>
    <t>To avoid that intermediaries can read sensitive data in service compositions, message contents are encrypted transport-independently so that only intended recipients can read the protected information.</t>
  </si>
  <si>
    <t>To verify the origin of a message in a service composition, the creator can digitally sign the message ("proof of origin"), which enables consumers to ensure that the content has not been tampered with.</t>
  </si>
  <si>
    <t>To limit access of consumers to a services capability, the consumers provide credentials when accessing resources. The service has access to an identity store, which enables it to directly authenticate consumers.</t>
  </si>
  <si>
    <t>When direct authentication is not an option (especially when access to multiple services is required during a composition or trust between consumers and producers is low), an authentication broker carries out intermediary authentication and provides access tokens for service consumers.</t>
  </si>
  <si>
    <t>Transformation Patterns</t>
  </si>
  <si>
    <t>Data Format Transformation</t>
  </si>
  <si>
    <t>Protocol Bridging</t>
  </si>
  <si>
    <t>When services operating on the same type of data with different data models need to collaborate, but a Canonical Schema is not an option, data transformation logic is introduced that performs mapping activities between the two formats.</t>
  </si>
  <si>
    <t>When a service consumer is not able to communicate with a service provider because of different protocols and the implementation of a Canonical Protocol is not an option, bridging logic is introduced to facilitate communication between the two partners.</t>
  </si>
  <si>
    <t>Compound Design Patterns</t>
  </si>
  <si>
    <t>Orchestration</t>
  </si>
  <si>
    <t>Enterprise Service Bus</t>
  </si>
  <si>
    <t>Service Broker</t>
  </si>
  <si>
    <t>Canonical Schema Bus</t>
  </si>
  <si>
    <t>Official Endpoint</t>
  </si>
  <si>
    <t>Federated Endpoint Layer</t>
  </si>
  <si>
    <t>Three-Layer Inventory</t>
  </si>
  <si>
    <t>A platform to facilitate effective maintenance and execution of parent business logic with a lot of complex service compositions with potentially long-running activities. Commonly applied patterns: Process Abstraction, Process Centralization, State Repository, Compensating Service Transaction, Atomic Service Transaction, Data Model Transformation, Rules Centralization</t>
  </si>
  <si>
    <t>A central intermediary communication platform for interoperability between services that also provides reliability and scalability. Commonly applied patterns: Service Broker, Asynchronous Queuing, Intermediate Routing</t>
  </si>
  <si>
    <t>A middleware providing broker functionality with various runtime conversion features for the integration of services with different properties. Commonly applied patterns: Data Model Transformation, Data Format Transformation, Protocol Bridging</t>
  </si>
  <si>
    <t>An extension of the Enterprise Service Bus that enforces additional standardization w.r.t. communication and service contract handling. Commonly applied patterns: Enterprise Service Bus, Decoupled Contract, Contract Centralization, Canonical Schema</t>
  </si>
  <si>
    <t>A combination of Logic Centralization and Contract Centralization that specifies not only WHAT the service has to be used for but also HOW its functionality should be invoked. Commonly applied patterns: Logic Centralization, Contract Centralization</t>
  </si>
  <si>
    <t>Several services form a federation and unite to be consumed and represented in a standardized way while still allowing their respective environments to evolve independently. Commonly applied patterns: Official Endpoint, Service Normalization, Canonical Protocol, Canonical Schema, Canonical Expression</t>
  </si>
  <si>
    <t>A common way to structure a Service Inventory with the Service Layers pattern, which provides three different layers with common and useful abstractions of service logic. Commonly applied patterns: Utility Abstraction, Entity Abstraction, Process Abstraction</t>
  </si>
  <si>
    <t>Content Negotiation</t>
  </si>
  <si>
    <t>Endpoint Redirection</t>
  </si>
  <si>
    <t>Entity Linking</t>
  </si>
  <si>
    <t>Idempotent Capability</t>
  </si>
  <si>
    <t>Lightweight Endpoint</t>
  </si>
  <si>
    <t>Reusable Contract</t>
  </si>
  <si>
    <t>Uniform Contract</t>
  </si>
  <si>
    <t>REST-inspired Patterns</t>
  </si>
  <si>
    <t>To accommodate different needs for data formats and representations of service consumers, service providers can implement several possibilities and allow runtime negotiation with consumers (e.g. XML, JSON, etc.).</t>
  </si>
  <si>
    <t>To prevent the breaking of consumers that try to access an outdated service endpoint, redirect the request to the current service endpoint.</t>
  </si>
  <si>
    <t>Service Reusability, Service Abstraction, Service Composability</t>
  </si>
  <si>
    <t>To avoid issues arising for duplicate requests due to lost response messages in an unreliable network infrastructure, service capabilities are designed in such a way that executing the same request multiple times leads to the same end result (idempotent logic).</t>
  </si>
  <si>
    <t>Standardized Service Contract, Service Loose Coupling, Service Abstraction, Service Composability</t>
  </si>
  <si>
    <t>To limit the efforts of updating service consumers when a service contract changes, the coupling between communication partners is limited to a technical contract with generic high-level functions.</t>
  </si>
  <si>
    <t>Standardized Service Contract, Service Loose Coupling, Service Abstraction, Service Discoverability, Service Composability</t>
  </si>
  <si>
    <t>A compound pattern that is a specialized version of Reusable Contract and is applied to all services within an inventory to enable technical standardization, fine-grained capabilities, and flexibility via navigating through related entities. Commonly applied patterns: Reusable Contract, Lightweight Endpoint, Entity Linking</t>
  </si>
  <si>
    <t>Events occurring within the boundaries of a certain service may be of value to consumers. To reduce the overhead of polling, consumers can instead subscribe to the service and be notified if relevant events occur.</t>
  </si>
  <si>
    <t>To increase reusability of compositions that are of a more agnostic nature, cross-entity composition logic is made available via an agnostic sub-controller.</t>
  </si>
  <si>
    <t>To avoid governance issues and inflexibility with hardcoded relationships between different entities (e.g. in a composition controller service), services inform their consumers during runtime about the existence and location of related entities to enable consumers to navigate from entity to entity.</t>
  </si>
  <si>
    <t>To avoid wasteful data exchange and consumer-side processing that may occur with very coarse-grained capabilities, a series of fine-grained endpoints that allows consumers to access the ones that they explicitly need.</t>
  </si>
  <si>
    <t>Source</t>
  </si>
  <si>
    <t>SOA Design Patterns (Erl)</t>
  </si>
  <si>
    <t>SOA with REST (Erl)</t>
  </si>
  <si>
    <t>SOA Patterns (Rotem-Gal-Oz)</t>
  </si>
  <si>
    <t>Service Host</t>
  </si>
  <si>
    <t>Active Service</t>
  </si>
  <si>
    <t>Transactional Service</t>
  </si>
  <si>
    <t>Workflodize</t>
  </si>
  <si>
    <t>Edge Component</t>
  </si>
  <si>
    <t>Related Design Principles / Quality Attributes</t>
  </si>
  <si>
    <t>To avoid duplicating efforts for basic service functionality (e.g. configuration, wiring, administration, …), a common framework is used that acts as a container for services and addresses these concerns.</t>
  </si>
  <si>
    <t>Reusability, Portability</t>
  </si>
  <si>
    <t>To minimize the effects of unavailable down-stream services that a service capability depends, the service is enhanced with an Active Class that takes care of temporal concerns and autonomy issues (e.g. caching and periodically refreshing needed data from down-stream services).</t>
  </si>
  <si>
    <t>Performance, Availability</t>
  </si>
  <si>
    <t>To enable a certain degree of adaptability when changing business process require the changing of existing service compositions, a workflow engine is introduced to handle volatile compositions and orchestrate the stable pieces of logic.</t>
  </si>
  <si>
    <t>Flexibility, Reusability</t>
  </si>
  <si>
    <t>To separate the business logic of a service from all other functionality that may be common and non-specific to this service, an Edge Component with all cross-cutting features is created as an entry point for the business logic that is now isolated other concerns.</t>
  </si>
  <si>
    <t>Maintainability, Flexibility</t>
  </si>
  <si>
    <t>Decoupled Invocation</t>
  </si>
  <si>
    <t>Parallel Pipelines</t>
  </si>
  <si>
    <t>Gridable Service</t>
  </si>
  <si>
    <t>Service Instance</t>
  </si>
  <si>
    <t>Virtual Endpoint</t>
  </si>
  <si>
    <t>Service Watchdog</t>
  </si>
  <si>
    <t>To deal more reliably with high load in different forms, separate the replies from requests by introducing a reliable queue that stores all requests. Receiving a request will be immediately acknowledged at the service edge, but the actual request processing and the sending of a response will come later.</t>
  </si>
  <si>
    <t>Performance, Testability, Flexibility</t>
  </si>
  <si>
    <t>To maintain high throughput with a stateful service under heavy load, the different steps necessary to perform the service capability are broken up into subtasks connected by queues. This pipeline infrastructure speeds up the processing through parallelism.</t>
  </si>
  <si>
    <t>Performance, Scalability, Testability</t>
  </si>
  <si>
    <t>To implement services that have to perform computationally intense tasks in a scalable manner, introduce grid technology that enables scheduling and scaling out to a large number of nodes.</t>
  </si>
  <si>
    <t>Performance, Availability, Scalability, Budget</t>
  </si>
  <si>
    <t>To enable simple and cost-efficient scaling of services, multiple stateless instances of the same service are deployed and used by a dispatcher.</t>
  </si>
  <si>
    <t>Availability, Scalability</t>
  </si>
  <si>
    <t>When scaling a service via deploying multiple instances, implement a Virtual Endpoint that wraps and hides the internal Edge Components of the service instances, thereby providing location transparency and graceful recovery from failures.</t>
  </si>
  <si>
    <t>Availability, Scalability, Maintainability</t>
  </si>
  <si>
    <t>To identify and solve issues specific to a single service with high criticality, implement a watchdog component that continuously monitors the internal service state, publishes the service status, and potentially executes self-healing actions.</t>
  </si>
  <si>
    <t>Availability, Reliability</t>
  </si>
  <si>
    <t>Secured Message</t>
  </si>
  <si>
    <t>Secured Infrastructure</t>
  </si>
  <si>
    <t>Service Firewall</t>
  </si>
  <si>
    <t>Identity Provider</t>
  </si>
  <si>
    <t>Service Monitor</t>
  </si>
  <si>
    <t>To avoid security concerns with messages when a complete Secured Infrastructure is not possible, introduce message-level security via encryption and digital signatures.</t>
  </si>
  <si>
    <t>Security</t>
  </si>
  <si>
    <t>When security is of high concern, but services should be changed as little as possible, introduce a secure third-party communication infrastructure for the services.</t>
  </si>
  <si>
    <t>To actively monitor and protect service communication, introduce a Service Firewall that intercepts and inspects incoming and outgoing messages.</t>
  </si>
  <si>
    <t>Security, Maintainability, Performance</t>
  </si>
  <si>
    <t>To actively look for problems and faults in services, introduce a central monitoring and management component that monitors the overall status of your services.</t>
  </si>
  <si>
    <t>Request/Reply</t>
  </si>
  <si>
    <t>Request/Reaction</t>
  </si>
  <si>
    <t>Inversion of Communications</t>
  </si>
  <si>
    <t>Saga</t>
  </si>
  <si>
    <t>To enable simple synchronous communication between a service consumer and a service provider, use the Request/Reply pattern.</t>
  </si>
  <si>
    <t>Time to market, Testability</t>
  </si>
  <si>
    <t>To separate the request from the reply and achieve temporal decoupling between consumer and provider, asynchronous communication is used that implements the message exchange via two one-way messages.</t>
  </si>
  <si>
    <t>Flexibility, Performance</t>
  </si>
  <si>
    <t>When point-to-point communication based on invocation is not enough and complex reactions to business events are necessary, implement an event-driven architecture and allow services to publish streams of events.</t>
  </si>
  <si>
    <t>Flexibility, Reusability, Changeability</t>
  </si>
  <si>
    <t>To reach distributed consensus in a composition without a single ACID transaction, use the Saga pattern to break the composition into several smaller actions with compensation actions that are executed in case of failure. Use these constructs to coordinate the composition and manage it based on messages and timeouts.</t>
  </si>
  <si>
    <t>Integrity, Reliability</t>
  </si>
  <si>
    <t>Reliability, Integrity, Testability</t>
  </si>
  <si>
    <t>Security, Reliability, Manageability, Testability</t>
  </si>
  <si>
    <t>Foundation Structural Patterns</t>
  </si>
  <si>
    <t>Performance, Scalability, and Availability Patterns</t>
  </si>
  <si>
    <t>Security and Manageability Patterns</t>
  </si>
  <si>
    <t>Message Exchange Patterns</t>
  </si>
  <si>
    <t>Service Consumer Patterns</t>
  </si>
  <si>
    <t>Reservation</t>
  </si>
  <si>
    <t>Composite Front End</t>
  </si>
  <si>
    <t>Client/Server/Service</t>
  </si>
  <si>
    <t>To provide a level of guarantee on service resources to consumers while maintaining consistency and autonomy,  use Reservations to assign resources to consumers for a limited time, revoke them if necessary, and use validation before finalizing the process.</t>
  </si>
  <si>
    <t>Integrity</t>
  </si>
  <si>
    <t>To provide a unified user interface for the interaction with services while still preserving modularity and service autonomy, implement a portal with layouting and theming possibilities that aggregates UI elements for the usage of each service into a consistent client application.</t>
  </si>
  <si>
    <t>Usability, Flexibility</t>
  </si>
  <si>
    <t>If a legacy UI that is not SOA-aware needs to use some service capabilities, implement an intermediary server between the UI and the services that proxies the requests and facilitates communication.</t>
  </si>
  <si>
    <t>Usability, Time to market</t>
  </si>
  <si>
    <t>Service Integration Patterns</t>
  </si>
  <si>
    <t>Service Bus</t>
  </si>
  <si>
    <t>Aggregated Reporting</t>
  </si>
  <si>
    <t>To facilitate decoupled communication via heterogeneous protocols with dynamic routing, implement a Service Bus as a unified messaging infrastructure for message transformation, mediation, and routing.</t>
  </si>
  <si>
    <t>Availability, Changeability, Flexibility, Interoperability</t>
  </si>
  <si>
    <t>To enable flexible and agile business processes composed of services based on request/reply or request/reaction, implement an Orchestration platform to externalize business processes from services while allowing dynamic governance and modifications of these processes.</t>
  </si>
  <si>
    <t>Choreography</t>
  </si>
  <si>
    <t>Manageability, Changeability, Flexibility</t>
  </si>
  <si>
    <t>To enable efficient business intelligence with reporting when data is distributed amongst autonomous services, create a central data backend with a service component that collects immutable copies of business data from all services. These centrally stored copies are used for reporting.</t>
  </si>
  <si>
    <t>Functional Suitability</t>
  </si>
  <si>
    <t>Applicability to Microservices</t>
  </si>
  <si>
    <t>Applicability to Microservices (y,p,n)</t>
  </si>
  <si>
    <t>Violated MS principle</t>
  </si>
  <si>
    <t>n</t>
  </si>
  <si>
    <t>p</t>
  </si>
  <si>
    <t>Decentralization</t>
  </si>
  <si>
    <t>Decentralization, Single System</t>
  </si>
  <si>
    <t>y</t>
  </si>
  <si>
    <t>Single System</t>
  </si>
  <si>
    <t>Bounded Context</t>
  </si>
  <si>
    <t>Decentralization, Lightweight Communication</t>
  </si>
  <si>
    <t>When a service consumer is not able to syntactically understand the format of a resource it needs to access, intermediary data format transformation logic is implemented to translate between the two formats.</t>
  </si>
  <si>
    <t>Lightweight Communication, Single System</t>
  </si>
  <si>
    <t>Bounded Context, Single System</t>
  </si>
  <si>
    <t>Bounded Context, Decentralization, Single System</t>
  </si>
  <si>
    <t>Bounded Context, Decentralization</t>
  </si>
  <si>
    <t>Decentralization, Technological Heterogeneity</t>
  </si>
  <si>
    <t>To implement efficient authentication and authorization, introduce an Identity Provider that facilitates single sign-on for service consumers and handles access management.</t>
  </si>
  <si>
    <t>To ensure that requests are either handled completely or not at all, everything between receiving a request and sending out a response is contained within a single ACID transaction that enables a rollback if necessary.</t>
  </si>
  <si>
    <t>Violated MS princinples</t>
  </si>
  <si>
    <t>#</t>
  </si>
  <si>
    <t>%</t>
  </si>
  <si>
    <t>Categories</t>
  </si>
  <si>
    <t>Lightweight Communication</t>
  </si>
  <si>
    <t>Technological Heterogeneity</t>
  </si>
  <si>
    <t>Total number of patterns</t>
  </si>
  <si>
    <t>Rotem-Gal-Oz - SOA Patterns</t>
  </si>
  <si>
    <t># patterns</t>
  </si>
  <si>
    <t xml:space="preserve"># </t>
  </si>
  <si>
    <t>fully applicable</t>
  </si>
  <si>
    <t xml:space="preserve">% </t>
  </si>
  <si>
    <t>partially applicable</t>
  </si>
  <si>
    <t>not applicable</t>
  </si>
  <si>
    <t>Fully applicable patterns</t>
  </si>
  <si>
    <t>Partially applicable patterns</t>
  </si>
  <si>
    <t>Not applicable patterns</t>
  </si>
  <si>
    <t>Erl - SOA Design Patterns &amp; SOA w/ REST</t>
  </si>
  <si>
    <t>Combined applicability percentage</t>
  </si>
  <si>
    <t>Total Patterns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</si>
</sst>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3"/>
      <name val="Calibri"/>
      <family val="2"/>
      <scheme val="minor"/>
    </font>
    <font>
      <b/>
      <sz val="11"/>
      <color theme="1"/>
      <name val="Calibri"/>
      <family val="2"/>
      <scheme val="minor"/>
    </font>
    <font>
      <sz val="11"/>
      <color theme="1"/>
      <name val="Calibri"/>
      <family val="2"/>
      <scheme val="minor"/>
    </font>
    <font>
      <b/>
      <sz val="15"/>
      <color theme="3"/>
      <name val="Calibri"/>
      <family val="2"/>
      <scheme val="minor"/>
    </font>
  </fonts>
  <fills count="2">
    <fill>
      <patternFill patternType="none"/>
    </fill>
    <fill>
      <patternFill patternType="gray125"/>
    </fill>
  </fills>
  <borders count="3">
    <border>
      <left/>
      <right/>
      <top/>
      <bottom/>
      <diagonal/>
    </border>
    <border>
      <left/>
      <right/>
      <top/>
      <bottom style="medium">
        <color theme="4" tint="0.39997558519241921"/>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9" fontId="3" fillId="0" borderId="0" applyFont="0" applyFill="0" applyBorder="0" applyAlignment="0" applyProtection="0"/>
    <xf numFmtId="0" fontId="4" fillId="0" borderId="2" applyNumberFormat="0" applyFill="0" applyAlignment="0" applyProtection="0"/>
  </cellStyleXfs>
  <cellXfs count="16">
    <xf numFmtId="0" fontId="0" fillId="0" borderId="0" xfId="0"/>
    <xf numFmtId="0" fontId="0" fillId="0" borderId="0" xfId="0" applyAlignment="1">
      <alignment vertical="center"/>
    </xf>
    <xf numFmtId="0" fontId="0" fillId="0" borderId="0" xfId="0" applyAlignment="1">
      <alignment vertical="center" wrapText="1"/>
    </xf>
    <xf numFmtId="0" fontId="2" fillId="0" borderId="0" xfId="0" applyFont="1" applyAlignment="1">
      <alignment vertical="center"/>
    </xf>
    <xf numFmtId="0" fontId="1" fillId="0" borderId="1" xfId="1" applyFont="1" applyAlignment="1">
      <alignment horizontal="left" vertical="center"/>
    </xf>
    <xf numFmtId="0" fontId="1" fillId="0" borderId="1" xfId="1" applyAlignment="1">
      <alignment horizontal="left" vertical="center"/>
    </xf>
    <xf numFmtId="0" fontId="1" fillId="0" borderId="1" xfId="1" applyAlignment="1">
      <alignment horizontal="left" vertical="center" wrapText="1"/>
    </xf>
    <xf numFmtId="0" fontId="0" fillId="0" borderId="0" xfId="0" applyFont="1" applyAlignment="1">
      <alignment vertical="center"/>
    </xf>
    <xf numFmtId="0" fontId="0" fillId="0" borderId="0" xfId="0" applyAlignment="1">
      <alignment horizontal="center" vertical="center"/>
    </xf>
    <xf numFmtId="0" fontId="2" fillId="0" borderId="0" xfId="0" applyFont="1"/>
    <xf numFmtId="9" fontId="0" fillId="0" borderId="0" xfId="2" applyFont="1"/>
    <xf numFmtId="0" fontId="4" fillId="0" borderId="2" xfId="3"/>
    <xf numFmtId="0" fontId="0" fillId="0" borderId="0" xfId="2" applyNumberFormat="1" applyFo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cellXfs>
  <cellStyles count="4">
    <cellStyle name="Heading 1" xfId="3" builtinId="16"/>
    <cellStyle name="Heading 3" xfId="1" builtinId="18"/>
    <cellStyle name="Normal" xfId="0" builtinId="0"/>
    <cellStyle name="Percent" xfId="2"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spc="0" baseline="0">
                <a:solidFill>
                  <a:sysClr val="windowText" lastClr="000000"/>
                </a:solidFill>
                <a:latin typeface="+mn-lt"/>
                <a:ea typeface="+mn-ea"/>
                <a:cs typeface="+mn-cs"/>
              </a:defRPr>
            </a:pPr>
            <a:r>
              <a:rPr lang="en-GB" sz="1500"/>
              <a:t>SOA Pattern Applicability to Microservices</a:t>
            </a:r>
          </a:p>
        </c:rich>
      </c:tx>
      <c:layout/>
      <c:overlay val="0"/>
      <c:spPr>
        <a:noFill/>
        <a:ln>
          <a:noFill/>
        </a:ln>
        <a:effectLst/>
      </c:spPr>
      <c:txPr>
        <a:bodyPr rot="0" spcFirstLastPara="1" vertOverflow="ellipsis" vert="horz" wrap="square" anchor="ctr" anchorCtr="1"/>
        <a:lstStyle/>
        <a:p>
          <a:pPr>
            <a:defRPr sz="1500" b="1" i="0" u="none" strike="noStrike" kern="1200" spc="0" baseline="0">
              <a:solidFill>
                <a:sysClr val="windowText" lastClr="000000"/>
              </a:solidFill>
              <a:latin typeface="+mn-lt"/>
              <a:ea typeface="+mn-ea"/>
              <a:cs typeface="+mn-cs"/>
            </a:defRPr>
          </a:pPr>
          <a:endParaRPr lang="de-DE"/>
        </a:p>
      </c:txPr>
    </c:title>
    <c:autoTitleDeleted val="0"/>
    <c:plotArea>
      <c:layout/>
      <c:barChart>
        <c:barDir val="col"/>
        <c:grouping val="clustered"/>
        <c:varyColors val="0"/>
        <c:ser>
          <c:idx val="0"/>
          <c:order val="0"/>
          <c:tx>
            <c:v>Fully applicable</c:v>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300" b="1" i="0" u="none" strike="noStrike" kern="1200" baseline="0">
                    <a:solidFill>
                      <a:sysClr val="windowText" lastClr="000000"/>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2"/>
              <c:pt idx="0">
                <c:v>Erl</c:v>
              </c:pt>
              <c:pt idx="1">
                <c:v>Rotem-Gal-Oz</c:v>
              </c:pt>
            </c:strLit>
          </c:cat>
          <c:val>
            <c:numRef>
              <c:f>('MS Applicability'!$C$8,'MS Applicability'!$C$21)</c:f>
              <c:numCache>
                <c:formatCode>General</c:formatCode>
                <c:ptCount val="2"/>
                <c:pt idx="0">
                  <c:v>54</c:v>
                </c:pt>
                <c:pt idx="1">
                  <c:v>20</c:v>
                </c:pt>
              </c:numCache>
            </c:numRef>
          </c:val>
        </c:ser>
        <c:ser>
          <c:idx val="1"/>
          <c:order val="1"/>
          <c:tx>
            <c:v>Partially applicable</c:v>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300" b="1" i="0" u="none" strike="noStrike" kern="1200" baseline="0">
                    <a:solidFill>
                      <a:sysClr val="windowText" lastClr="000000"/>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2"/>
              <c:pt idx="0">
                <c:v>Erl</c:v>
              </c:pt>
              <c:pt idx="1">
                <c:v>Rotem-Gal-Oz</c:v>
              </c:pt>
            </c:strLit>
          </c:cat>
          <c:val>
            <c:numRef>
              <c:f>('MS Applicability'!$C$9,'MS Applicability'!$C$22)</c:f>
              <c:numCache>
                <c:formatCode>General</c:formatCode>
                <c:ptCount val="2"/>
                <c:pt idx="0">
                  <c:v>26</c:v>
                </c:pt>
                <c:pt idx="1">
                  <c:v>4</c:v>
                </c:pt>
              </c:numCache>
            </c:numRef>
          </c:val>
        </c:ser>
        <c:ser>
          <c:idx val="2"/>
          <c:order val="2"/>
          <c:tx>
            <c:v>Not applicable</c:v>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300" b="1" i="0" u="none" strike="noStrike" kern="1200" baseline="0">
                    <a:solidFill>
                      <a:sysClr val="windowText" lastClr="000000"/>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('MS Applicability'!$C$10,'MS Applicability'!$C$23)</c:f>
              <c:numCache>
                <c:formatCode>General</c:formatCode>
                <c:ptCount val="2"/>
                <c:pt idx="0">
                  <c:v>12</c:v>
                </c:pt>
                <c:pt idx="1">
                  <c:v>2</c:v>
                </c:pt>
              </c:numCache>
            </c:numRef>
          </c:val>
        </c:ser>
        <c:dLbls>
          <c:dLblPos val="outEnd"/>
          <c:showLegendKey val="0"/>
          <c:showVal val="1"/>
          <c:showCatName val="0"/>
          <c:showSerName val="0"/>
          <c:showPercent val="0"/>
          <c:showBubbleSize val="0"/>
        </c:dLbls>
        <c:gapWidth val="219"/>
        <c:overlap val="-27"/>
        <c:axId val="899725152"/>
        <c:axId val="738474640"/>
      </c:barChart>
      <c:catAx>
        <c:axId val="89972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1" i="0" u="none" strike="noStrike" kern="1200" baseline="0">
                <a:solidFill>
                  <a:sysClr val="windowText" lastClr="000000"/>
                </a:solidFill>
                <a:latin typeface="+mn-lt"/>
                <a:ea typeface="+mn-ea"/>
                <a:cs typeface="+mn-cs"/>
              </a:defRPr>
            </a:pPr>
            <a:endParaRPr lang="de-DE"/>
          </a:p>
        </c:txPr>
        <c:crossAx val="738474640"/>
        <c:crosses val="autoZero"/>
        <c:auto val="1"/>
        <c:lblAlgn val="ctr"/>
        <c:lblOffset val="100"/>
        <c:noMultiLvlLbl val="0"/>
      </c:catAx>
      <c:valAx>
        <c:axId val="738474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300" b="1" i="0" u="none" strike="noStrike" kern="1200" baseline="0">
                <a:solidFill>
                  <a:sysClr val="windowText" lastClr="000000"/>
                </a:solidFill>
                <a:latin typeface="+mn-lt"/>
                <a:ea typeface="+mn-ea"/>
                <a:cs typeface="+mn-cs"/>
              </a:defRPr>
            </a:pPr>
            <a:endParaRPr lang="de-DE"/>
          </a:p>
        </c:txPr>
        <c:crossAx val="899725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300" b="1" i="0" u="none" strike="noStrike" kern="1200" baseline="0">
              <a:solidFill>
                <a:sysClr val="windowText" lastClr="000000"/>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300" b="1">
          <a:solidFill>
            <a:sysClr val="windowText" lastClr="000000"/>
          </a:solidFill>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spc="0" baseline="0">
                <a:solidFill>
                  <a:schemeClr val="tx1"/>
                </a:solidFill>
                <a:latin typeface="+mn-lt"/>
                <a:ea typeface="+mn-ea"/>
                <a:cs typeface="+mn-cs"/>
              </a:defRPr>
            </a:pPr>
            <a:r>
              <a:rPr lang="en-GB" sz="1500"/>
              <a:t>Violated Microservice Principles of Not Fully Applicable Patterns</a:t>
            </a:r>
          </a:p>
        </c:rich>
      </c:tx>
      <c:layout/>
      <c:overlay val="0"/>
      <c:spPr>
        <a:noFill/>
        <a:ln>
          <a:noFill/>
        </a:ln>
        <a:effectLst/>
      </c:spPr>
      <c:txPr>
        <a:bodyPr rot="0" spcFirstLastPara="1" vertOverflow="ellipsis" vert="horz" wrap="square" anchor="ctr" anchorCtr="1"/>
        <a:lstStyle/>
        <a:p>
          <a:pPr>
            <a:defRPr sz="1500" b="1"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3"/>
          <c:order val="0"/>
          <c:tx>
            <c:v>Decentralization</c:v>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300" b="1"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('MS Applicability'!$G$7,'MS Applicability'!$G$20)</c:f>
              <c:numCache>
                <c:formatCode>General</c:formatCode>
                <c:ptCount val="2"/>
                <c:pt idx="0">
                  <c:v>28</c:v>
                </c:pt>
                <c:pt idx="1">
                  <c:v>6</c:v>
                </c:pt>
              </c:numCache>
            </c:numRef>
          </c:val>
        </c:ser>
        <c:ser>
          <c:idx val="0"/>
          <c:order val="1"/>
          <c:tx>
            <c:strRef>
              <c:f>'MS Applicability'!$F$8</c:f>
              <c:strCache>
                <c:ptCount val="1"/>
                <c:pt idx="0">
                  <c:v>Single System</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300" b="1"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2"/>
              <c:pt idx="0">
                <c:v>Erl</c:v>
              </c:pt>
              <c:pt idx="1">
                <c:v>Rotem-Gal-Oz</c:v>
              </c:pt>
            </c:strLit>
          </c:cat>
          <c:val>
            <c:numRef>
              <c:f>('MS Applicability'!$G$8,'MS Applicability'!$G$24)</c:f>
              <c:numCache>
                <c:formatCode>General</c:formatCode>
                <c:ptCount val="2"/>
                <c:pt idx="0">
                  <c:v>19</c:v>
                </c:pt>
                <c:pt idx="1">
                  <c:v>0</c:v>
                </c:pt>
              </c:numCache>
            </c:numRef>
          </c:val>
        </c:ser>
        <c:ser>
          <c:idx val="1"/>
          <c:order val="2"/>
          <c:tx>
            <c:strRef>
              <c:f>'MS Applicability'!$F$9</c:f>
              <c:strCache>
                <c:ptCount val="1"/>
                <c:pt idx="0">
                  <c:v>Bounded Context</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300" b="1"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2"/>
              <c:pt idx="0">
                <c:v>Erl</c:v>
              </c:pt>
              <c:pt idx="1">
                <c:v>Rotem-Gal-Oz</c:v>
              </c:pt>
            </c:strLit>
          </c:cat>
          <c:val>
            <c:numRef>
              <c:f>('MS Applicability'!$G$9,'MS Applicability'!$G$23)</c:f>
              <c:numCache>
                <c:formatCode>General</c:formatCode>
                <c:ptCount val="2"/>
                <c:pt idx="0">
                  <c:v>11</c:v>
                </c:pt>
                <c:pt idx="1">
                  <c:v>0</c:v>
                </c:pt>
              </c:numCache>
            </c:numRef>
          </c:val>
        </c:ser>
        <c:ser>
          <c:idx val="2"/>
          <c:order val="3"/>
          <c:tx>
            <c:strRef>
              <c:f>'MS Applicability'!$F$10</c:f>
              <c:strCache>
                <c:ptCount val="1"/>
                <c:pt idx="0">
                  <c:v>Lightweight Communication</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300" b="1"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('MS Applicability'!$G$10,'MS Applicability'!$G$21)</c:f>
              <c:numCache>
                <c:formatCode>General</c:formatCode>
                <c:ptCount val="2"/>
                <c:pt idx="0">
                  <c:v>6</c:v>
                </c:pt>
                <c:pt idx="1">
                  <c:v>4</c:v>
                </c:pt>
              </c:numCache>
            </c:numRef>
          </c:val>
        </c:ser>
        <c:ser>
          <c:idx val="4"/>
          <c:order val="4"/>
          <c:tx>
            <c:v>Technological Heterogeneity</c:v>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1300" b="1"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('MS Applicability'!$G$11,'MS Applicability'!$G$22)</c:f>
              <c:numCache>
                <c:formatCode>General</c:formatCode>
                <c:ptCount val="2"/>
                <c:pt idx="0">
                  <c:v>0</c:v>
                </c:pt>
                <c:pt idx="1">
                  <c:v>1</c:v>
                </c:pt>
              </c:numCache>
            </c:numRef>
          </c:val>
        </c:ser>
        <c:dLbls>
          <c:dLblPos val="outEnd"/>
          <c:showLegendKey val="0"/>
          <c:showVal val="1"/>
          <c:showCatName val="0"/>
          <c:showSerName val="0"/>
          <c:showPercent val="0"/>
          <c:showBubbleSize val="0"/>
        </c:dLbls>
        <c:gapWidth val="219"/>
        <c:overlap val="-27"/>
        <c:axId val="932746192"/>
        <c:axId val="932745104"/>
      </c:barChart>
      <c:catAx>
        <c:axId val="93274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1" i="0" u="none" strike="noStrike" kern="1200" baseline="0">
                <a:solidFill>
                  <a:schemeClr val="tx1"/>
                </a:solidFill>
                <a:latin typeface="+mn-lt"/>
                <a:ea typeface="+mn-ea"/>
                <a:cs typeface="+mn-cs"/>
              </a:defRPr>
            </a:pPr>
            <a:endParaRPr lang="de-DE"/>
          </a:p>
        </c:txPr>
        <c:crossAx val="932745104"/>
        <c:crosses val="autoZero"/>
        <c:auto val="1"/>
        <c:lblAlgn val="ctr"/>
        <c:lblOffset val="100"/>
        <c:noMultiLvlLbl val="0"/>
      </c:catAx>
      <c:valAx>
        <c:axId val="932745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300" b="1" i="0" u="none" strike="noStrike" kern="1200" baseline="0">
                <a:solidFill>
                  <a:schemeClr val="tx1"/>
                </a:solidFill>
                <a:latin typeface="+mn-lt"/>
                <a:ea typeface="+mn-ea"/>
                <a:cs typeface="+mn-cs"/>
              </a:defRPr>
            </a:pPr>
            <a:endParaRPr lang="de-DE"/>
          </a:p>
        </c:txPr>
        <c:crossAx val="932746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300" b="1" i="0" u="none" strike="noStrike" kern="1200" baseline="0">
              <a:solidFill>
                <a:schemeClr val="tx1"/>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300" b="1">
          <a:solidFill>
            <a:schemeClr val="tx1"/>
          </a:solidFill>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9523</xdr:colOff>
      <xdr:row>0</xdr:row>
      <xdr:rowOff>166686</xdr:rowOff>
    </xdr:from>
    <xdr:to>
      <xdr:col>11</xdr:col>
      <xdr:colOff>428624</xdr:colOff>
      <xdr:row>20</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600074</xdr:colOff>
      <xdr:row>20</xdr:row>
      <xdr:rowOff>190499</xdr:rowOff>
    </xdr:from>
    <xdr:to>
      <xdr:col>11</xdr:col>
      <xdr:colOff>409575</xdr:colOff>
      <xdr:row>40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9"/>
  <sheetViews>
    <sheetView workbookViewId="0">
      <pane xSplit="1" topLeftCell="B1" activePane="topRight" state="frozen"/>
      <selection pane="topRight" activeCell="B1" sqref="B1"/>
    </sheetView>
  </sheetViews>
  <sheetFormatPr defaultColWidth="9.140625" defaultRowHeight="15" x14ac:dyDescent="0.25"/>
  <cols>
    <col min="1" max="1" width="31.85546875" style="3" bestFit="1" customWidth="1"/>
    <col min="2" max="2" width="31.85546875" style="7" customWidth="1"/>
    <col min="3" max="3" width="34.28515625" style="2" bestFit="1" customWidth="1"/>
    <col min="4" max="4" width="35.85546875" style="1" bestFit="1" customWidth="1"/>
    <col min="5" max="5" width="99.7109375" style="2" customWidth="1"/>
    <col min="6" max="6" width="43.140625" style="2" customWidth="1"/>
    <col min="7" max="7" width="25.7109375" style="2" bestFit="1" customWidth="1"/>
    <col min="8" max="8" width="34.28515625" style="8" bestFit="1" customWidth="1"/>
    <col min="9" max="9" width="27.7109375" style="2" customWidth="1"/>
    <col min="10" max="16384" width="9.140625" style="2"/>
  </cols>
  <sheetData>
    <row r="1" spans="1:9" s="6" customFormat="1" ht="15.75" thickBot="1" x14ac:dyDescent="0.3">
      <c r="A1" s="4" t="s">
        <v>0</v>
      </c>
      <c r="B1" s="4" t="s">
        <v>249</v>
      </c>
      <c r="C1" s="6" t="s">
        <v>1</v>
      </c>
      <c r="D1" s="5" t="s">
        <v>7</v>
      </c>
      <c r="E1" s="6" t="s">
        <v>2</v>
      </c>
      <c r="F1" s="6" t="s">
        <v>258</v>
      </c>
      <c r="G1" s="6" t="s">
        <v>12</v>
      </c>
      <c r="H1" s="5" t="s">
        <v>335</v>
      </c>
      <c r="I1" s="5" t="s">
        <v>336</v>
      </c>
    </row>
    <row r="2" spans="1:9" ht="30" x14ac:dyDescent="0.25">
      <c r="A2" s="3" t="s">
        <v>4</v>
      </c>
      <c r="B2" s="7" t="s">
        <v>250</v>
      </c>
      <c r="C2" s="2" t="s">
        <v>3</v>
      </c>
      <c r="D2" s="1" t="s">
        <v>8</v>
      </c>
      <c r="E2" s="2" t="s">
        <v>5</v>
      </c>
      <c r="F2" s="2" t="s">
        <v>13</v>
      </c>
      <c r="G2" s="2" t="s">
        <v>6</v>
      </c>
      <c r="H2" s="8" t="s">
        <v>337</v>
      </c>
      <c r="I2" s="2" t="s">
        <v>340</v>
      </c>
    </row>
    <row r="3" spans="1:9" ht="30" x14ac:dyDescent="0.25">
      <c r="A3" s="3" t="s">
        <v>6</v>
      </c>
      <c r="B3" s="7" t="s">
        <v>250</v>
      </c>
      <c r="C3" s="2" t="s">
        <v>3</v>
      </c>
      <c r="D3" s="1" t="s">
        <v>8</v>
      </c>
      <c r="E3" s="2" t="s">
        <v>9</v>
      </c>
      <c r="F3" s="2" t="s">
        <v>13</v>
      </c>
      <c r="G3" s="2" t="s">
        <v>4</v>
      </c>
      <c r="H3" s="8" t="s">
        <v>338</v>
      </c>
      <c r="I3" s="2" t="s">
        <v>340</v>
      </c>
    </row>
    <row r="4" spans="1:9" ht="30" x14ac:dyDescent="0.25">
      <c r="A4" s="3" t="s">
        <v>11</v>
      </c>
      <c r="B4" s="7" t="s">
        <v>250</v>
      </c>
      <c r="C4" s="2" t="s">
        <v>3</v>
      </c>
      <c r="D4" s="1" t="s">
        <v>8</v>
      </c>
      <c r="E4" s="2" t="s">
        <v>176</v>
      </c>
      <c r="F4" s="2" t="s">
        <v>14</v>
      </c>
      <c r="H4" s="8" t="s">
        <v>338</v>
      </c>
      <c r="I4" s="2" t="s">
        <v>339</v>
      </c>
    </row>
    <row r="5" spans="1:9" ht="30" x14ac:dyDescent="0.25">
      <c r="A5" s="3" t="s">
        <v>15</v>
      </c>
      <c r="B5" s="7" t="s">
        <v>250</v>
      </c>
      <c r="C5" s="2" t="s">
        <v>3</v>
      </c>
      <c r="D5" s="1" t="s">
        <v>8</v>
      </c>
      <c r="E5" s="2" t="s">
        <v>16</v>
      </c>
      <c r="F5" s="2" t="s">
        <v>17</v>
      </c>
      <c r="H5" s="8" t="s">
        <v>338</v>
      </c>
      <c r="I5" s="2" t="s">
        <v>339</v>
      </c>
    </row>
    <row r="6" spans="1:9" ht="30" x14ac:dyDescent="0.25">
      <c r="A6" s="3" t="s">
        <v>18</v>
      </c>
      <c r="B6" s="7" t="s">
        <v>250</v>
      </c>
      <c r="C6" s="2" t="s">
        <v>3</v>
      </c>
      <c r="D6" s="1" t="s">
        <v>8</v>
      </c>
      <c r="E6" s="2" t="s">
        <v>19</v>
      </c>
      <c r="F6" s="2" t="s">
        <v>17</v>
      </c>
      <c r="H6" s="8" t="s">
        <v>338</v>
      </c>
      <c r="I6" s="2" t="s">
        <v>349</v>
      </c>
    </row>
    <row r="7" spans="1:9" ht="30" x14ac:dyDescent="0.25">
      <c r="A7" s="3" t="s">
        <v>20</v>
      </c>
      <c r="B7" s="7" t="s">
        <v>250</v>
      </c>
      <c r="C7" s="2" t="s">
        <v>3</v>
      </c>
      <c r="D7" s="1" t="s">
        <v>8</v>
      </c>
      <c r="E7" s="2" t="s">
        <v>23</v>
      </c>
      <c r="F7" s="2" t="s">
        <v>22</v>
      </c>
      <c r="G7" s="2" t="s">
        <v>51</v>
      </c>
      <c r="H7" s="8" t="s">
        <v>341</v>
      </c>
    </row>
    <row r="8" spans="1:9" ht="30" x14ac:dyDescent="0.25">
      <c r="A8" s="3" t="s">
        <v>21</v>
      </c>
      <c r="B8" s="7" t="s">
        <v>250</v>
      </c>
      <c r="C8" s="2" t="s">
        <v>3</v>
      </c>
      <c r="D8" s="1" t="s">
        <v>8</v>
      </c>
      <c r="E8" s="2" t="s">
        <v>24</v>
      </c>
      <c r="F8" s="2" t="s">
        <v>22</v>
      </c>
      <c r="G8" s="2" t="s">
        <v>25</v>
      </c>
      <c r="H8" s="8" t="s">
        <v>341</v>
      </c>
    </row>
    <row r="9" spans="1:9" ht="30" x14ac:dyDescent="0.25">
      <c r="A9" s="3" t="s">
        <v>27</v>
      </c>
      <c r="B9" s="7" t="s">
        <v>250</v>
      </c>
      <c r="C9" s="2" t="s">
        <v>3</v>
      </c>
      <c r="D9" s="1" t="s">
        <v>26</v>
      </c>
      <c r="E9" s="2" t="s">
        <v>62</v>
      </c>
      <c r="F9" s="2" t="s">
        <v>30</v>
      </c>
      <c r="H9" s="8" t="s">
        <v>341</v>
      </c>
    </row>
    <row r="10" spans="1:9" ht="30" x14ac:dyDescent="0.25">
      <c r="A10" s="3" t="s">
        <v>28</v>
      </c>
      <c r="B10" s="7" t="s">
        <v>250</v>
      </c>
      <c r="C10" s="2" t="s">
        <v>3</v>
      </c>
      <c r="D10" s="1" t="s">
        <v>26</v>
      </c>
      <c r="E10" s="2" t="s">
        <v>63</v>
      </c>
      <c r="F10" s="2" t="s">
        <v>30</v>
      </c>
      <c r="H10" s="8" t="s">
        <v>341</v>
      </c>
    </row>
    <row r="11" spans="1:9" ht="45" x14ac:dyDescent="0.25">
      <c r="A11" s="3" t="s">
        <v>29</v>
      </c>
      <c r="B11" s="7" t="s">
        <v>250</v>
      </c>
      <c r="C11" s="2" t="s">
        <v>3</v>
      </c>
      <c r="D11" s="1" t="s">
        <v>26</v>
      </c>
      <c r="E11" s="2" t="s">
        <v>64</v>
      </c>
      <c r="F11" s="2" t="s">
        <v>31</v>
      </c>
      <c r="H11" s="8" t="s">
        <v>338</v>
      </c>
      <c r="I11" s="2" t="s">
        <v>339</v>
      </c>
    </row>
    <row r="12" spans="1:9" ht="30" x14ac:dyDescent="0.25">
      <c r="A12" s="3" t="s">
        <v>33</v>
      </c>
      <c r="B12" s="7" t="s">
        <v>250</v>
      </c>
      <c r="C12" s="2" t="s">
        <v>3</v>
      </c>
      <c r="D12" s="1" t="s">
        <v>32</v>
      </c>
      <c r="E12" s="2" t="s">
        <v>38</v>
      </c>
      <c r="F12" s="2" t="s">
        <v>37</v>
      </c>
      <c r="H12" s="8" t="s">
        <v>337</v>
      </c>
      <c r="I12" s="2" t="s">
        <v>339</v>
      </c>
    </row>
    <row r="13" spans="1:9" ht="30" x14ac:dyDescent="0.25">
      <c r="A13" s="3" t="s">
        <v>34</v>
      </c>
      <c r="B13" s="7" t="s">
        <v>250</v>
      </c>
      <c r="C13" s="2" t="s">
        <v>3</v>
      </c>
      <c r="D13" s="1" t="s">
        <v>32</v>
      </c>
      <c r="E13" s="2" t="s">
        <v>40</v>
      </c>
      <c r="F13" s="2" t="s">
        <v>39</v>
      </c>
      <c r="H13" s="8" t="s">
        <v>337</v>
      </c>
      <c r="I13" s="2" t="s">
        <v>339</v>
      </c>
    </row>
    <row r="14" spans="1:9" ht="30" x14ac:dyDescent="0.25">
      <c r="A14" s="3" t="s">
        <v>35</v>
      </c>
      <c r="B14" s="7" t="s">
        <v>250</v>
      </c>
      <c r="C14" s="2" t="s">
        <v>3</v>
      </c>
      <c r="D14" s="1" t="s">
        <v>32</v>
      </c>
      <c r="E14" s="2" t="s">
        <v>177</v>
      </c>
      <c r="F14" s="2" t="s">
        <v>41</v>
      </c>
      <c r="H14" s="8" t="s">
        <v>337</v>
      </c>
      <c r="I14" s="2" t="s">
        <v>339</v>
      </c>
    </row>
    <row r="15" spans="1:9" ht="30" x14ac:dyDescent="0.25">
      <c r="A15" s="3" t="s">
        <v>36</v>
      </c>
      <c r="B15" s="7" t="s">
        <v>250</v>
      </c>
      <c r="C15" s="2" t="s">
        <v>3</v>
      </c>
      <c r="D15" s="1" t="s">
        <v>32</v>
      </c>
      <c r="E15" s="2" t="s">
        <v>43</v>
      </c>
      <c r="F15" s="2" t="s">
        <v>42</v>
      </c>
      <c r="H15" s="8" t="s">
        <v>337</v>
      </c>
      <c r="I15" s="2" t="s">
        <v>339</v>
      </c>
    </row>
    <row r="16" spans="1:9" ht="45" x14ac:dyDescent="0.25">
      <c r="A16" s="3" t="s">
        <v>45</v>
      </c>
      <c r="B16" s="7" t="s">
        <v>250</v>
      </c>
      <c r="C16" s="2" t="s">
        <v>3</v>
      </c>
      <c r="D16" s="1" t="s">
        <v>44</v>
      </c>
      <c r="E16" s="2" t="s">
        <v>52</v>
      </c>
      <c r="F16" s="2" t="s">
        <v>53</v>
      </c>
      <c r="G16" s="2" t="s">
        <v>55</v>
      </c>
      <c r="H16" s="8" t="s">
        <v>341</v>
      </c>
    </row>
    <row r="17" spans="1:9" ht="45" x14ac:dyDescent="0.25">
      <c r="A17" s="3" t="s">
        <v>46</v>
      </c>
      <c r="B17" s="7" t="s">
        <v>250</v>
      </c>
      <c r="C17" s="2" t="s">
        <v>3</v>
      </c>
      <c r="D17" s="1" t="s">
        <v>44</v>
      </c>
      <c r="E17" s="2" t="s">
        <v>54</v>
      </c>
      <c r="F17" s="2" t="s">
        <v>14</v>
      </c>
      <c r="H17" s="8" t="s">
        <v>341</v>
      </c>
    </row>
    <row r="18" spans="1:9" ht="30" x14ac:dyDescent="0.25">
      <c r="A18" s="3" t="s">
        <v>47</v>
      </c>
      <c r="B18" s="7" t="s">
        <v>250</v>
      </c>
      <c r="C18" s="2" t="s">
        <v>3</v>
      </c>
      <c r="D18" s="1" t="s">
        <v>44</v>
      </c>
      <c r="E18" s="2" t="s">
        <v>56</v>
      </c>
      <c r="F18" s="2" t="s">
        <v>57</v>
      </c>
      <c r="G18" s="2" t="s">
        <v>48</v>
      </c>
      <c r="H18" s="8" t="s">
        <v>338</v>
      </c>
      <c r="I18" s="2" t="s">
        <v>339</v>
      </c>
    </row>
    <row r="19" spans="1:9" ht="30" x14ac:dyDescent="0.25">
      <c r="A19" s="3" t="s">
        <v>48</v>
      </c>
      <c r="B19" s="7" t="s">
        <v>250</v>
      </c>
      <c r="C19" s="2" t="s">
        <v>3</v>
      </c>
      <c r="D19" s="1" t="s">
        <v>44</v>
      </c>
      <c r="E19" s="2" t="s">
        <v>58</v>
      </c>
      <c r="F19" s="2" t="s">
        <v>57</v>
      </c>
      <c r="G19" s="2" t="s">
        <v>47</v>
      </c>
      <c r="H19" s="8" t="s">
        <v>341</v>
      </c>
    </row>
    <row r="20" spans="1:9" ht="30" x14ac:dyDescent="0.25">
      <c r="A20" s="3" t="s">
        <v>49</v>
      </c>
      <c r="B20" s="7" t="s">
        <v>250</v>
      </c>
      <c r="C20" s="2" t="s">
        <v>3</v>
      </c>
      <c r="D20" s="1" t="s">
        <v>44</v>
      </c>
      <c r="E20" s="2" t="s">
        <v>59</v>
      </c>
      <c r="F20" s="2" t="s">
        <v>57</v>
      </c>
      <c r="G20" s="2" t="s">
        <v>60</v>
      </c>
      <c r="H20" s="8" t="s">
        <v>338</v>
      </c>
      <c r="I20" s="2" t="s">
        <v>340</v>
      </c>
    </row>
    <row r="21" spans="1:9" ht="45" x14ac:dyDescent="0.25">
      <c r="A21" s="3" t="s">
        <v>10</v>
      </c>
      <c r="B21" s="7" t="s">
        <v>250</v>
      </c>
      <c r="C21" s="2" t="s">
        <v>3</v>
      </c>
      <c r="D21" s="1" t="s">
        <v>44</v>
      </c>
      <c r="E21" s="2" t="s">
        <v>61</v>
      </c>
      <c r="F21" s="2" t="s">
        <v>41</v>
      </c>
      <c r="H21" s="8" t="s">
        <v>338</v>
      </c>
      <c r="I21" s="2" t="s">
        <v>348</v>
      </c>
    </row>
    <row r="22" spans="1:9" ht="45" x14ac:dyDescent="0.25">
      <c r="A22" s="3" t="s">
        <v>50</v>
      </c>
      <c r="B22" s="7" t="s">
        <v>250</v>
      </c>
      <c r="C22" s="2" t="s">
        <v>3</v>
      </c>
      <c r="D22" s="1" t="s">
        <v>44</v>
      </c>
      <c r="E22" s="2" t="s">
        <v>65</v>
      </c>
      <c r="F22" s="2" t="s">
        <v>17</v>
      </c>
      <c r="H22" s="8" t="s">
        <v>338</v>
      </c>
      <c r="I22" s="2" t="s">
        <v>348</v>
      </c>
    </row>
    <row r="23" spans="1:9" ht="30" x14ac:dyDescent="0.25">
      <c r="A23" s="3" t="s">
        <v>67</v>
      </c>
      <c r="B23" s="7" t="s">
        <v>250</v>
      </c>
      <c r="C23" s="2" t="s">
        <v>3</v>
      </c>
      <c r="D23" s="1" t="s">
        <v>66</v>
      </c>
      <c r="E23" s="2" t="s">
        <v>70</v>
      </c>
      <c r="F23" s="2" t="s">
        <v>71</v>
      </c>
      <c r="H23" s="8" t="s">
        <v>341</v>
      </c>
    </row>
    <row r="24" spans="1:9" ht="30" x14ac:dyDescent="0.25">
      <c r="A24" s="3" t="s">
        <v>68</v>
      </c>
      <c r="B24" s="7" t="s">
        <v>250</v>
      </c>
      <c r="C24" s="2" t="s">
        <v>3</v>
      </c>
      <c r="D24" s="1" t="s">
        <v>66</v>
      </c>
      <c r="E24" s="2" t="s">
        <v>72</v>
      </c>
      <c r="F24" s="2" t="s">
        <v>73</v>
      </c>
      <c r="H24" s="8" t="s">
        <v>341</v>
      </c>
    </row>
    <row r="25" spans="1:9" ht="30" x14ac:dyDescent="0.25">
      <c r="A25" s="3" t="s">
        <v>69</v>
      </c>
      <c r="B25" s="7" t="s">
        <v>250</v>
      </c>
      <c r="C25" s="2" t="s">
        <v>3</v>
      </c>
      <c r="D25" s="1" t="s">
        <v>66</v>
      </c>
      <c r="E25" s="2" t="s">
        <v>74</v>
      </c>
      <c r="F25" s="2" t="s">
        <v>22</v>
      </c>
      <c r="H25" s="8" t="s">
        <v>341</v>
      </c>
    </row>
    <row r="26" spans="1:9" ht="45" x14ac:dyDescent="0.25">
      <c r="A26" s="3" t="s">
        <v>77</v>
      </c>
      <c r="B26" s="7" t="s">
        <v>250</v>
      </c>
      <c r="C26" s="2" t="s">
        <v>75</v>
      </c>
      <c r="D26" s="1" t="s">
        <v>76</v>
      </c>
      <c r="E26" s="2" t="s">
        <v>82</v>
      </c>
      <c r="H26" s="8" t="s">
        <v>341</v>
      </c>
    </row>
    <row r="27" spans="1:9" ht="30" x14ac:dyDescent="0.25">
      <c r="A27" s="3" t="s">
        <v>78</v>
      </c>
      <c r="B27" s="7" t="s">
        <v>250</v>
      </c>
      <c r="C27" s="2" t="s">
        <v>75</v>
      </c>
      <c r="D27" s="1" t="s">
        <v>76</v>
      </c>
      <c r="E27" s="2" t="s">
        <v>83</v>
      </c>
      <c r="H27" s="8" t="s">
        <v>341</v>
      </c>
    </row>
    <row r="28" spans="1:9" ht="30" x14ac:dyDescent="0.25">
      <c r="A28" s="3" t="s">
        <v>79</v>
      </c>
      <c r="B28" s="7" t="s">
        <v>250</v>
      </c>
      <c r="C28" s="2" t="s">
        <v>75</v>
      </c>
      <c r="D28" s="1" t="s">
        <v>76</v>
      </c>
      <c r="E28" s="2" t="s">
        <v>84</v>
      </c>
      <c r="F28" s="2" t="s">
        <v>42</v>
      </c>
      <c r="G28" s="2" t="s">
        <v>80</v>
      </c>
      <c r="H28" s="8" t="s">
        <v>338</v>
      </c>
      <c r="I28" s="2" t="s">
        <v>347</v>
      </c>
    </row>
    <row r="29" spans="1:9" ht="30" x14ac:dyDescent="0.25">
      <c r="A29" s="3" t="s">
        <v>80</v>
      </c>
      <c r="B29" s="7" t="s">
        <v>250</v>
      </c>
      <c r="C29" s="2" t="s">
        <v>75</v>
      </c>
      <c r="D29" s="1" t="s">
        <v>76</v>
      </c>
      <c r="E29" s="2" t="s">
        <v>178</v>
      </c>
      <c r="F29" s="2" t="s">
        <v>85</v>
      </c>
      <c r="G29" s="2" t="s">
        <v>79</v>
      </c>
      <c r="H29" s="8" t="s">
        <v>341</v>
      </c>
    </row>
    <row r="30" spans="1:9" ht="30" x14ac:dyDescent="0.25">
      <c r="A30" s="3" t="s">
        <v>81</v>
      </c>
      <c r="B30" s="7" t="s">
        <v>250</v>
      </c>
      <c r="C30" s="2" t="s">
        <v>75</v>
      </c>
      <c r="D30" s="1" t="s">
        <v>76</v>
      </c>
      <c r="E30" s="2" t="s">
        <v>86</v>
      </c>
      <c r="F30" s="2" t="s">
        <v>87</v>
      </c>
      <c r="H30" s="8" t="s">
        <v>337</v>
      </c>
      <c r="I30" s="2" t="s">
        <v>347</v>
      </c>
    </row>
    <row r="31" spans="1:9" ht="30" x14ac:dyDescent="0.25">
      <c r="A31" s="3" t="s">
        <v>89</v>
      </c>
      <c r="B31" s="7" t="s">
        <v>250</v>
      </c>
      <c r="C31" s="2" t="s">
        <v>75</v>
      </c>
      <c r="D31" s="1" t="s">
        <v>88</v>
      </c>
      <c r="E31" s="2" t="s">
        <v>94</v>
      </c>
      <c r="F31" s="2" t="s">
        <v>39</v>
      </c>
      <c r="H31" s="8" t="s">
        <v>341</v>
      </c>
    </row>
    <row r="32" spans="1:9" ht="30" x14ac:dyDescent="0.25">
      <c r="A32" s="3" t="s">
        <v>90</v>
      </c>
      <c r="B32" s="7" t="s">
        <v>250</v>
      </c>
      <c r="C32" s="2" t="s">
        <v>75</v>
      </c>
      <c r="D32" s="1" t="s">
        <v>88</v>
      </c>
      <c r="E32" s="2" t="s">
        <v>95</v>
      </c>
      <c r="F32" s="2" t="s">
        <v>14</v>
      </c>
      <c r="H32" s="8" t="s">
        <v>341</v>
      </c>
    </row>
    <row r="33" spans="1:9" ht="30" x14ac:dyDescent="0.25">
      <c r="A33" s="3" t="s">
        <v>91</v>
      </c>
      <c r="B33" s="7" t="s">
        <v>250</v>
      </c>
      <c r="C33" s="2" t="s">
        <v>75</v>
      </c>
      <c r="D33" s="1" t="s">
        <v>88</v>
      </c>
      <c r="E33" s="2" t="s">
        <v>96</v>
      </c>
      <c r="F33" s="2" t="s">
        <v>14</v>
      </c>
      <c r="H33" s="8" t="s">
        <v>341</v>
      </c>
    </row>
    <row r="34" spans="1:9" ht="30" x14ac:dyDescent="0.25">
      <c r="A34" s="3" t="s">
        <v>92</v>
      </c>
      <c r="B34" s="7" t="s">
        <v>250</v>
      </c>
      <c r="C34" s="2" t="s">
        <v>75</v>
      </c>
      <c r="D34" s="1" t="s">
        <v>88</v>
      </c>
      <c r="E34" s="2" t="s">
        <v>97</v>
      </c>
      <c r="F34" s="2" t="s">
        <v>57</v>
      </c>
      <c r="H34" s="8" t="s">
        <v>338</v>
      </c>
      <c r="I34" s="2" t="s">
        <v>339</v>
      </c>
    </row>
    <row r="35" spans="1:9" ht="45" x14ac:dyDescent="0.25">
      <c r="A35" s="3" t="s">
        <v>98</v>
      </c>
      <c r="B35" s="7" t="s">
        <v>250</v>
      </c>
      <c r="C35" s="2" t="s">
        <v>75</v>
      </c>
      <c r="D35" s="1" t="s">
        <v>88</v>
      </c>
      <c r="E35" s="2" t="s">
        <v>99</v>
      </c>
      <c r="F35" s="2" t="s">
        <v>39</v>
      </c>
      <c r="H35" s="8" t="s">
        <v>341</v>
      </c>
    </row>
    <row r="36" spans="1:9" ht="45" x14ac:dyDescent="0.25">
      <c r="A36" s="3" t="s">
        <v>93</v>
      </c>
      <c r="B36" s="7" t="s">
        <v>250</v>
      </c>
      <c r="C36" s="2" t="s">
        <v>75</v>
      </c>
      <c r="D36" s="1" t="s">
        <v>88</v>
      </c>
      <c r="E36" s="2" t="s">
        <v>100</v>
      </c>
      <c r="F36" s="2" t="s">
        <v>101</v>
      </c>
      <c r="H36" s="8" t="s">
        <v>341</v>
      </c>
    </row>
    <row r="37" spans="1:9" ht="30" x14ac:dyDescent="0.25">
      <c r="A37" s="3" t="s">
        <v>103</v>
      </c>
      <c r="B37" s="7" t="s">
        <v>250</v>
      </c>
      <c r="C37" s="2" t="s">
        <v>75</v>
      </c>
      <c r="D37" s="1" t="s">
        <v>102</v>
      </c>
      <c r="E37" s="2" t="s">
        <v>108</v>
      </c>
      <c r="F37" s="2" t="s">
        <v>107</v>
      </c>
      <c r="H37" s="8" t="s">
        <v>341</v>
      </c>
    </row>
    <row r="38" spans="1:9" ht="30" x14ac:dyDescent="0.25">
      <c r="A38" s="3" t="s">
        <v>104</v>
      </c>
      <c r="B38" s="7" t="s">
        <v>250</v>
      </c>
      <c r="C38" s="2" t="s">
        <v>75</v>
      </c>
      <c r="D38" s="1" t="s">
        <v>102</v>
      </c>
      <c r="E38" s="2" t="s">
        <v>109</v>
      </c>
      <c r="F38" s="2" t="s">
        <v>22</v>
      </c>
      <c r="H38" s="8" t="s">
        <v>341</v>
      </c>
    </row>
    <row r="39" spans="1:9" ht="30" x14ac:dyDescent="0.25">
      <c r="A39" s="3" t="s">
        <v>105</v>
      </c>
      <c r="B39" s="7" t="s">
        <v>250</v>
      </c>
      <c r="C39" s="2" t="s">
        <v>75</v>
      </c>
      <c r="D39" s="1" t="s">
        <v>102</v>
      </c>
      <c r="E39" s="2" t="s">
        <v>110</v>
      </c>
      <c r="F39" s="2" t="s">
        <v>101</v>
      </c>
      <c r="H39" s="8" t="s">
        <v>341</v>
      </c>
    </row>
    <row r="40" spans="1:9" ht="30" x14ac:dyDescent="0.25">
      <c r="A40" s="3" t="s">
        <v>106</v>
      </c>
      <c r="B40" s="7" t="s">
        <v>250</v>
      </c>
      <c r="C40" s="2" t="s">
        <v>75</v>
      </c>
      <c r="D40" s="1" t="s">
        <v>102</v>
      </c>
      <c r="E40" s="2" t="s">
        <v>112</v>
      </c>
      <c r="F40" s="2" t="s">
        <v>111</v>
      </c>
      <c r="H40" s="8" t="s">
        <v>341</v>
      </c>
    </row>
    <row r="41" spans="1:9" ht="30" x14ac:dyDescent="0.25">
      <c r="A41" s="3" t="s">
        <v>114</v>
      </c>
      <c r="B41" s="7" t="s">
        <v>250</v>
      </c>
      <c r="C41" s="2" t="s">
        <v>75</v>
      </c>
      <c r="D41" s="1" t="s">
        <v>113</v>
      </c>
      <c r="E41" s="2" t="s">
        <v>119</v>
      </c>
      <c r="F41" s="2" t="s">
        <v>39</v>
      </c>
      <c r="H41" s="8" t="s">
        <v>341</v>
      </c>
    </row>
    <row r="42" spans="1:9" ht="30" x14ac:dyDescent="0.25">
      <c r="A42" s="3" t="s">
        <v>115</v>
      </c>
      <c r="B42" s="7" t="s">
        <v>250</v>
      </c>
      <c r="C42" s="2" t="s">
        <v>75</v>
      </c>
      <c r="D42" s="1" t="s">
        <v>113</v>
      </c>
      <c r="E42" s="2" t="s">
        <v>120</v>
      </c>
      <c r="F42" s="2" t="s">
        <v>41</v>
      </c>
      <c r="H42" s="8" t="s">
        <v>341</v>
      </c>
    </row>
    <row r="43" spans="1:9" ht="30" x14ac:dyDescent="0.25">
      <c r="A43" s="3" t="s">
        <v>116</v>
      </c>
      <c r="B43" s="7" t="s">
        <v>250</v>
      </c>
      <c r="C43" s="2" t="s">
        <v>75</v>
      </c>
      <c r="D43" s="1" t="s">
        <v>113</v>
      </c>
      <c r="E43" s="2" t="s">
        <v>121</v>
      </c>
      <c r="F43" s="2" t="s">
        <v>39</v>
      </c>
      <c r="G43" s="2" t="s">
        <v>117</v>
      </c>
      <c r="H43" s="8" t="s">
        <v>338</v>
      </c>
      <c r="I43" s="2" t="s">
        <v>340</v>
      </c>
    </row>
    <row r="44" spans="1:9" ht="30" x14ac:dyDescent="0.25">
      <c r="A44" s="3" t="s">
        <v>117</v>
      </c>
      <c r="B44" s="7" t="s">
        <v>250</v>
      </c>
      <c r="C44" s="2" t="s">
        <v>75</v>
      </c>
      <c r="D44" s="1" t="s">
        <v>113</v>
      </c>
      <c r="E44" s="2" t="s">
        <v>122</v>
      </c>
      <c r="F44" s="2" t="s">
        <v>123</v>
      </c>
      <c r="G44" s="2" t="s">
        <v>116</v>
      </c>
      <c r="H44" s="8" t="s">
        <v>341</v>
      </c>
    </row>
    <row r="45" spans="1:9" ht="30" x14ac:dyDescent="0.25">
      <c r="A45" s="3" t="s">
        <v>118</v>
      </c>
      <c r="B45" s="7" t="s">
        <v>250</v>
      </c>
      <c r="C45" s="2" t="s">
        <v>75</v>
      </c>
      <c r="D45" s="1" t="s">
        <v>113</v>
      </c>
      <c r="E45" s="2" t="s">
        <v>124</v>
      </c>
      <c r="F45" s="2" t="s">
        <v>41</v>
      </c>
      <c r="H45" s="8" t="s">
        <v>341</v>
      </c>
    </row>
    <row r="46" spans="1:9" ht="30" x14ac:dyDescent="0.25">
      <c r="A46" s="3" t="s">
        <v>126</v>
      </c>
      <c r="B46" s="7" t="s">
        <v>250</v>
      </c>
      <c r="C46" s="2" t="s">
        <v>75</v>
      </c>
      <c r="D46" s="1" t="s">
        <v>125</v>
      </c>
      <c r="E46" s="2" t="s">
        <v>129</v>
      </c>
      <c r="F46" s="2" t="s">
        <v>41</v>
      </c>
      <c r="H46" s="8" t="s">
        <v>338</v>
      </c>
      <c r="I46" s="2" t="s">
        <v>342</v>
      </c>
    </row>
    <row r="47" spans="1:9" ht="45" x14ac:dyDescent="0.25">
      <c r="A47" s="3" t="s">
        <v>127</v>
      </c>
      <c r="B47" s="7" t="s">
        <v>250</v>
      </c>
      <c r="C47" s="2" t="s">
        <v>75</v>
      </c>
      <c r="D47" s="1" t="s">
        <v>125</v>
      </c>
      <c r="E47" s="2" t="s">
        <v>130</v>
      </c>
      <c r="F47" s="2" t="s">
        <v>131</v>
      </c>
      <c r="H47" s="8" t="s">
        <v>341</v>
      </c>
    </row>
    <row r="48" spans="1:9" ht="30" x14ac:dyDescent="0.25">
      <c r="A48" s="3" t="s">
        <v>128</v>
      </c>
      <c r="B48" s="7" t="s">
        <v>250</v>
      </c>
      <c r="C48" s="2" t="s">
        <v>75</v>
      </c>
      <c r="D48" s="1" t="s">
        <v>125</v>
      </c>
      <c r="E48" s="2" t="s">
        <v>132</v>
      </c>
      <c r="F48" s="2" t="s">
        <v>101</v>
      </c>
      <c r="H48" s="8" t="s">
        <v>338</v>
      </c>
      <c r="I48" s="2" t="s">
        <v>342</v>
      </c>
    </row>
    <row r="49" spans="1:9" ht="30" x14ac:dyDescent="0.25">
      <c r="A49" s="3" t="s">
        <v>134</v>
      </c>
      <c r="B49" s="7" t="s">
        <v>250</v>
      </c>
      <c r="C49" s="2" t="s">
        <v>75</v>
      </c>
      <c r="D49" s="1" t="s">
        <v>133</v>
      </c>
      <c r="E49" s="2" t="s">
        <v>142</v>
      </c>
      <c r="F49" s="2" t="s">
        <v>39</v>
      </c>
      <c r="H49" s="8" t="s">
        <v>341</v>
      </c>
    </row>
    <row r="50" spans="1:9" ht="45" x14ac:dyDescent="0.25">
      <c r="A50" s="3" t="s">
        <v>135</v>
      </c>
      <c r="B50" s="7" t="s">
        <v>250</v>
      </c>
      <c r="C50" s="2" t="s">
        <v>75</v>
      </c>
      <c r="D50" s="1" t="s">
        <v>133</v>
      </c>
      <c r="E50" s="2" t="s">
        <v>143</v>
      </c>
      <c r="F50" s="2" t="s">
        <v>22</v>
      </c>
      <c r="H50" s="8" t="s">
        <v>341</v>
      </c>
    </row>
    <row r="51" spans="1:9" ht="30" x14ac:dyDescent="0.25">
      <c r="A51" s="3" t="s">
        <v>136</v>
      </c>
      <c r="B51" s="7" t="s">
        <v>250</v>
      </c>
      <c r="C51" s="2" t="s">
        <v>75</v>
      </c>
      <c r="D51" s="1" t="s">
        <v>133</v>
      </c>
      <c r="E51" s="2" t="s">
        <v>144</v>
      </c>
      <c r="F51" s="2" t="s">
        <v>22</v>
      </c>
      <c r="H51" s="8" t="s">
        <v>338</v>
      </c>
      <c r="I51" s="2" t="s">
        <v>340</v>
      </c>
    </row>
    <row r="52" spans="1:9" ht="30" x14ac:dyDescent="0.25">
      <c r="A52" s="3" t="s">
        <v>137</v>
      </c>
      <c r="B52" s="7" t="s">
        <v>250</v>
      </c>
      <c r="C52" s="2" t="s">
        <v>75</v>
      </c>
      <c r="D52" s="1" t="s">
        <v>133</v>
      </c>
      <c r="E52" s="2" t="s">
        <v>179</v>
      </c>
      <c r="F52" s="2" t="s">
        <v>41</v>
      </c>
      <c r="H52" s="8" t="s">
        <v>341</v>
      </c>
    </row>
    <row r="53" spans="1:9" ht="30" x14ac:dyDescent="0.25">
      <c r="A53" s="3" t="s">
        <v>138</v>
      </c>
      <c r="B53" s="7" t="s">
        <v>250</v>
      </c>
      <c r="C53" s="2" t="s">
        <v>75</v>
      </c>
      <c r="D53" s="1" t="s">
        <v>133</v>
      </c>
      <c r="E53" s="2" t="s">
        <v>145</v>
      </c>
      <c r="F53" s="2" t="s">
        <v>146</v>
      </c>
      <c r="H53" s="8" t="s">
        <v>341</v>
      </c>
    </row>
    <row r="54" spans="1:9" ht="30" x14ac:dyDescent="0.25">
      <c r="A54" s="3" t="s">
        <v>139</v>
      </c>
      <c r="B54" s="7" t="s">
        <v>250</v>
      </c>
      <c r="C54" s="2" t="s">
        <v>75</v>
      </c>
      <c r="D54" s="1" t="s">
        <v>133</v>
      </c>
      <c r="E54" s="2" t="s">
        <v>147</v>
      </c>
      <c r="F54" s="2" t="s">
        <v>101</v>
      </c>
      <c r="H54" s="8" t="s">
        <v>341</v>
      </c>
    </row>
    <row r="55" spans="1:9" ht="30" x14ac:dyDescent="0.25">
      <c r="A55" s="3" t="s">
        <v>140</v>
      </c>
      <c r="B55" s="7" t="s">
        <v>250</v>
      </c>
      <c r="C55" s="2" t="s">
        <v>75</v>
      </c>
      <c r="D55" s="1" t="s">
        <v>133</v>
      </c>
      <c r="E55" s="2" t="s">
        <v>148</v>
      </c>
      <c r="F55" s="2" t="s">
        <v>149</v>
      </c>
      <c r="H55" s="8" t="s">
        <v>338</v>
      </c>
      <c r="I55" s="2" t="s">
        <v>343</v>
      </c>
    </row>
    <row r="56" spans="1:9" ht="60" x14ac:dyDescent="0.25">
      <c r="A56" s="3" t="s">
        <v>141</v>
      </c>
      <c r="B56" s="7" t="s">
        <v>250</v>
      </c>
      <c r="C56" s="2" t="s">
        <v>75</v>
      </c>
      <c r="D56" s="1" t="s">
        <v>133</v>
      </c>
      <c r="E56" s="2" t="s">
        <v>150</v>
      </c>
      <c r="F56" s="2" t="s">
        <v>151</v>
      </c>
      <c r="H56" s="8" t="s">
        <v>338</v>
      </c>
      <c r="I56" s="2" t="s">
        <v>343</v>
      </c>
    </row>
    <row r="57" spans="1:9" ht="30" x14ac:dyDescent="0.25">
      <c r="A57" s="3" t="s">
        <v>154</v>
      </c>
      <c r="B57" s="7" t="s">
        <v>250</v>
      </c>
      <c r="C57" s="2" t="s">
        <v>152</v>
      </c>
      <c r="D57" s="1" t="s">
        <v>153</v>
      </c>
      <c r="E57" s="2" t="s">
        <v>180</v>
      </c>
      <c r="F57" s="2" t="s">
        <v>156</v>
      </c>
      <c r="H57" s="8" t="s">
        <v>338</v>
      </c>
      <c r="I57" s="2" t="s">
        <v>349</v>
      </c>
    </row>
    <row r="58" spans="1:9" ht="45" x14ac:dyDescent="0.25">
      <c r="A58" s="3" t="s">
        <v>155</v>
      </c>
      <c r="B58" s="7" t="s">
        <v>250</v>
      </c>
      <c r="C58" s="2" t="s">
        <v>152</v>
      </c>
      <c r="D58" s="1" t="s">
        <v>153</v>
      </c>
      <c r="E58" s="2" t="s">
        <v>157</v>
      </c>
      <c r="F58" s="2" t="s">
        <v>156</v>
      </c>
      <c r="H58" s="8" t="s">
        <v>337</v>
      </c>
      <c r="I58" s="2" t="s">
        <v>348</v>
      </c>
    </row>
    <row r="59" spans="1:9" ht="30" x14ac:dyDescent="0.25">
      <c r="A59" s="3" t="s">
        <v>181</v>
      </c>
      <c r="B59" s="7" t="s">
        <v>250</v>
      </c>
      <c r="C59" s="2" t="s">
        <v>152</v>
      </c>
      <c r="D59" s="1" t="s">
        <v>158</v>
      </c>
      <c r="E59" s="2" t="s">
        <v>168</v>
      </c>
      <c r="F59" s="2" t="s">
        <v>39</v>
      </c>
      <c r="H59" s="8" t="s">
        <v>341</v>
      </c>
    </row>
    <row r="60" spans="1:9" ht="30" x14ac:dyDescent="0.25">
      <c r="A60" s="3" t="s">
        <v>159</v>
      </c>
      <c r="B60" s="7" t="s">
        <v>250</v>
      </c>
      <c r="C60" s="2" t="s">
        <v>152</v>
      </c>
      <c r="D60" s="1" t="s">
        <v>158</v>
      </c>
      <c r="E60" s="2" t="s">
        <v>169</v>
      </c>
      <c r="F60" s="2" t="s">
        <v>170</v>
      </c>
      <c r="H60" s="8" t="s">
        <v>341</v>
      </c>
    </row>
    <row r="61" spans="1:9" ht="30" x14ac:dyDescent="0.25">
      <c r="A61" s="3" t="s">
        <v>160</v>
      </c>
      <c r="B61" s="7" t="s">
        <v>250</v>
      </c>
      <c r="C61" s="2" t="s">
        <v>152</v>
      </c>
      <c r="D61" s="1" t="s">
        <v>158</v>
      </c>
      <c r="E61" s="2" t="s">
        <v>182</v>
      </c>
      <c r="F61" s="2" t="s">
        <v>131</v>
      </c>
      <c r="H61" s="8" t="s">
        <v>341</v>
      </c>
    </row>
    <row r="62" spans="1:9" ht="30" x14ac:dyDescent="0.25">
      <c r="A62" s="3" t="s">
        <v>161</v>
      </c>
      <c r="B62" s="7" t="s">
        <v>250</v>
      </c>
      <c r="C62" s="2" t="s">
        <v>152</v>
      </c>
      <c r="D62" s="1" t="s">
        <v>158</v>
      </c>
      <c r="E62" s="2" t="s">
        <v>171</v>
      </c>
      <c r="F62" s="2" t="s">
        <v>172</v>
      </c>
      <c r="H62" s="8" t="s">
        <v>338</v>
      </c>
      <c r="I62" s="2" t="s">
        <v>344</v>
      </c>
    </row>
    <row r="63" spans="1:9" ht="30" x14ac:dyDescent="0.25">
      <c r="A63" s="3" t="s">
        <v>162</v>
      </c>
      <c r="B63" s="7" t="s">
        <v>250</v>
      </c>
      <c r="C63" s="2" t="s">
        <v>152</v>
      </c>
      <c r="D63" s="1" t="s">
        <v>158</v>
      </c>
      <c r="E63" s="2" t="s">
        <v>173</v>
      </c>
      <c r="F63" s="2" t="s">
        <v>174</v>
      </c>
      <c r="H63" s="8" t="s">
        <v>341</v>
      </c>
    </row>
    <row r="64" spans="1:9" ht="45" x14ac:dyDescent="0.25">
      <c r="A64" s="3" t="s">
        <v>163</v>
      </c>
      <c r="B64" s="7" t="s">
        <v>250</v>
      </c>
      <c r="C64" s="2" t="s">
        <v>152</v>
      </c>
      <c r="D64" s="1" t="s">
        <v>158</v>
      </c>
      <c r="E64" s="2" t="s">
        <v>183</v>
      </c>
      <c r="F64" s="2" t="s">
        <v>175</v>
      </c>
      <c r="H64" s="8" t="s">
        <v>341</v>
      </c>
    </row>
    <row r="65" spans="1:9" ht="45" x14ac:dyDescent="0.25">
      <c r="A65" s="3" t="s">
        <v>164</v>
      </c>
      <c r="B65" s="7" t="s">
        <v>250</v>
      </c>
      <c r="C65" s="2" t="s">
        <v>152</v>
      </c>
      <c r="D65" s="1" t="s">
        <v>158</v>
      </c>
      <c r="E65" s="2" t="s">
        <v>184</v>
      </c>
      <c r="F65" s="2" t="s">
        <v>185</v>
      </c>
      <c r="H65" s="8" t="s">
        <v>341</v>
      </c>
    </row>
    <row r="66" spans="1:9" ht="45" x14ac:dyDescent="0.25">
      <c r="A66" s="3" t="s">
        <v>165</v>
      </c>
      <c r="B66" s="7" t="s">
        <v>250</v>
      </c>
      <c r="C66" s="2" t="s">
        <v>152</v>
      </c>
      <c r="D66" s="1" t="s">
        <v>158</v>
      </c>
      <c r="E66" s="2" t="s">
        <v>186</v>
      </c>
      <c r="F66" s="2" t="s">
        <v>187</v>
      </c>
      <c r="H66" s="8" t="s">
        <v>341</v>
      </c>
    </row>
    <row r="67" spans="1:9" ht="30" x14ac:dyDescent="0.25">
      <c r="A67" s="3" t="s">
        <v>166</v>
      </c>
      <c r="B67" s="7" t="s">
        <v>250</v>
      </c>
      <c r="C67" s="2" t="s">
        <v>152</v>
      </c>
      <c r="D67" s="1" t="s">
        <v>158</v>
      </c>
      <c r="E67" s="2" t="s">
        <v>188</v>
      </c>
      <c r="F67" s="2" t="s">
        <v>189</v>
      </c>
      <c r="H67" s="8" t="s">
        <v>341</v>
      </c>
    </row>
    <row r="68" spans="1:9" ht="30" x14ac:dyDescent="0.25">
      <c r="A68" s="3" t="s">
        <v>167</v>
      </c>
      <c r="B68" s="7" t="s">
        <v>250</v>
      </c>
      <c r="C68" s="2" t="s">
        <v>152</v>
      </c>
      <c r="D68" s="1" t="s">
        <v>158</v>
      </c>
      <c r="E68" s="2" t="s">
        <v>245</v>
      </c>
      <c r="F68" s="2" t="s">
        <v>190</v>
      </c>
      <c r="H68" s="8" t="s">
        <v>341</v>
      </c>
    </row>
    <row r="69" spans="1:9" ht="30" x14ac:dyDescent="0.25">
      <c r="A69" s="3" t="s">
        <v>192</v>
      </c>
      <c r="B69" s="7" t="s">
        <v>250</v>
      </c>
      <c r="C69" s="2" t="s">
        <v>152</v>
      </c>
      <c r="D69" s="1" t="s">
        <v>191</v>
      </c>
      <c r="E69" s="2" t="s">
        <v>246</v>
      </c>
      <c r="F69" s="2" t="s">
        <v>17</v>
      </c>
      <c r="H69" s="8" t="s">
        <v>337</v>
      </c>
      <c r="I69" s="2" t="s">
        <v>347</v>
      </c>
    </row>
    <row r="70" spans="1:9" ht="30" x14ac:dyDescent="0.25">
      <c r="A70" s="3" t="s">
        <v>193</v>
      </c>
      <c r="B70" s="7" t="s">
        <v>250</v>
      </c>
      <c r="C70" s="2" t="s">
        <v>152</v>
      </c>
      <c r="D70" s="1" t="s">
        <v>191</v>
      </c>
      <c r="E70" s="2" t="s">
        <v>196</v>
      </c>
      <c r="F70" s="2" t="s">
        <v>197</v>
      </c>
      <c r="H70" s="8" t="s">
        <v>341</v>
      </c>
    </row>
    <row r="71" spans="1:9" ht="30" x14ac:dyDescent="0.25">
      <c r="A71" s="3" t="s">
        <v>194</v>
      </c>
      <c r="B71" s="7" t="s">
        <v>250</v>
      </c>
      <c r="C71" s="2" t="s">
        <v>152</v>
      </c>
      <c r="D71" s="1" t="s">
        <v>191</v>
      </c>
      <c r="E71" s="2" t="s">
        <v>198</v>
      </c>
      <c r="F71" s="2" t="s">
        <v>57</v>
      </c>
      <c r="G71" s="2" t="s">
        <v>195</v>
      </c>
      <c r="H71" s="8" t="s">
        <v>337</v>
      </c>
      <c r="I71" s="2" t="s">
        <v>344</v>
      </c>
    </row>
    <row r="72" spans="1:9" ht="45" x14ac:dyDescent="0.25">
      <c r="A72" s="3" t="s">
        <v>195</v>
      </c>
      <c r="B72" s="7" t="s">
        <v>250</v>
      </c>
      <c r="C72" s="2" t="s">
        <v>152</v>
      </c>
      <c r="D72" s="1" t="s">
        <v>191</v>
      </c>
      <c r="E72" s="2" t="s">
        <v>199</v>
      </c>
      <c r="F72" s="2" t="s">
        <v>101</v>
      </c>
      <c r="G72" s="2" t="s">
        <v>194</v>
      </c>
      <c r="H72" s="8" t="s">
        <v>341</v>
      </c>
    </row>
    <row r="73" spans="1:9" ht="30" x14ac:dyDescent="0.25">
      <c r="A73" s="3" t="s">
        <v>201</v>
      </c>
      <c r="B73" s="7" t="s">
        <v>250</v>
      </c>
      <c r="C73" s="2" t="s">
        <v>152</v>
      </c>
      <c r="D73" s="1" t="s">
        <v>200</v>
      </c>
      <c r="E73" s="2" t="s">
        <v>205</v>
      </c>
      <c r="F73" s="2" t="s">
        <v>189</v>
      </c>
      <c r="H73" s="8" t="s">
        <v>341</v>
      </c>
    </row>
    <row r="74" spans="1:9" ht="30" x14ac:dyDescent="0.25">
      <c r="A74" s="3" t="s">
        <v>202</v>
      </c>
      <c r="B74" s="7" t="s">
        <v>250</v>
      </c>
      <c r="C74" s="2" t="s">
        <v>152</v>
      </c>
      <c r="D74" s="1" t="s">
        <v>200</v>
      </c>
      <c r="E74" s="2" t="s">
        <v>206</v>
      </c>
      <c r="F74" s="2" t="s">
        <v>189</v>
      </c>
      <c r="H74" s="8" t="s">
        <v>341</v>
      </c>
    </row>
    <row r="75" spans="1:9" ht="30" x14ac:dyDescent="0.25">
      <c r="A75" s="3" t="s">
        <v>203</v>
      </c>
      <c r="B75" s="7" t="s">
        <v>250</v>
      </c>
      <c r="C75" s="2" t="s">
        <v>152</v>
      </c>
      <c r="D75" s="1" t="s">
        <v>200</v>
      </c>
      <c r="E75" s="2" t="s">
        <v>207</v>
      </c>
      <c r="F75" s="2" t="s">
        <v>189</v>
      </c>
      <c r="G75" s="2" t="s">
        <v>204</v>
      </c>
      <c r="H75" s="8" t="s">
        <v>341</v>
      </c>
    </row>
    <row r="76" spans="1:9" ht="45" x14ac:dyDescent="0.25">
      <c r="A76" s="3" t="s">
        <v>204</v>
      </c>
      <c r="B76" s="7" t="s">
        <v>250</v>
      </c>
      <c r="C76" s="2" t="s">
        <v>152</v>
      </c>
      <c r="D76" s="1" t="s">
        <v>200</v>
      </c>
      <c r="E76" s="2" t="s">
        <v>208</v>
      </c>
      <c r="F76" s="2" t="s">
        <v>189</v>
      </c>
      <c r="G76" s="2" t="s">
        <v>203</v>
      </c>
      <c r="H76" s="8" t="s">
        <v>341</v>
      </c>
    </row>
    <row r="77" spans="1:9" ht="45" x14ac:dyDescent="0.25">
      <c r="A77" s="3" t="s">
        <v>25</v>
      </c>
      <c r="B77" s="7" t="s">
        <v>250</v>
      </c>
      <c r="C77" s="2" t="s">
        <v>152</v>
      </c>
      <c r="D77" s="1" t="s">
        <v>209</v>
      </c>
      <c r="E77" s="2" t="s">
        <v>212</v>
      </c>
      <c r="F77" s="2" t="s">
        <v>87</v>
      </c>
      <c r="G77" s="2" t="s">
        <v>21</v>
      </c>
      <c r="H77" s="8" t="s">
        <v>338</v>
      </c>
      <c r="I77" s="2" t="s">
        <v>342</v>
      </c>
    </row>
    <row r="78" spans="1:9" ht="30" x14ac:dyDescent="0.25">
      <c r="A78" s="3" t="s">
        <v>210</v>
      </c>
      <c r="B78" s="7" t="s">
        <v>250</v>
      </c>
      <c r="C78" s="2" t="s">
        <v>152</v>
      </c>
      <c r="D78" s="1" t="s">
        <v>209</v>
      </c>
      <c r="E78" s="2" t="s">
        <v>345</v>
      </c>
      <c r="F78" s="2" t="s">
        <v>39</v>
      </c>
      <c r="G78" s="2" t="s">
        <v>20</v>
      </c>
      <c r="H78" s="8" t="s">
        <v>338</v>
      </c>
      <c r="I78" s="2" t="s">
        <v>342</v>
      </c>
    </row>
    <row r="79" spans="1:9" ht="45" x14ac:dyDescent="0.25">
      <c r="A79" s="3" t="s">
        <v>211</v>
      </c>
      <c r="B79" s="7" t="s">
        <v>250</v>
      </c>
      <c r="C79" s="2" t="s">
        <v>152</v>
      </c>
      <c r="D79" s="1" t="s">
        <v>209</v>
      </c>
      <c r="E79" s="2" t="s">
        <v>213</v>
      </c>
      <c r="F79" s="2" t="s">
        <v>85</v>
      </c>
      <c r="G79" s="2" t="s">
        <v>20</v>
      </c>
      <c r="H79" s="8" t="s">
        <v>338</v>
      </c>
      <c r="I79" s="2" t="s">
        <v>346</v>
      </c>
    </row>
    <row r="80" spans="1:9" ht="60" x14ac:dyDescent="0.25">
      <c r="A80" s="3" t="s">
        <v>215</v>
      </c>
      <c r="B80" s="7" t="s">
        <v>250</v>
      </c>
      <c r="C80" s="1" t="s">
        <v>214</v>
      </c>
      <c r="E80" s="2" t="s">
        <v>222</v>
      </c>
      <c r="G80" s="2" t="s">
        <v>330</v>
      </c>
      <c r="H80" s="8" t="s">
        <v>337</v>
      </c>
      <c r="I80" s="2" t="s">
        <v>339</v>
      </c>
    </row>
    <row r="81" spans="1:9" ht="45" x14ac:dyDescent="0.25">
      <c r="A81" s="3" t="s">
        <v>216</v>
      </c>
      <c r="B81" s="7" t="s">
        <v>250</v>
      </c>
      <c r="C81" s="1" t="s">
        <v>214</v>
      </c>
      <c r="E81" s="2" t="s">
        <v>223</v>
      </c>
      <c r="H81" s="8" t="s">
        <v>337</v>
      </c>
      <c r="I81" s="2" t="s">
        <v>344</v>
      </c>
    </row>
    <row r="82" spans="1:9" ht="45" x14ac:dyDescent="0.25">
      <c r="A82" s="3" t="s">
        <v>217</v>
      </c>
      <c r="B82" s="7" t="s">
        <v>250</v>
      </c>
      <c r="C82" s="1" t="s">
        <v>214</v>
      </c>
      <c r="E82" s="2" t="s">
        <v>224</v>
      </c>
      <c r="H82" s="8" t="s">
        <v>338</v>
      </c>
      <c r="I82" s="2" t="s">
        <v>344</v>
      </c>
    </row>
    <row r="83" spans="1:9" ht="45" x14ac:dyDescent="0.25">
      <c r="A83" s="3" t="s">
        <v>218</v>
      </c>
      <c r="B83" s="7" t="s">
        <v>250</v>
      </c>
      <c r="C83" s="1" t="s">
        <v>214</v>
      </c>
      <c r="E83" s="2" t="s">
        <v>225</v>
      </c>
      <c r="H83" s="8" t="s">
        <v>337</v>
      </c>
      <c r="I83" s="2" t="s">
        <v>344</v>
      </c>
    </row>
    <row r="84" spans="1:9" ht="45" x14ac:dyDescent="0.25">
      <c r="A84" s="3" t="s">
        <v>219</v>
      </c>
      <c r="B84" s="7" t="s">
        <v>250</v>
      </c>
      <c r="C84" s="1" t="s">
        <v>214</v>
      </c>
      <c r="E84" s="2" t="s">
        <v>226</v>
      </c>
      <c r="H84" s="8" t="s">
        <v>338</v>
      </c>
      <c r="I84" s="2" t="s">
        <v>340</v>
      </c>
    </row>
    <row r="85" spans="1:9" ht="45" x14ac:dyDescent="0.25">
      <c r="A85" s="3" t="s">
        <v>220</v>
      </c>
      <c r="B85" s="7" t="s">
        <v>250</v>
      </c>
      <c r="C85" s="1" t="s">
        <v>214</v>
      </c>
      <c r="E85" s="2" t="s">
        <v>227</v>
      </c>
      <c r="H85" s="8" t="s">
        <v>338</v>
      </c>
      <c r="I85" s="2" t="s">
        <v>340</v>
      </c>
    </row>
    <row r="86" spans="1:9" ht="45" x14ac:dyDescent="0.25">
      <c r="A86" s="3" t="s">
        <v>221</v>
      </c>
      <c r="B86" s="7" t="s">
        <v>250</v>
      </c>
      <c r="C86" s="1" t="s">
        <v>214</v>
      </c>
      <c r="E86" s="2" t="s">
        <v>228</v>
      </c>
      <c r="H86" s="8" t="s">
        <v>338</v>
      </c>
      <c r="I86" s="2" t="s">
        <v>348</v>
      </c>
    </row>
    <row r="87" spans="1:9" ht="45" x14ac:dyDescent="0.25">
      <c r="A87" s="3" t="s">
        <v>229</v>
      </c>
      <c r="B87" s="7" t="s">
        <v>251</v>
      </c>
      <c r="C87" s="2" t="s">
        <v>236</v>
      </c>
      <c r="E87" s="2" t="s">
        <v>237</v>
      </c>
      <c r="F87" s="2" t="s">
        <v>39</v>
      </c>
      <c r="H87" s="8" t="s">
        <v>341</v>
      </c>
    </row>
    <row r="88" spans="1:9" ht="30" x14ac:dyDescent="0.25">
      <c r="A88" s="3" t="s">
        <v>230</v>
      </c>
      <c r="B88" s="7" t="s">
        <v>251</v>
      </c>
      <c r="C88" s="2" t="s">
        <v>236</v>
      </c>
      <c r="E88" s="2" t="s">
        <v>238</v>
      </c>
      <c r="F88" s="2" t="s">
        <v>101</v>
      </c>
      <c r="H88" s="8" t="s">
        <v>341</v>
      </c>
    </row>
    <row r="89" spans="1:9" ht="45" x14ac:dyDescent="0.25">
      <c r="A89" s="3" t="s">
        <v>231</v>
      </c>
      <c r="B89" s="7" t="s">
        <v>251</v>
      </c>
      <c r="C89" s="2" t="s">
        <v>236</v>
      </c>
      <c r="E89" s="2" t="s">
        <v>247</v>
      </c>
      <c r="F89" s="2" t="s">
        <v>239</v>
      </c>
      <c r="H89" s="8" t="s">
        <v>341</v>
      </c>
    </row>
    <row r="90" spans="1:9" ht="45" x14ac:dyDescent="0.25">
      <c r="A90" s="3" t="s">
        <v>232</v>
      </c>
      <c r="B90" s="7" t="s">
        <v>251</v>
      </c>
      <c r="C90" s="2" t="s">
        <v>236</v>
      </c>
      <c r="E90" s="2" t="s">
        <v>240</v>
      </c>
      <c r="F90" s="2" t="s">
        <v>174</v>
      </c>
      <c r="H90" s="8" t="s">
        <v>341</v>
      </c>
    </row>
    <row r="91" spans="1:9" ht="45" x14ac:dyDescent="0.25">
      <c r="A91" s="3" t="s">
        <v>233</v>
      </c>
      <c r="B91" s="7" t="s">
        <v>251</v>
      </c>
      <c r="C91" s="2" t="s">
        <v>236</v>
      </c>
      <c r="E91" s="2" t="s">
        <v>248</v>
      </c>
      <c r="F91" s="2" t="s">
        <v>241</v>
      </c>
      <c r="H91" s="8" t="s">
        <v>341</v>
      </c>
    </row>
    <row r="92" spans="1:9" ht="45" x14ac:dyDescent="0.25">
      <c r="A92" s="3" t="s">
        <v>234</v>
      </c>
      <c r="B92" s="7" t="s">
        <v>251</v>
      </c>
      <c r="C92" s="2" t="s">
        <v>236</v>
      </c>
      <c r="E92" s="2" t="s">
        <v>242</v>
      </c>
      <c r="F92" s="2" t="s">
        <v>243</v>
      </c>
      <c r="H92" s="8" t="s">
        <v>341</v>
      </c>
    </row>
    <row r="93" spans="1:9" ht="60" x14ac:dyDescent="0.25">
      <c r="A93" s="3" t="s">
        <v>235</v>
      </c>
      <c r="B93" s="7" t="s">
        <v>251</v>
      </c>
      <c r="C93" s="2" t="s">
        <v>236</v>
      </c>
      <c r="D93" s="1" t="s">
        <v>214</v>
      </c>
      <c r="E93" s="2" t="s">
        <v>244</v>
      </c>
      <c r="H93" s="8" t="s">
        <v>341</v>
      </c>
    </row>
    <row r="94" spans="1:9" ht="30" x14ac:dyDescent="0.25">
      <c r="A94" s="3" t="s">
        <v>253</v>
      </c>
      <c r="B94" s="7" t="s">
        <v>252</v>
      </c>
      <c r="C94" s="2" t="s">
        <v>310</v>
      </c>
      <c r="E94" s="2" t="s">
        <v>259</v>
      </c>
      <c r="F94" s="2" t="s">
        <v>260</v>
      </c>
      <c r="H94" s="8" t="s">
        <v>338</v>
      </c>
      <c r="I94" s="2" t="s">
        <v>350</v>
      </c>
    </row>
    <row r="95" spans="1:9" ht="45" x14ac:dyDescent="0.25">
      <c r="A95" s="3" t="s">
        <v>254</v>
      </c>
      <c r="B95" s="7" t="s">
        <v>252</v>
      </c>
      <c r="C95" s="2" t="s">
        <v>310</v>
      </c>
      <c r="E95" s="2" t="s">
        <v>261</v>
      </c>
      <c r="F95" s="2" t="s">
        <v>262</v>
      </c>
      <c r="H95" s="8" t="s">
        <v>341</v>
      </c>
    </row>
    <row r="96" spans="1:9" ht="30" x14ac:dyDescent="0.25">
      <c r="A96" s="3" t="s">
        <v>255</v>
      </c>
      <c r="B96" s="7" t="s">
        <v>252</v>
      </c>
      <c r="C96" s="2" t="s">
        <v>310</v>
      </c>
      <c r="E96" s="2" t="s">
        <v>352</v>
      </c>
      <c r="F96" s="2" t="s">
        <v>308</v>
      </c>
      <c r="G96" s="2" t="s">
        <v>299</v>
      </c>
      <c r="H96" s="8" t="s">
        <v>341</v>
      </c>
    </row>
    <row r="97" spans="1:9" ht="45" x14ac:dyDescent="0.25">
      <c r="A97" s="3" t="s">
        <v>256</v>
      </c>
      <c r="B97" s="7" t="s">
        <v>252</v>
      </c>
      <c r="C97" s="2" t="s">
        <v>310</v>
      </c>
      <c r="E97" s="2" t="s">
        <v>263</v>
      </c>
      <c r="F97" s="2" t="s">
        <v>264</v>
      </c>
      <c r="H97" s="8" t="s">
        <v>337</v>
      </c>
      <c r="I97" s="2" t="s">
        <v>344</v>
      </c>
    </row>
    <row r="98" spans="1:9" ht="45" x14ac:dyDescent="0.25">
      <c r="A98" s="3" t="s">
        <v>257</v>
      </c>
      <c r="B98" s="7" t="s">
        <v>252</v>
      </c>
      <c r="C98" s="2" t="s">
        <v>310</v>
      </c>
      <c r="E98" s="2" t="s">
        <v>265</v>
      </c>
      <c r="F98" s="2" t="s">
        <v>266</v>
      </c>
      <c r="H98" s="8" t="s">
        <v>341</v>
      </c>
    </row>
    <row r="99" spans="1:9" ht="45" x14ac:dyDescent="0.25">
      <c r="A99" s="3" t="s">
        <v>267</v>
      </c>
      <c r="B99" s="7" t="s">
        <v>252</v>
      </c>
      <c r="C99" s="2" t="s">
        <v>311</v>
      </c>
      <c r="E99" s="2" t="s">
        <v>273</v>
      </c>
      <c r="F99" s="2" t="s">
        <v>274</v>
      </c>
      <c r="H99" s="8" t="s">
        <v>341</v>
      </c>
    </row>
    <row r="100" spans="1:9" ht="45" x14ac:dyDescent="0.25">
      <c r="A100" s="3" t="s">
        <v>268</v>
      </c>
      <c r="B100" s="7" t="s">
        <v>252</v>
      </c>
      <c r="C100" s="2" t="s">
        <v>311</v>
      </c>
      <c r="E100" s="2" t="s">
        <v>275</v>
      </c>
      <c r="F100" s="2" t="s">
        <v>276</v>
      </c>
      <c r="G100" s="2" t="s">
        <v>270</v>
      </c>
      <c r="H100" s="8" t="s">
        <v>341</v>
      </c>
    </row>
    <row r="101" spans="1:9" ht="30" x14ac:dyDescent="0.25">
      <c r="A101" s="3" t="s">
        <v>269</v>
      </c>
      <c r="B101" s="7" t="s">
        <v>252</v>
      </c>
      <c r="C101" s="2" t="s">
        <v>311</v>
      </c>
      <c r="E101" s="2" t="s">
        <v>277</v>
      </c>
      <c r="F101" s="2" t="s">
        <v>278</v>
      </c>
      <c r="H101" s="8" t="s">
        <v>338</v>
      </c>
      <c r="I101" s="2" t="s">
        <v>344</v>
      </c>
    </row>
    <row r="102" spans="1:9" ht="30" x14ac:dyDescent="0.25">
      <c r="A102" s="3" t="s">
        <v>270</v>
      </c>
      <c r="B102" s="7" t="s">
        <v>252</v>
      </c>
      <c r="C102" s="2" t="s">
        <v>311</v>
      </c>
      <c r="E102" s="2" t="s">
        <v>279</v>
      </c>
      <c r="F102" s="2" t="s">
        <v>280</v>
      </c>
      <c r="G102" s="2" t="s">
        <v>268</v>
      </c>
      <c r="H102" s="8" t="s">
        <v>341</v>
      </c>
    </row>
    <row r="103" spans="1:9" ht="45" x14ac:dyDescent="0.25">
      <c r="A103" s="3" t="s">
        <v>271</v>
      </c>
      <c r="B103" s="7" t="s">
        <v>252</v>
      </c>
      <c r="C103" s="2" t="s">
        <v>311</v>
      </c>
      <c r="E103" s="2" t="s">
        <v>281</v>
      </c>
      <c r="F103" s="2" t="s">
        <v>282</v>
      </c>
      <c r="H103" s="8" t="s">
        <v>341</v>
      </c>
    </row>
    <row r="104" spans="1:9" ht="45" x14ac:dyDescent="0.25">
      <c r="A104" s="3" t="s">
        <v>272</v>
      </c>
      <c r="B104" s="7" t="s">
        <v>252</v>
      </c>
      <c r="C104" s="2" t="s">
        <v>311</v>
      </c>
      <c r="E104" s="2" t="s">
        <v>283</v>
      </c>
      <c r="F104" s="2" t="s">
        <v>284</v>
      </c>
      <c r="H104" s="8" t="s">
        <v>341</v>
      </c>
    </row>
    <row r="105" spans="1:9" ht="30" x14ac:dyDescent="0.25">
      <c r="A105" s="3" t="s">
        <v>285</v>
      </c>
      <c r="B105" s="7" t="s">
        <v>252</v>
      </c>
      <c r="C105" s="2" t="s">
        <v>312</v>
      </c>
      <c r="E105" s="2" t="s">
        <v>290</v>
      </c>
      <c r="F105" s="2" t="s">
        <v>291</v>
      </c>
      <c r="G105" s="2" t="s">
        <v>286</v>
      </c>
      <c r="H105" s="8" t="s">
        <v>341</v>
      </c>
    </row>
    <row r="106" spans="1:9" ht="30" x14ac:dyDescent="0.25">
      <c r="A106" s="3" t="s">
        <v>286</v>
      </c>
      <c r="B106" s="7" t="s">
        <v>252</v>
      </c>
      <c r="C106" s="2" t="s">
        <v>312</v>
      </c>
      <c r="E106" s="2" t="s">
        <v>292</v>
      </c>
      <c r="F106" s="2" t="s">
        <v>291</v>
      </c>
      <c r="G106" s="2" t="s">
        <v>285</v>
      </c>
      <c r="H106" s="8" t="s">
        <v>338</v>
      </c>
      <c r="I106" s="2" t="s">
        <v>344</v>
      </c>
    </row>
    <row r="107" spans="1:9" ht="30" x14ac:dyDescent="0.25">
      <c r="A107" s="3" t="s">
        <v>287</v>
      </c>
      <c r="B107" s="7" t="s">
        <v>252</v>
      </c>
      <c r="C107" s="2" t="s">
        <v>312</v>
      </c>
      <c r="E107" s="2" t="s">
        <v>293</v>
      </c>
      <c r="F107" s="2" t="s">
        <v>291</v>
      </c>
      <c r="H107" s="8" t="s">
        <v>341</v>
      </c>
    </row>
    <row r="108" spans="1:9" ht="30" x14ac:dyDescent="0.25">
      <c r="A108" s="3" t="s">
        <v>288</v>
      </c>
      <c r="B108" s="7" t="s">
        <v>252</v>
      </c>
      <c r="C108" s="2" t="s">
        <v>312</v>
      </c>
      <c r="E108" s="2" t="s">
        <v>351</v>
      </c>
      <c r="F108" s="2" t="s">
        <v>294</v>
      </c>
      <c r="H108" s="8" t="s">
        <v>341</v>
      </c>
    </row>
    <row r="109" spans="1:9" ht="30" x14ac:dyDescent="0.25">
      <c r="A109" s="3" t="s">
        <v>289</v>
      </c>
      <c r="B109" s="7" t="s">
        <v>252</v>
      </c>
      <c r="C109" s="2" t="s">
        <v>312</v>
      </c>
      <c r="E109" s="2" t="s">
        <v>295</v>
      </c>
      <c r="F109" s="2" t="s">
        <v>309</v>
      </c>
      <c r="H109" s="8" t="s">
        <v>341</v>
      </c>
    </row>
    <row r="110" spans="1:9" ht="30" x14ac:dyDescent="0.25">
      <c r="A110" s="3" t="s">
        <v>296</v>
      </c>
      <c r="B110" s="7" t="s">
        <v>252</v>
      </c>
      <c r="C110" s="2" t="s">
        <v>313</v>
      </c>
      <c r="E110" s="2" t="s">
        <v>300</v>
      </c>
      <c r="F110" s="2" t="s">
        <v>301</v>
      </c>
      <c r="G110" s="2" t="s">
        <v>297</v>
      </c>
      <c r="H110" s="8" t="s">
        <v>341</v>
      </c>
    </row>
    <row r="111" spans="1:9" ht="30" x14ac:dyDescent="0.25">
      <c r="A111" s="3" t="s">
        <v>297</v>
      </c>
      <c r="B111" s="7" t="s">
        <v>252</v>
      </c>
      <c r="C111" s="2" t="s">
        <v>313</v>
      </c>
      <c r="E111" s="2" t="s">
        <v>302</v>
      </c>
      <c r="F111" s="2" t="s">
        <v>303</v>
      </c>
      <c r="G111" s="2" t="s">
        <v>296</v>
      </c>
      <c r="H111" s="8" t="s">
        <v>341</v>
      </c>
    </row>
    <row r="112" spans="1:9" ht="45" x14ac:dyDescent="0.25">
      <c r="A112" s="3" t="s">
        <v>298</v>
      </c>
      <c r="B112" s="7" t="s">
        <v>252</v>
      </c>
      <c r="C112" s="2" t="s">
        <v>313</v>
      </c>
      <c r="E112" s="2" t="s">
        <v>304</v>
      </c>
      <c r="F112" s="2" t="s">
        <v>305</v>
      </c>
      <c r="H112" s="8" t="s">
        <v>341</v>
      </c>
    </row>
    <row r="113" spans="1:9" ht="45" x14ac:dyDescent="0.25">
      <c r="A113" s="3" t="s">
        <v>299</v>
      </c>
      <c r="B113" s="7" t="s">
        <v>252</v>
      </c>
      <c r="C113" s="2" t="s">
        <v>313</v>
      </c>
      <c r="E113" s="2" t="s">
        <v>306</v>
      </c>
      <c r="F113" s="2" t="s">
        <v>307</v>
      </c>
      <c r="G113" s="2" t="s">
        <v>255</v>
      </c>
      <c r="H113" s="8" t="s">
        <v>341</v>
      </c>
    </row>
    <row r="114" spans="1:9" ht="45" x14ac:dyDescent="0.25">
      <c r="A114" s="3" t="s">
        <v>315</v>
      </c>
      <c r="B114" s="7" t="s">
        <v>252</v>
      </c>
      <c r="C114" s="2" t="s">
        <v>314</v>
      </c>
      <c r="E114" s="2" t="s">
        <v>318</v>
      </c>
      <c r="F114" s="2" t="s">
        <v>319</v>
      </c>
      <c r="H114" s="8" t="s">
        <v>341</v>
      </c>
    </row>
    <row r="115" spans="1:9" ht="45" x14ac:dyDescent="0.25">
      <c r="A115" s="3" t="s">
        <v>316</v>
      </c>
      <c r="B115" s="7" t="s">
        <v>252</v>
      </c>
      <c r="C115" s="2" t="s">
        <v>314</v>
      </c>
      <c r="E115" s="2" t="s">
        <v>320</v>
      </c>
      <c r="F115" s="2" t="s">
        <v>321</v>
      </c>
      <c r="H115" s="8" t="s">
        <v>341</v>
      </c>
    </row>
    <row r="116" spans="1:9" ht="30" x14ac:dyDescent="0.25">
      <c r="A116" s="3" t="s">
        <v>317</v>
      </c>
      <c r="B116" s="7" t="s">
        <v>252</v>
      </c>
      <c r="C116" s="2" t="s">
        <v>314</v>
      </c>
      <c r="E116" s="2" t="s">
        <v>322</v>
      </c>
      <c r="F116" s="2" t="s">
        <v>323</v>
      </c>
      <c r="H116" s="8" t="s">
        <v>341</v>
      </c>
    </row>
    <row r="117" spans="1:9" ht="30" x14ac:dyDescent="0.25">
      <c r="A117" s="3" t="s">
        <v>325</v>
      </c>
      <c r="B117" s="7" t="s">
        <v>252</v>
      </c>
      <c r="C117" s="2" t="s">
        <v>324</v>
      </c>
      <c r="E117" s="2" t="s">
        <v>327</v>
      </c>
      <c r="F117" s="2" t="s">
        <v>328</v>
      </c>
      <c r="H117" s="8" t="s">
        <v>338</v>
      </c>
      <c r="I117" s="2" t="s">
        <v>344</v>
      </c>
    </row>
    <row r="118" spans="1:9" ht="45" x14ac:dyDescent="0.25">
      <c r="A118" s="3" t="s">
        <v>215</v>
      </c>
      <c r="B118" s="7" t="s">
        <v>252</v>
      </c>
      <c r="C118" s="2" t="s">
        <v>324</v>
      </c>
      <c r="E118" s="2" t="s">
        <v>329</v>
      </c>
      <c r="F118" s="2" t="s">
        <v>331</v>
      </c>
      <c r="G118" s="2" t="s">
        <v>330</v>
      </c>
      <c r="H118" s="8" t="s">
        <v>337</v>
      </c>
      <c r="I118" s="2" t="s">
        <v>339</v>
      </c>
    </row>
    <row r="119" spans="1:9" ht="45" x14ac:dyDescent="0.25">
      <c r="A119" s="3" t="s">
        <v>326</v>
      </c>
      <c r="B119" s="7" t="s">
        <v>252</v>
      </c>
      <c r="C119" s="2" t="s">
        <v>324</v>
      </c>
      <c r="E119" s="2" t="s">
        <v>332</v>
      </c>
      <c r="F119" s="2" t="s">
        <v>333</v>
      </c>
      <c r="H119" s="8" t="s">
        <v>341</v>
      </c>
    </row>
  </sheetData>
  <autoFilter ref="A1:I119"/>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37"/>
  <sheetViews>
    <sheetView workbookViewId="0">
      <selection activeCell="F33" sqref="F33"/>
    </sheetView>
  </sheetViews>
  <sheetFormatPr defaultRowHeight="15" x14ac:dyDescent="0.25"/>
  <cols>
    <col min="2" max="2" width="37.28515625" bestFit="1" customWidth="1"/>
    <col min="3" max="4" width="9.28515625" customWidth="1"/>
    <col min="6" max="6" width="27" bestFit="1" customWidth="1"/>
    <col min="7" max="8" width="9.28515625" customWidth="1"/>
    <col min="10" max="10" width="46.28515625" bestFit="1" customWidth="1"/>
    <col min="11" max="11" width="9.85546875" bestFit="1" customWidth="1"/>
    <col min="12" max="17" width="9.28515625" customWidth="1"/>
  </cols>
  <sheetData>
    <row r="2" spans="2:17" ht="20.25" thickBot="1" x14ac:dyDescent="0.35">
      <c r="B2" s="11" t="s">
        <v>334</v>
      </c>
    </row>
    <row r="3" spans="2:17" ht="15.75" thickTop="1" x14ac:dyDescent="0.25"/>
    <row r="5" spans="2:17" x14ac:dyDescent="0.25">
      <c r="L5" s="15" t="s">
        <v>363</v>
      </c>
      <c r="M5" s="15"/>
      <c r="N5" s="15" t="s">
        <v>365</v>
      </c>
      <c r="O5" s="15"/>
      <c r="P5" s="15" t="s">
        <v>366</v>
      </c>
      <c r="Q5" s="15"/>
    </row>
    <row r="6" spans="2:17" s="9" customFormat="1" x14ac:dyDescent="0.25">
      <c r="B6" s="9" t="s">
        <v>370</v>
      </c>
      <c r="C6" s="13" t="s">
        <v>354</v>
      </c>
      <c r="D6" s="13" t="s">
        <v>355</v>
      </c>
      <c r="F6" s="9" t="s">
        <v>353</v>
      </c>
      <c r="G6" s="13" t="s">
        <v>354</v>
      </c>
      <c r="H6" s="13" t="s">
        <v>355</v>
      </c>
      <c r="J6" s="9" t="s">
        <v>356</v>
      </c>
      <c r="K6" s="13" t="s">
        <v>361</v>
      </c>
      <c r="L6" s="13" t="s">
        <v>362</v>
      </c>
      <c r="M6" s="13" t="s">
        <v>364</v>
      </c>
      <c r="N6" s="13" t="s">
        <v>362</v>
      </c>
      <c r="O6" s="13" t="s">
        <v>355</v>
      </c>
      <c r="P6" s="13" t="s">
        <v>362</v>
      </c>
      <c r="Q6" s="13" t="s">
        <v>355</v>
      </c>
    </row>
    <row r="7" spans="2:17" x14ac:dyDescent="0.25">
      <c r="B7" t="s">
        <v>359</v>
      </c>
      <c r="C7">
        <f>COUNTA('Pattern List'!B2:B93)</f>
        <v>92</v>
      </c>
      <c r="F7" t="s">
        <v>339</v>
      </c>
      <c r="G7">
        <f>COUNTIF('Pattern List'!I$1:I$93, "*"&amp;F7&amp;"*")</f>
        <v>28</v>
      </c>
      <c r="H7" s="10">
        <f>G7/SUM(G$7:G$11)</f>
        <v>0.4375</v>
      </c>
      <c r="J7" s="1" t="s">
        <v>3</v>
      </c>
      <c r="K7" s="1">
        <f>COUNTIF('Pattern List'!C:C, 'MS Applicability'!J7)</f>
        <v>24</v>
      </c>
      <c r="L7">
        <f>COUNTIFS('Pattern List'!C:C, 'MS Applicability'!J7, 'Pattern List'!H:H, "y")</f>
        <v>10</v>
      </c>
      <c r="M7" s="10">
        <f>L7/K7</f>
        <v>0.41666666666666669</v>
      </c>
      <c r="N7">
        <f>COUNTIFS('Pattern List'!C:C, 'MS Applicability'!J7, 'Pattern List'!H:H, "p")</f>
        <v>9</v>
      </c>
      <c r="O7" s="10">
        <f>N7/K7</f>
        <v>0.375</v>
      </c>
      <c r="P7" s="12">
        <f>COUNTIFS('Pattern List'!C:C, 'MS Applicability'!J7, 'Pattern List'!H:H, "n")</f>
        <v>5</v>
      </c>
      <c r="Q7" s="10">
        <f>P7/K7</f>
        <v>0.20833333333333334</v>
      </c>
    </row>
    <row r="8" spans="2:17" x14ac:dyDescent="0.25">
      <c r="B8" t="s">
        <v>367</v>
      </c>
      <c r="C8">
        <f>COUNTIF('Pattern List'!H1:H93, "y")</f>
        <v>54</v>
      </c>
      <c r="D8" s="10">
        <f>C8/$C$7</f>
        <v>0.58695652173913049</v>
      </c>
      <c r="F8" t="s">
        <v>342</v>
      </c>
      <c r="G8">
        <f>COUNTIF('Pattern List'!I$1:I$93, "*"&amp;F8&amp;"*")</f>
        <v>19</v>
      </c>
      <c r="H8" s="10">
        <f>G8/SUM(G$7:G$11)</f>
        <v>0.296875</v>
      </c>
      <c r="J8" s="2" t="s">
        <v>75</v>
      </c>
      <c r="K8" s="2">
        <f>COUNTIF('Pattern List'!C:C, 'MS Applicability'!J8)</f>
        <v>31</v>
      </c>
      <c r="L8">
        <f>COUNTIFS('Pattern List'!C:C, 'MS Applicability'!J8, 'Pattern List'!H:H, "y")</f>
        <v>22</v>
      </c>
      <c r="M8" s="10">
        <f>L8/K8</f>
        <v>0.70967741935483875</v>
      </c>
      <c r="N8">
        <f>COUNTIFS('Pattern List'!C:C, 'MS Applicability'!J8, 'Pattern List'!H:H, "p")</f>
        <v>8</v>
      </c>
      <c r="O8" s="10">
        <f>N8/K8</f>
        <v>0.25806451612903225</v>
      </c>
      <c r="P8" s="12">
        <f>COUNTIFS('Pattern List'!C:C, 'MS Applicability'!J8, 'Pattern List'!H:H, "n")</f>
        <v>1</v>
      </c>
      <c r="Q8" s="10">
        <f>P8/K8</f>
        <v>3.2258064516129031E-2</v>
      </c>
    </row>
    <row r="9" spans="2:17" x14ac:dyDescent="0.25">
      <c r="B9" t="s">
        <v>368</v>
      </c>
      <c r="C9">
        <f>COUNTIF('Pattern List'!H1:H93, "p")</f>
        <v>26</v>
      </c>
      <c r="D9" s="10">
        <f t="shared" ref="D9:D10" si="0">C9/$C$7</f>
        <v>0.28260869565217389</v>
      </c>
      <c r="F9" t="s">
        <v>343</v>
      </c>
      <c r="G9">
        <f>COUNTIF('Pattern List'!I$1:I$93, "*"&amp;F9&amp;"*")</f>
        <v>11</v>
      </c>
      <c r="H9" s="10">
        <f>G9/SUM(G$7:G$11)</f>
        <v>0.171875</v>
      </c>
      <c r="J9" s="1" t="s">
        <v>152</v>
      </c>
      <c r="K9" s="1">
        <f>COUNTIF('Pattern List'!C:C, 'MS Applicability'!J9)</f>
        <v>23</v>
      </c>
      <c r="L9">
        <f>COUNTIFS('Pattern List'!C:C, 'MS Applicability'!J9, 'Pattern List'!H:H, "y")</f>
        <v>15</v>
      </c>
      <c r="M9" s="10">
        <f>L9/K9</f>
        <v>0.65217391304347827</v>
      </c>
      <c r="N9">
        <f>COUNTIFS('Pattern List'!C:C, 'MS Applicability'!J9, 'Pattern List'!H:H, "p")</f>
        <v>5</v>
      </c>
      <c r="O9" s="10">
        <f>N9/K9</f>
        <v>0.21739130434782608</v>
      </c>
      <c r="P9" s="12">
        <f>COUNTIFS('Pattern List'!C:C, 'MS Applicability'!J9, 'Pattern List'!H:H, "n")</f>
        <v>3</v>
      </c>
      <c r="Q9" s="10">
        <f>P9/K9</f>
        <v>0.13043478260869565</v>
      </c>
    </row>
    <row r="10" spans="2:17" x14ac:dyDescent="0.25">
      <c r="B10" t="s">
        <v>369</v>
      </c>
      <c r="C10">
        <f>COUNTIF('Pattern List'!H1:H93, "n")</f>
        <v>12</v>
      </c>
      <c r="D10" s="10">
        <f t="shared" si="0"/>
        <v>0.13043478260869565</v>
      </c>
      <c r="F10" t="s">
        <v>357</v>
      </c>
      <c r="G10">
        <f>COUNTIF('Pattern List'!I$1:I$93, "*"&amp;F10&amp;"*")</f>
        <v>6</v>
      </c>
      <c r="H10" s="10">
        <f>G10/SUM(G$7:G$11)</f>
        <v>9.375E-2</v>
      </c>
      <c r="J10" s="1" t="s">
        <v>214</v>
      </c>
      <c r="K10" s="1">
        <f>COUNTIF('Pattern List'!C:C, 'MS Applicability'!J10)</f>
        <v>7</v>
      </c>
      <c r="L10">
        <f>COUNTIFS('Pattern List'!C:C, 'MS Applicability'!J10, 'Pattern List'!H:H, "y")</f>
        <v>0</v>
      </c>
      <c r="M10" s="10">
        <f>L10/K10</f>
        <v>0</v>
      </c>
      <c r="N10">
        <f>COUNTIFS('Pattern List'!C:C, 'MS Applicability'!J10, 'Pattern List'!H:H, "p")</f>
        <v>4</v>
      </c>
      <c r="O10" s="10">
        <f>N10/K10</f>
        <v>0.5714285714285714</v>
      </c>
      <c r="P10" s="12">
        <f>COUNTIFS('Pattern List'!C:C, 'MS Applicability'!J10, 'Pattern List'!H:H, "n")</f>
        <v>3</v>
      </c>
      <c r="Q10" s="10">
        <f>P10/K10</f>
        <v>0.42857142857142855</v>
      </c>
    </row>
    <row r="11" spans="2:17" x14ac:dyDescent="0.25">
      <c r="F11" t="s">
        <v>358</v>
      </c>
      <c r="G11">
        <f>COUNTIF('Pattern List'!I$1:I$93, "*"&amp;F11&amp;"*")</f>
        <v>0</v>
      </c>
      <c r="H11" s="10">
        <f>G11/SUM(G$7:G$11)</f>
        <v>0</v>
      </c>
      <c r="J11" s="2" t="s">
        <v>236</v>
      </c>
      <c r="K11" s="2">
        <f>COUNTIF('Pattern List'!C:C, 'MS Applicability'!J11)</f>
        <v>7</v>
      </c>
      <c r="L11">
        <f>COUNTIFS('Pattern List'!C:C, 'MS Applicability'!J11, 'Pattern List'!H:H, "y")</f>
        <v>7</v>
      </c>
      <c r="M11" s="10">
        <f>L11/K11</f>
        <v>1</v>
      </c>
      <c r="N11">
        <f>COUNTIFS('Pattern List'!C:C, 'MS Applicability'!J11, 'Pattern List'!H:H, "p")</f>
        <v>0</v>
      </c>
      <c r="O11" s="10">
        <f>N11/K11</f>
        <v>0</v>
      </c>
      <c r="P11" s="12">
        <f>COUNTIFS('Pattern List'!C:C, 'MS Applicability'!J11, 'Pattern List'!H:H, "n")</f>
        <v>0</v>
      </c>
      <c r="Q11" s="10">
        <f>P11/K11</f>
        <v>0</v>
      </c>
    </row>
    <row r="12" spans="2:17" x14ac:dyDescent="0.25">
      <c r="B12" t="s">
        <v>371</v>
      </c>
      <c r="C12" s="10">
        <f>(C8+0.5*C9)/C7</f>
        <v>0.72826086956521741</v>
      </c>
      <c r="P12" s="12"/>
    </row>
    <row r="13" spans="2:17" x14ac:dyDescent="0.25">
      <c r="P13" s="12"/>
    </row>
    <row r="14" spans="2:17" x14ac:dyDescent="0.25">
      <c r="P14" s="12"/>
    </row>
    <row r="15" spans="2:17" x14ac:dyDescent="0.25">
      <c r="P15" s="12"/>
    </row>
    <row r="16" spans="2:17" x14ac:dyDescent="0.25">
      <c r="P16" s="12"/>
    </row>
    <row r="17" spans="2:17" x14ac:dyDescent="0.25">
      <c r="P17" s="12"/>
    </row>
    <row r="18" spans="2:17" x14ac:dyDescent="0.25">
      <c r="L18" s="15" t="s">
        <v>363</v>
      </c>
      <c r="M18" s="15"/>
      <c r="N18" s="15" t="s">
        <v>365</v>
      </c>
      <c r="O18" s="15"/>
      <c r="P18" s="15" t="s">
        <v>366</v>
      </c>
      <c r="Q18" s="15"/>
    </row>
    <row r="19" spans="2:17" s="9" customFormat="1" x14ac:dyDescent="0.25">
      <c r="B19" s="9" t="s">
        <v>360</v>
      </c>
      <c r="C19" s="13" t="s">
        <v>354</v>
      </c>
      <c r="D19" s="13" t="s">
        <v>355</v>
      </c>
      <c r="F19" s="9" t="s">
        <v>353</v>
      </c>
      <c r="G19" s="13" t="s">
        <v>354</v>
      </c>
      <c r="H19" s="13" t="s">
        <v>355</v>
      </c>
      <c r="J19" s="9" t="s">
        <v>356</v>
      </c>
      <c r="K19" s="13" t="s">
        <v>361</v>
      </c>
      <c r="L19" s="13" t="s">
        <v>354</v>
      </c>
      <c r="M19" s="13" t="s">
        <v>355</v>
      </c>
      <c r="N19" s="13" t="s">
        <v>354</v>
      </c>
      <c r="O19" s="13" t="s">
        <v>355</v>
      </c>
      <c r="P19" s="13" t="s">
        <v>354</v>
      </c>
      <c r="Q19" s="13" t="s">
        <v>355</v>
      </c>
    </row>
    <row r="20" spans="2:17" x14ac:dyDescent="0.25">
      <c r="B20" t="s">
        <v>359</v>
      </c>
      <c r="C20">
        <f>COUNTA('Pattern List'!B94:B119)</f>
        <v>26</v>
      </c>
      <c r="F20" t="s">
        <v>339</v>
      </c>
      <c r="G20">
        <f>COUNTIF('Pattern List'!I$94:I$119, "*"&amp;F20&amp;"*")</f>
        <v>6</v>
      </c>
      <c r="H20" s="10">
        <f>G20/SUM(G$20:G$24)</f>
        <v>0.54545454545454541</v>
      </c>
      <c r="J20" s="2" t="s">
        <v>310</v>
      </c>
      <c r="K20" s="2">
        <f>COUNTIF('Pattern List'!C:C, 'MS Applicability'!J20)</f>
        <v>5</v>
      </c>
      <c r="L20">
        <f>COUNTIFS('Pattern List'!C:C, 'MS Applicability'!J20, 'Pattern List'!H:H, "y")</f>
        <v>3</v>
      </c>
      <c r="M20" s="10">
        <f>L20/$K20</f>
        <v>0.6</v>
      </c>
      <c r="N20">
        <f>COUNTIFS('Pattern List'!C:C, 'MS Applicability'!J20, 'Pattern List'!H:H, "p")</f>
        <v>1</v>
      </c>
      <c r="O20" s="10">
        <f t="shared" ref="O20:O25" si="1">N20/$K20</f>
        <v>0.2</v>
      </c>
      <c r="P20" s="12">
        <f>COUNTIFS('Pattern List'!C:C, 'MS Applicability'!J20, 'Pattern List'!H:H, "n")</f>
        <v>1</v>
      </c>
      <c r="Q20" s="10">
        <f t="shared" ref="Q20:Q25" si="2">P20/$K20</f>
        <v>0.2</v>
      </c>
    </row>
    <row r="21" spans="2:17" x14ac:dyDescent="0.25">
      <c r="B21" t="s">
        <v>367</v>
      </c>
      <c r="C21">
        <f>COUNTIF('Pattern List'!H94:H119, "y")</f>
        <v>20</v>
      </c>
      <c r="D21" s="10">
        <f>C21/$C$20</f>
        <v>0.76923076923076927</v>
      </c>
      <c r="F21" t="s">
        <v>357</v>
      </c>
      <c r="G21">
        <f>COUNTIF('Pattern List'!I$94:I$119, "*"&amp;F21&amp;"*")</f>
        <v>4</v>
      </c>
      <c r="H21" s="10">
        <f>G21/SUM(G$20:G$24)</f>
        <v>0.36363636363636365</v>
      </c>
      <c r="J21" s="1" t="s">
        <v>311</v>
      </c>
      <c r="K21" s="2">
        <f>COUNTIF('Pattern List'!C:C, 'MS Applicability'!J21)</f>
        <v>6</v>
      </c>
      <c r="L21">
        <f>COUNTIFS('Pattern List'!C:C, 'MS Applicability'!J21, 'Pattern List'!H:H, "y")</f>
        <v>5</v>
      </c>
      <c r="M21" s="10">
        <f t="shared" ref="M21:M25" si="3">L21/K21</f>
        <v>0.83333333333333337</v>
      </c>
      <c r="N21">
        <f>COUNTIFS('Pattern List'!C:C, 'MS Applicability'!J21, 'Pattern List'!H:H, "p")</f>
        <v>1</v>
      </c>
      <c r="O21" s="10">
        <f t="shared" si="1"/>
        <v>0.16666666666666666</v>
      </c>
      <c r="P21" s="12">
        <f>COUNTIFS('Pattern List'!C:C, 'MS Applicability'!J21, 'Pattern List'!H:H, "n")</f>
        <v>0</v>
      </c>
      <c r="Q21" s="10">
        <f t="shared" si="2"/>
        <v>0</v>
      </c>
    </row>
    <row r="22" spans="2:17" x14ac:dyDescent="0.25">
      <c r="B22" t="s">
        <v>368</v>
      </c>
      <c r="C22">
        <f>COUNTIF('Pattern List'!H94:H119, "p")</f>
        <v>4</v>
      </c>
      <c r="D22" s="10">
        <f t="shared" ref="D22:D23" si="4">C22/$C$20</f>
        <v>0.15384615384615385</v>
      </c>
      <c r="F22" t="s">
        <v>358</v>
      </c>
      <c r="G22">
        <f>COUNTIF('Pattern List'!I$94:I$119, "*"&amp;F22&amp;"*")</f>
        <v>1</v>
      </c>
      <c r="H22" s="10">
        <f>G22/SUM(G$20:G$24)</f>
        <v>9.0909090909090912E-2</v>
      </c>
      <c r="J22" s="2" t="s">
        <v>312</v>
      </c>
      <c r="K22" s="2">
        <f>COUNTIF('Pattern List'!C:C, 'MS Applicability'!J22)</f>
        <v>5</v>
      </c>
      <c r="L22">
        <f>COUNTIFS('Pattern List'!C:C, 'MS Applicability'!J22, 'Pattern List'!H:H, "y")</f>
        <v>4</v>
      </c>
      <c r="M22" s="10">
        <f t="shared" si="3"/>
        <v>0.8</v>
      </c>
      <c r="N22">
        <f>COUNTIFS('Pattern List'!C:C, 'MS Applicability'!J22, 'Pattern List'!H:H, "p")</f>
        <v>1</v>
      </c>
      <c r="O22" s="10">
        <f t="shared" si="1"/>
        <v>0.2</v>
      </c>
      <c r="P22" s="12">
        <f>COUNTIFS('Pattern List'!C:C, 'MS Applicability'!J22, 'Pattern List'!H:H, "n")</f>
        <v>0</v>
      </c>
      <c r="Q22" s="10">
        <f t="shared" si="2"/>
        <v>0</v>
      </c>
    </row>
    <row r="23" spans="2:17" x14ac:dyDescent="0.25">
      <c r="B23" t="s">
        <v>369</v>
      </c>
      <c r="C23">
        <f>COUNTIF('Pattern List'!H94:H119, "n")</f>
        <v>2</v>
      </c>
      <c r="D23" s="10">
        <f t="shared" si="4"/>
        <v>7.6923076923076927E-2</v>
      </c>
      <c r="F23" t="s">
        <v>343</v>
      </c>
      <c r="G23">
        <f>COUNTIF('Pattern List'!I$94:I$119, "*"&amp;F23&amp;"*")</f>
        <v>0</v>
      </c>
      <c r="H23" s="10">
        <f>G23/SUM(G$20:G$24)</f>
        <v>0</v>
      </c>
      <c r="J23" s="2" t="s">
        <v>313</v>
      </c>
      <c r="K23" s="2">
        <f>COUNTIF('Pattern List'!C:C, 'MS Applicability'!J23)</f>
        <v>4</v>
      </c>
      <c r="L23">
        <f>COUNTIFS('Pattern List'!C:C, 'MS Applicability'!J23, 'Pattern List'!H:H, "y")</f>
        <v>4</v>
      </c>
      <c r="M23" s="10">
        <f t="shared" si="3"/>
        <v>1</v>
      </c>
      <c r="N23">
        <f>COUNTIFS('Pattern List'!C:C, 'MS Applicability'!J23, 'Pattern List'!H:H, "p")</f>
        <v>0</v>
      </c>
      <c r="O23" s="10">
        <f t="shared" si="1"/>
        <v>0</v>
      </c>
      <c r="P23" s="12">
        <f>COUNTIFS('Pattern List'!C:C, 'MS Applicability'!J23, 'Pattern List'!H:H, "n")</f>
        <v>0</v>
      </c>
      <c r="Q23" s="10">
        <f t="shared" si="2"/>
        <v>0</v>
      </c>
    </row>
    <row r="24" spans="2:17" x14ac:dyDescent="0.25">
      <c r="F24" t="s">
        <v>342</v>
      </c>
      <c r="G24">
        <f>COUNTIF('Pattern List'!I$94:I$119, "*"&amp;F24&amp;"*")</f>
        <v>0</v>
      </c>
      <c r="H24" s="10">
        <f>G24/SUM(G$20:G$24)</f>
        <v>0</v>
      </c>
      <c r="J24" s="2" t="s">
        <v>314</v>
      </c>
      <c r="K24" s="2">
        <f>COUNTIF('Pattern List'!C:C, 'MS Applicability'!J24)</f>
        <v>3</v>
      </c>
      <c r="L24">
        <f>COUNTIFS('Pattern List'!C:C, 'MS Applicability'!J24, 'Pattern List'!H:H, "y")</f>
        <v>3</v>
      </c>
      <c r="M24" s="10">
        <f t="shared" si="3"/>
        <v>1</v>
      </c>
      <c r="N24">
        <f>COUNTIFS('Pattern List'!C:C, 'MS Applicability'!J24, 'Pattern List'!H:H, "p")</f>
        <v>0</v>
      </c>
      <c r="O24" s="10">
        <f t="shared" si="1"/>
        <v>0</v>
      </c>
      <c r="P24" s="12">
        <f>COUNTIFS('Pattern List'!C:C, 'MS Applicability'!J24, 'Pattern List'!H:H, "n")</f>
        <v>0</v>
      </c>
      <c r="Q24" s="10">
        <f t="shared" si="2"/>
        <v>0</v>
      </c>
    </row>
    <row r="25" spans="2:17" x14ac:dyDescent="0.25">
      <c r="B25" t="s">
        <v>371</v>
      </c>
      <c r="C25" s="10">
        <f>(C21+0.5*C22)/C20</f>
        <v>0.84615384615384615</v>
      </c>
      <c r="J25" s="2" t="s">
        <v>324</v>
      </c>
      <c r="K25" s="2">
        <f>COUNTIF('Pattern List'!C:C, 'MS Applicability'!J25)</f>
        <v>3</v>
      </c>
      <c r="L25">
        <f>COUNTIFS('Pattern List'!C:C, 'MS Applicability'!J25, 'Pattern List'!H:H, "y")</f>
        <v>1</v>
      </c>
      <c r="M25" s="10">
        <f t="shared" si="3"/>
        <v>0.33333333333333331</v>
      </c>
      <c r="N25">
        <f>COUNTIFS('Pattern List'!C:C, 'MS Applicability'!J25, 'Pattern List'!H:H, "p")</f>
        <v>1</v>
      </c>
      <c r="O25" s="10">
        <f t="shared" si="1"/>
        <v>0.33333333333333331</v>
      </c>
      <c r="P25" s="12">
        <f>COUNTIFS('Pattern List'!C:C, 'MS Applicability'!J25, 'Pattern List'!H:H, "n")</f>
        <v>1</v>
      </c>
      <c r="Q25" s="10">
        <f t="shared" si="2"/>
        <v>0.33333333333333331</v>
      </c>
    </row>
    <row r="31" spans="2:17" x14ac:dyDescent="0.25">
      <c r="B31" s="9" t="s">
        <v>372</v>
      </c>
      <c r="C31" s="14" t="s">
        <v>354</v>
      </c>
      <c r="D31" s="14" t="s">
        <v>355</v>
      </c>
    </row>
    <row r="32" spans="2:17" x14ac:dyDescent="0.25">
      <c r="B32" t="s">
        <v>359</v>
      </c>
      <c r="C32">
        <f>C20+C7</f>
        <v>118</v>
      </c>
    </row>
    <row r="33" spans="2:4" x14ac:dyDescent="0.25">
      <c r="B33" t="s">
        <v>367</v>
      </c>
      <c r="C33">
        <f t="shared" ref="C33:C35" si="5">C21+C8</f>
        <v>74</v>
      </c>
      <c r="D33" s="10">
        <f>C33/$C$32</f>
        <v>0.6271186440677966</v>
      </c>
    </row>
    <row r="34" spans="2:4" x14ac:dyDescent="0.25">
      <c r="B34" t="s">
        <v>368</v>
      </c>
      <c r="C34">
        <f t="shared" si="5"/>
        <v>30</v>
      </c>
      <c r="D34" s="10">
        <f>C34/$C$32</f>
        <v>0.25423728813559321</v>
      </c>
    </row>
    <row r="35" spans="2:4" x14ac:dyDescent="0.25">
      <c r="B35" t="s">
        <v>369</v>
      </c>
      <c r="C35">
        <f t="shared" si="5"/>
        <v>14</v>
      </c>
      <c r="D35" s="10">
        <f>C35/$C$32</f>
        <v>0.11864406779661017</v>
      </c>
    </row>
    <row r="37" spans="2:4" x14ac:dyDescent="0.25">
      <c r="B37" t="s">
        <v>371</v>
      </c>
      <c r="C37" s="10">
        <f>(C33+0.5*C34)/C32</f>
        <v>0.75423728813559321</v>
      </c>
    </row>
  </sheetData>
  <sortState ref="J7:Q11">
    <sortCondition descending="1" ref="P7"/>
  </sortState>
  <mergeCells count="6">
    <mergeCell ref="L5:M5"/>
    <mergeCell ref="N5:O5"/>
    <mergeCell ref="P5:Q5"/>
    <mergeCell ref="L18:M18"/>
    <mergeCell ref="N18:O18"/>
    <mergeCell ref="P18:Q18"/>
  </mergeCells>
  <pageMargins left="0.7" right="0.7" top="0.75" bottom="0.75" header="0.3" footer="0.3"/>
  <pageSetup paperSize="9" orientation="portrait" r:id="rId1"/>
  <ignoredErrors>
    <ignoredError sqref="P20:P21 P22:P25 N20"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U5" sqref="U5"/>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Pattern List</vt:lpstr>
      <vt:lpstr>MS Applicability</vt:lpstr>
      <vt:lpstr>Charts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2018-01-29T13:06:41Z</dcterms:modified>
</cp:coreProperties>
</file>