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KuZz\Desktop\TFG1819\"/>
    </mc:Choice>
  </mc:AlternateContent>
  <bookViews>
    <workbookView xWindow="0" yWindow="0" windowWidth="20490" windowHeight="7620" activeTab="2"/>
  </bookViews>
  <sheets>
    <sheet name="ÁRBOL" sheetId="2" r:id="rId1"/>
    <sheet name="SUSY-RF" sheetId="1" r:id="rId2"/>
    <sheet name="SUSY-SOM" sheetId="3" r:id="rId3"/>
  </sheets>
  <definedNames>
    <definedName name="_xlchart.v1.0" hidden="1">'SUSY-RF'!$A$3</definedName>
    <definedName name="_xlchart.v1.1" hidden="1">'SUSY-RF'!$A$4:$A$13</definedName>
    <definedName name="_xlchart.v1.10" hidden="1">'SUSY-SOM'!$B$20:$U$20</definedName>
    <definedName name="_xlchart.v1.11" hidden="1">'SUSY-SOM'!$B$21:$U$21</definedName>
    <definedName name="_xlchart.v1.12" hidden="1">'SUSY-SOM'!$B$22:$U$22</definedName>
    <definedName name="_xlchart.v1.13" hidden="1">'SUSY-SOM'!$B$23:$U$23</definedName>
    <definedName name="_xlchart.v1.14" hidden="1">'SUSY-SOM'!$B$18:$U$18</definedName>
    <definedName name="_xlchart.v1.15" hidden="1">'SUSY-SOM'!$B$19:$U$19</definedName>
    <definedName name="_xlchart.v1.16" hidden="1">'SUSY-SOM'!$B$20:$U$20</definedName>
    <definedName name="_xlchart.v1.17" hidden="1">'SUSY-SOM'!$B$21:$U$21</definedName>
    <definedName name="_xlchart.v1.18" hidden="1">'SUSY-SOM'!$B$22:$U$22</definedName>
    <definedName name="_xlchart.v1.19" hidden="1">'SUSY-SOM'!$B$23:$U$23</definedName>
    <definedName name="_xlchart.v1.2" hidden="1">'SUSY-RF'!$C$3</definedName>
    <definedName name="_xlchart.v1.20" hidden="1">'SUSY-SOM'!$B$18:$U$18</definedName>
    <definedName name="_xlchart.v1.21" hidden="1">'SUSY-SOM'!$B$19:$U$19</definedName>
    <definedName name="_xlchart.v1.22" hidden="1">'SUSY-SOM'!$B$20:$U$20</definedName>
    <definedName name="_xlchart.v1.23" hidden="1">'SUSY-SOM'!$B$21:$U$21</definedName>
    <definedName name="_xlchart.v1.24" hidden="1">'SUSY-SOM'!$B$22:$U$22</definedName>
    <definedName name="_xlchart.v1.25" hidden="1">'SUSY-SOM'!$B$23:$U$23</definedName>
    <definedName name="_xlchart.v1.3" hidden="1">'SUSY-RF'!$C$4:$C$13</definedName>
    <definedName name="_xlchart.v1.4" hidden="1">'SUSY-RF'!$F$3</definedName>
    <definedName name="_xlchart.v1.5" hidden="1">'SUSY-RF'!$F$4:$F$13</definedName>
    <definedName name="_xlchart.v1.6" hidden="1">'SUSY-RF'!$H$3</definedName>
    <definedName name="_xlchart.v1.7" hidden="1">'SUSY-RF'!$H$4:$H$13</definedName>
    <definedName name="_xlchart.v1.8" hidden="1">'SUSY-SOM'!$B$18:$U$18</definedName>
    <definedName name="_xlchart.v1.9" hidden="1">'SUSY-SOM'!$B$19:$U$19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3" i="3" l="1"/>
  <c r="T22" i="3"/>
  <c r="U23" i="3"/>
  <c r="U22" i="3"/>
  <c r="K16" i="3"/>
  <c r="J16" i="3"/>
  <c r="I16" i="3"/>
  <c r="H16" i="3"/>
  <c r="G16" i="3"/>
  <c r="F16" i="3"/>
  <c r="E16" i="3"/>
  <c r="D16" i="3"/>
  <c r="C16" i="3"/>
  <c r="B16" i="3"/>
  <c r="K8" i="3"/>
  <c r="J8" i="3"/>
  <c r="I8" i="3"/>
  <c r="H8" i="3"/>
  <c r="G8" i="3"/>
  <c r="F8" i="3"/>
  <c r="E8" i="3"/>
  <c r="D8" i="3"/>
  <c r="C8" i="3"/>
  <c r="K14" i="3"/>
  <c r="J14" i="3"/>
  <c r="I14" i="3"/>
  <c r="H14" i="3"/>
  <c r="G14" i="3"/>
  <c r="F14" i="3"/>
  <c r="E14" i="3"/>
  <c r="D14" i="3"/>
  <c r="C14" i="3"/>
  <c r="B14" i="3"/>
  <c r="B8" i="3"/>
  <c r="H14" i="1" l="1"/>
  <c r="H16" i="1" s="1"/>
  <c r="I16" i="1"/>
  <c r="D16" i="1"/>
  <c r="C16" i="1"/>
  <c r="I14" i="1"/>
  <c r="G14" i="1"/>
  <c r="F14" i="1"/>
  <c r="D14" i="1"/>
  <c r="C14" i="1"/>
  <c r="B14" i="1"/>
  <c r="A14" i="1"/>
  <c r="K12" i="2"/>
  <c r="J12" i="2"/>
  <c r="E12" i="2"/>
  <c r="L10" i="2" l="1"/>
  <c r="L9" i="2"/>
  <c r="L8" i="2"/>
  <c r="L7" i="2"/>
  <c r="L6" i="2"/>
  <c r="L5" i="2"/>
  <c r="F10" i="2"/>
  <c r="F9" i="2"/>
  <c r="F8" i="2"/>
  <c r="F7" i="2"/>
  <c r="F6" i="2"/>
  <c r="F5" i="2"/>
</calcChain>
</file>

<file path=xl/sharedStrings.xml><?xml version="1.0" encoding="utf-8"?>
<sst xmlns="http://schemas.openxmlformats.org/spreadsheetml/2006/main" count="68" uniqueCount="57">
  <si>
    <t>CUDA</t>
  </si>
  <si>
    <t>ML SPARK</t>
  </si>
  <si>
    <t>SUSY PROFUNDIDAD 6</t>
  </si>
  <si>
    <t>SUSY PROFUNDIDAD 7</t>
  </si>
  <si>
    <t>Profundidad</t>
  </si>
  <si>
    <t>SPAMBASE</t>
  </si>
  <si>
    <t>MAGIC</t>
  </si>
  <si>
    <t>Ganancia</t>
  </si>
  <si>
    <t>CUDA a SPARK</t>
  </si>
  <si>
    <t>SPARK</t>
  </si>
  <si>
    <t>Tiempo (s) CUDA</t>
  </si>
  <si>
    <t>Tiempo (s) Spark</t>
  </si>
  <si>
    <t>Precisión (%) CUDA</t>
  </si>
  <si>
    <t>Precisión (%) Spark</t>
  </si>
  <si>
    <t>MEDIA</t>
  </si>
  <si>
    <t>Tiempo (s) CUDA Profundidad 6</t>
  </si>
  <si>
    <t>Tiempo (s) SPARK Profundidad 6</t>
  </si>
  <si>
    <t>Tiempo (s) SPARK Profundidad 7</t>
  </si>
  <si>
    <t>Tiempo (s) CUDA Profundidad 7</t>
  </si>
  <si>
    <t>Precisión (%) CUDA Profundidad 6</t>
  </si>
  <si>
    <t>Precisión (%) Spark Profundidad 6</t>
  </si>
  <si>
    <t>Precisión (%) CUDA Profundidad 7</t>
  </si>
  <si>
    <t>Precisión (%) Spark Profundidad 7</t>
  </si>
  <si>
    <t>MUESTRAS</t>
  </si>
  <si>
    <t>CPU 1</t>
  </si>
  <si>
    <t>CPU 2</t>
  </si>
  <si>
    <t>CPU 3</t>
  </si>
  <si>
    <t>CPU 4</t>
  </si>
  <si>
    <t>CPU 5</t>
  </si>
  <si>
    <t>MEDIA CPU</t>
  </si>
  <si>
    <t>GPU 1</t>
  </si>
  <si>
    <t>GPU 2</t>
  </si>
  <si>
    <t>GPU 3</t>
  </si>
  <si>
    <t>GPU 4</t>
  </si>
  <si>
    <t>GPU 5</t>
  </si>
  <si>
    <t>MEDIA GPU</t>
  </si>
  <si>
    <t>CPU 500000 Muestras</t>
  </si>
  <si>
    <t>GPU 500000 Muestras</t>
  </si>
  <si>
    <t>CPU 1000000 Muestras</t>
  </si>
  <si>
    <t>GPU 1000000 Muestras</t>
  </si>
  <si>
    <t>GPU 5000000 Muestras</t>
  </si>
  <si>
    <t>CPU 5000000 Muestras</t>
  </si>
  <si>
    <t>GPU 4500000 Muestras</t>
  </si>
  <si>
    <t>CPU 4500000 Muestras</t>
  </si>
  <si>
    <t>GPU 4000000 Muestras</t>
  </si>
  <si>
    <t>CPU 4000000 Muestras</t>
  </si>
  <si>
    <t>GPU 3500000 Muestras</t>
  </si>
  <si>
    <t>CPU 3500000 Muestras</t>
  </si>
  <si>
    <t>GPU 3000000 Muestras</t>
  </si>
  <si>
    <t>CPU 3000000 Muestras</t>
  </si>
  <si>
    <t>GPU 2500000 Muestras</t>
  </si>
  <si>
    <t>CPU 2500000 Muestras</t>
  </si>
  <si>
    <t>GPU 2000000 Muestras</t>
  </si>
  <si>
    <t>CPU 2000000 Muestras</t>
  </si>
  <si>
    <t>GPU 1500000 Muestras</t>
  </si>
  <si>
    <t>CPU 1500000 Muestras</t>
  </si>
  <si>
    <t>GANANCIA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</si>
</sst>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entrenamiento SPAMBASE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ÁRBOL!$B$4</c:f>
              <c:strCache>
                <c:ptCount val="1"/>
                <c:pt idx="0">
                  <c:v>Tiempo (s) CUDA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ÁRBOL!$A$5:$A$10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ÁRBOL!$B$5:$B$10</c:f>
              <c:numCache>
                <c:formatCode>General</c:formatCode>
                <c:ptCount val="6"/>
                <c:pt idx="0">
                  <c:v>2.58</c:v>
                </c:pt>
                <c:pt idx="1">
                  <c:v>2.92</c:v>
                </c:pt>
                <c:pt idx="2">
                  <c:v>4.4400000000000004</c:v>
                </c:pt>
                <c:pt idx="3">
                  <c:v>7.32</c:v>
                </c:pt>
                <c:pt idx="4">
                  <c:v>10.81</c:v>
                </c:pt>
                <c:pt idx="5">
                  <c:v>12.15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9-4524-AC3B-08F5C10ABAF2}"/>
            </c:ext>
          </c:extLst>
        </c:ser>
        <c:ser>
          <c:idx val="1"/>
          <c:order val="1"/>
          <c:tx>
            <c:strRef>
              <c:f>ÁRBOL!$D$4</c:f>
              <c:strCache>
                <c:ptCount val="1"/>
                <c:pt idx="0">
                  <c:v>Tiempo (s) Spark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ÁRBOL!$A$5:$A$10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ÁRBOL!$D$5:$D$10</c:f>
              <c:numCache>
                <c:formatCode>General</c:formatCode>
                <c:ptCount val="6"/>
                <c:pt idx="0">
                  <c:v>6.47</c:v>
                </c:pt>
                <c:pt idx="1">
                  <c:v>6.48</c:v>
                </c:pt>
                <c:pt idx="2">
                  <c:v>6.6</c:v>
                </c:pt>
                <c:pt idx="3">
                  <c:v>6.75</c:v>
                </c:pt>
                <c:pt idx="4">
                  <c:v>6.84</c:v>
                </c:pt>
                <c:pt idx="5">
                  <c:v>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99-4524-AC3B-08F5C10AB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068255"/>
        <c:axId val="148071999"/>
      </c:barChart>
      <c:lineChart>
        <c:grouping val="standard"/>
        <c:varyColors val="0"/>
        <c:ser>
          <c:idx val="2"/>
          <c:order val="2"/>
          <c:tx>
            <c:strRef>
              <c:f>ÁRBOL!$F$4</c:f>
              <c:strCache>
                <c:ptCount val="1"/>
                <c:pt idx="0">
                  <c:v>Ganancia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ÁRBOL!$F$5:$F$10</c:f>
              <c:numCache>
                <c:formatCode>0.00</c:formatCode>
                <c:ptCount val="6"/>
                <c:pt idx="0">
                  <c:v>2.5077519379844961</c:v>
                </c:pt>
                <c:pt idx="1">
                  <c:v>2.2191780821917808</c:v>
                </c:pt>
                <c:pt idx="2">
                  <c:v>1.4864864864864862</c:v>
                </c:pt>
                <c:pt idx="3">
                  <c:v>0.92213114754098358</c:v>
                </c:pt>
                <c:pt idx="4">
                  <c:v>0.63274745605920435</c:v>
                </c:pt>
                <c:pt idx="5">
                  <c:v>0.5679012345679012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99-4524-AC3B-08F5C10AB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68255"/>
        <c:axId val="148071999"/>
      </c:lineChart>
      <c:catAx>
        <c:axId val="14806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071999"/>
        <c:crosses val="autoZero"/>
        <c:auto val="0"/>
        <c:lblAlgn val="ctr"/>
        <c:lblOffset val="100"/>
        <c:noMultiLvlLbl val="0"/>
      </c:catAx>
      <c:valAx>
        <c:axId val="14807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0682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3">
            <a:lumMod val="67000"/>
          </a:schemeClr>
        </a:gs>
        <a:gs pos="48000">
          <a:schemeClr val="accent3">
            <a:lumMod val="97000"/>
            <a:lumOff val="3000"/>
          </a:schemeClr>
        </a:gs>
        <a:gs pos="100000">
          <a:schemeClr val="accent3">
            <a:lumMod val="60000"/>
            <a:lumOff val="40000"/>
          </a:schemeClr>
        </a:gs>
      </a:gsLst>
      <a:lin ang="16200000" scaled="1"/>
      <a:tileRect/>
    </a:gra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entrenamiento MAGIC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ÁRBOL!$H$4</c:f>
              <c:strCache>
                <c:ptCount val="1"/>
                <c:pt idx="0">
                  <c:v>Tiempo (s) CUDA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ÁRBOL!$A$5:$A$10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ÁRBOL!$H$5:$H$10</c:f>
              <c:numCache>
                <c:formatCode>General</c:formatCode>
                <c:ptCount val="6"/>
                <c:pt idx="0">
                  <c:v>0.36</c:v>
                </c:pt>
                <c:pt idx="1">
                  <c:v>0.65</c:v>
                </c:pt>
                <c:pt idx="2">
                  <c:v>1.17</c:v>
                </c:pt>
                <c:pt idx="3">
                  <c:v>2.09</c:v>
                </c:pt>
                <c:pt idx="4">
                  <c:v>3.52</c:v>
                </c:pt>
                <c:pt idx="5">
                  <c:v>5.77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7-485A-96E3-EC0A1401A47F}"/>
            </c:ext>
          </c:extLst>
        </c:ser>
        <c:ser>
          <c:idx val="1"/>
          <c:order val="1"/>
          <c:tx>
            <c:strRef>
              <c:f>ÁRBOL!$J$4</c:f>
              <c:strCache>
                <c:ptCount val="1"/>
                <c:pt idx="0">
                  <c:v>Tiempo (s) Spark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ÁRBOL!$A$5:$A$10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ÁRBOL!$J$5:$J$10</c:f>
              <c:numCache>
                <c:formatCode>General</c:formatCode>
                <c:ptCount val="6"/>
                <c:pt idx="0">
                  <c:v>6.42</c:v>
                </c:pt>
                <c:pt idx="1">
                  <c:v>6.48</c:v>
                </c:pt>
                <c:pt idx="2">
                  <c:v>6.58</c:v>
                </c:pt>
                <c:pt idx="3">
                  <c:v>6.71</c:v>
                </c:pt>
                <c:pt idx="4">
                  <c:v>6.81</c:v>
                </c:pt>
                <c:pt idx="5">
                  <c:v>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17-485A-96E3-EC0A1401A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068255"/>
        <c:axId val="148071999"/>
      </c:barChart>
      <c:lineChart>
        <c:grouping val="standard"/>
        <c:varyColors val="0"/>
        <c:ser>
          <c:idx val="2"/>
          <c:order val="2"/>
          <c:tx>
            <c:strRef>
              <c:f>ÁRBOL!$L$4</c:f>
              <c:strCache>
                <c:ptCount val="1"/>
                <c:pt idx="0">
                  <c:v>Ganancia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ÁRBOL!$A$5:$A$10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ÁRBOL!$L$5:$L$10</c:f>
              <c:numCache>
                <c:formatCode>0.00</c:formatCode>
                <c:ptCount val="6"/>
                <c:pt idx="0">
                  <c:v>17.833333333333332</c:v>
                </c:pt>
                <c:pt idx="1">
                  <c:v>9.9692307692307693</c:v>
                </c:pt>
                <c:pt idx="2">
                  <c:v>5.6239316239316244</c:v>
                </c:pt>
                <c:pt idx="3">
                  <c:v>3.2105263157894739</c:v>
                </c:pt>
                <c:pt idx="4">
                  <c:v>1.9346590909090908</c:v>
                </c:pt>
                <c:pt idx="5">
                  <c:v>1.221837088388215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17-485A-96E3-EC0A1401A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68255"/>
        <c:axId val="148071999"/>
      </c:lineChart>
      <c:catAx>
        <c:axId val="14806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071999"/>
        <c:crosses val="autoZero"/>
        <c:auto val="1"/>
        <c:lblAlgn val="ctr"/>
        <c:lblOffset val="100"/>
        <c:noMultiLvlLbl val="0"/>
      </c:catAx>
      <c:valAx>
        <c:axId val="14807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0682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3">
            <a:lumMod val="67000"/>
          </a:schemeClr>
        </a:gs>
        <a:gs pos="48000">
          <a:schemeClr val="accent3">
            <a:lumMod val="97000"/>
            <a:lumOff val="3000"/>
          </a:schemeClr>
        </a:gs>
        <a:gs pos="100000">
          <a:schemeClr val="accent3">
            <a:lumMod val="60000"/>
            <a:lumOff val="40000"/>
          </a:schemeClr>
        </a:gs>
      </a:gsLst>
      <a:lin ang="16200000" scaled="1"/>
      <a:tileRect/>
    </a:gra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Precisión SPAMBASE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ÁRBOL!$C$4</c:f>
              <c:strCache>
                <c:ptCount val="1"/>
                <c:pt idx="0">
                  <c:v>Precisión (%) CUDA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ÁRBOL!$A$5:$A$10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ÁRBOL!$C$5:$C$10</c:f>
              <c:numCache>
                <c:formatCode>General</c:formatCode>
                <c:ptCount val="6"/>
                <c:pt idx="0">
                  <c:v>88.13</c:v>
                </c:pt>
                <c:pt idx="1">
                  <c:v>85.7</c:v>
                </c:pt>
                <c:pt idx="2">
                  <c:v>86.2</c:v>
                </c:pt>
                <c:pt idx="3">
                  <c:v>89.72</c:v>
                </c:pt>
                <c:pt idx="4">
                  <c:v>90.15</c:v>
                </c:pt>
                <c:pt idx="5">
                  <c:v>85.8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A-41D6-B698-D006DF53837D}"/>
            </c:ext>
          </c:extLst>
        </c:ser>
        <c:ser>
          <c:idx val="1"/>
          <c:order val="1"/>
          <c:tx>
            <c:strRef>
              <c:f>ÁRBOL!$E$4</c:f>
              <c:strCache>
                <c:ptCount val="1"/>
                <c:pt idx="0">
                  <c:v>Precisión (%) Spark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ÁRBOL!$A$5:$A$10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ÁRBOL!$E$5:$E$10</c:f>
              <c:numCache>
                <c:formatCode>General</c:formatCode>
                <c:ptCount val="6"/>
                <c:pt idx="0">
                  <c:v>88.64</c:v>
                </c:pt>
                <c:pt idx="1">
                  <c:v>90.77</c:v>
                </c:pt>
                <c:pt idx="2">
                  <c:v>91.14</c:v>
                </c:pt>
                <c:pt idx="3">
                  <c:v>91.9</c:v>
                </c:pt>
                <c:pt idx="4">
                  <c:v>91.95</c:v>
                </c:pt>
                <c:pt idx="5">
                  <c:v>92.29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A-41D6-B698-D006DF5383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  <a:prstDash val="dash"/>
            </a:ln>
            <a:effectLst/>
          </c:spPr>
        </c:hiLowLines>
        <c:marker val="1"/>
        <c:smooth val="0"/>
        <c:axId val="247506991"/>
        <c:axId val="247510735"/>
      </c:lineChart>
      <c:catAx>
        <c:axId val="247506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Profundidad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7510735"/>
        <c:crosses val="autoZero"/>
        <c:auto val="1"/>
        <c:lblAlgn val="ctr"/>
        <c:lblOffset val="100"/>
        <c:noMultiLvlLbl val="0"/>
      </c:catAx>
      <c:valAx>
        <c:axId val="24751073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Precisión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24750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3"/>
    </a:solidFill>
    <a:ln w="1905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Precisión MAGIC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ÁRBOL!$I$4</c:f>
              <c:strCache>
                <c:ptCount val="1"/>
                <c:pt idx="0">
                  <c:v>Precisión (%) CUDA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ÁRBOL!$A$5:$A$10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ÁRBOL!$I$5:$I$10</c:f>
              <c:numCache>
                <c:formatCode>General</c:formatCode>
                <c:ptCount val="6"/>
                <c:pt idx="0">
                  <c:v>79.37</c:v>
                </c:pt>
                <c:pt idx="1">
                  <c:v>80.989999999999995</c:v>
                </c:pt>
                <c:pt idx="2">
                  <c:v>81.77</c:v>
                </c:pt>
                <c:pt idx="3">
                  <c:v>83.87</c:v>
                </c:pt>
                <c:pt idx="4">
                  <c:v>84.1</c:v>
                </c:pt>
                <c:pt idx="5">
                  <c:v>84.2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B-4BC0-B5FF-2F92283652B1}"/>
            </c:ext>
          </c:extLst>
        </c:ser>
        <c:ser>
          <c:idx val="1"/>
          <c:order val="1"/>
          <c:tx>
            <c:strRef>
              <c:f>ÁRBOL!$K$4</c:f>
              <c:strCache>
                <c:ptCount val="1"/>
                <c:pt idx="0">
                  <c:v>Precisión (%) Spark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ÁRBOL!$A$5:$A$10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ÁRBOL!$K$5:$K$10</c:f>
              <c:numCache>
                <c:formatCode>General</c:formatCode>
                <c:ptCount val="6"/>
                <c:pt idx="0">
                  <c:v>81.41</c:v>
                </c:pt>
                <c:pt idx="1">
                  <c:v>81.709999999999994</c:v>
                </c:pt>
                <c:pt idx="2">
                  <c:v>83.59</c:v>
                </c:pt>
                <c:pt idx="3">
                  <c:v>84.23</c:v>
                </c:pt>
                <c:pt idx="4">
                  <c:v>84.55</c:v>
                </c:pt>
                <c:pt idx="5">
                  <c:v>84.73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B-4BC0-B5FF-2F92283652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  <a:prstDash val="dash"/>
            </a:ln>
            <a:effectLst/>
          </c:spPr>
        </c:hiLowLines>
        <c:marker val="1"/>
        <c:smooth val="0"/>
        <c:axId val="247506991"/>
        <c:axId val="247510735"/>
      </c:lineChart>
      <c:catAx>
        <c:axId val="247506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Profundidad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7510735"/>
        <c:crosses val="autoZero"/>
        <c:auto val="1"/>
        <c:lblAlgn val="ctr"/>
        <c:lblOffset val="100"/>
        <c:noMultiLvlLbl val="0"/>
      </c:catAx>
      <c:valAx>
        <c:axId val="24751073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Precisión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24750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3"/>
    </a:solidFill>
    <a:ln w="1905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Tiempo de ejecución según número de muestras</a:t>
            </a:r>
          </a:p>
        </c:rich>
      </c:tx>
      <c:layout>
        <c:manualLayout>
          <c:xMode val="edge"/>
          <c:yMode val="edge"/>
          <c:x val="0.1110833333333333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'SUSY-SOM'!$A$3</c:f>
              <c:strCache>
                <c:ptCount val="1"/>
                <c:pt idx="0">
                  <c:v>CPU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'SUSY-SOM'!$B$3:$K$3</c:f>
              <c:numCache>
                <c:formatCode>General</c:formatCode>
                <c:ptCount val="10"/>
                <c:pt idx="0">
                  <c:v>1626.72</c:v>
                </c:pt>
                <c:pt idx="1">
                  <c:v>2479.12</c:v>
                </c:pt>
                <c:pt idx="2">
                  <c:v>3329.27</c:v>
                </c:pt>
                <c:pt idx="3">
                  <c:v>4196.71</c:v>
                </c:pt>
                <c:pt idx="4">
                  <c:v>5061.9399999999996</c:v>
                </c:pt>
                <c:pt idx="5">
                  <c:v>5952.79</c:v>
                </c:pt>
                <c:pt idx="6">
                  <c:v>6787.29</c:v>
                </c:pt>
                <c:pt idx="7">
                  <c:v>7692.16</c:v>
                </c:pt>
                <c:pt idx="8">
                  <c:v>8527.35</c:v>
                </c:pt>
                <c:pt idx="9">
                  <c:v>9413.42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2-4801-B146-8C3971B6D54F}"/>
            </c:ext>
          </c:extLst>
        </c:ser>
        <c:ser>
          <c:idx val="1"/>
          <c:order val="1"/>
          <c:tx>
            <c:strRef>
              <c:f>'SUSY-SOM'!$A$4</c:f>
              <c:strCache>
                <c:ptCount val="1"/>
                <c:pt idx="0">
                  <c:v>CPU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'SUSY-SOM'!$B$4:$K$4</c:f>
              <c:numCache>
                <c:formatCode>General</c:formatCode>
                <c:ptCount val="10"/>
                <c:pt idx="0">
                  <c:v>1604.72</c:v>
                </c:pt>
                <c:pt idx="1">
                  <c:v>2470.77</c:v>
                </c:pt>
                <c:pt idx="2">
                  <c:v>3335.34</c:v>
                </c:pt>
                <c:pt idx="3">
                  <c:v>4194.3100000000004</c:v>
                </c:pt>
                <c:pt idx="4">
                  <c:v>5089.2299999999996</c:v>
                </c:pt>
                <c:pt idx="5">
                  <c:v>5943.89</c:v>
                </c:pt>
                <c:pt idx="6">
                  <c:v>6789.89</c:v>
                </c:pt>
                <c:pt idx="7">
                  <c:v>7693.64</c:v>
                </c:pt>
                <c:pt idx="8">
                  <c:v>8515.6200000000008</c:v>
                </c:pt>
                <c:pt idx="9">
                  <c:v>9413.25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B2-4801-B146-8C3971B6D54F}"/>
            </c:ext>
          </c:extLst>
        </c:ser>
        <c:ser>
          <c:idx val="2"/>
          <c:order val="2"/>
          <c:tx>
            <c:strRef>
              <c:f>'SUSY-SOM'!$A$5</c:f>
              <c:strCache>
                <c:ptCount val="1"/>
                <c:pt idx="0">
                  <c:v>CPU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'SUSY-SOM'!$B$5:$K$5</c:f>
              <c:numCache>
                <c:formatCode>General</c:formatCode>
                <c:ptCount val="10"/>
                <c:pt idx="0">
                  <c:v>1604.08</c:v>
                </c:pt>
                <c:pt idx="1">
                  <c:v>2472.04</c:v>
                </c:pt>
                <c:pt idx="2">
                  <c:v>3333.09</c:v>
                </c:pt>
                <c:pt idx="3">
                  <c:v>4189.8999999999996</c:v>
                </c:pt>
                <c:pt idx="4">
                  <c:v>5080.2700000000004</c:v>
                </c:pt>
                <c:pt idx="5">
                  <c:v>5932.37</c:v>
                </c:pt>
                <c:pt idx="6">
                  <c:v>6800.49</c:v>
                </c:pt>
                <c:pt idx="7">
                  <c:v>7677.75</c:v>
                </c:pt>
                <c:pt idx="8">
                  <c:v>8520.68</c:v>
                </c:pt>
                <c:pt idx="9">
                  <c:v>9402.94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B2-4801-B146-8C3971B6D54F}"/>
            </c:ext>
          </c:extLst>
        </c:ser>
        <c:ser>
          <c:idx val="3"/>
          <c:order val="3"/>
          <c:tx>
            <c:strRef>
              <c:f>'SUSY-SOM'!$A$6</c:f>
              <c:strCache>
                <c:ptCount val="1"/>
                <c:pt idx="0">
                  <c:v>CPU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'SUSY-SOM'!$B$6:$K$6</c:f>
              <c:numCache>
                <c:formatCode>General</c:formatCode>
                <c:ptCount val="10"/>
                <c:pt idx="0">
                  <c:v>1600.76</c:v>
                </c:pt>
                <c:pt idx="1">
                  <c:v>2472.91</c:v>
                </c:pt>
                <c:pt idx="2">
                  <c:v>3326.2</c:v>
                </c:pt>
                <c:pt idx="3">
                  <c:v>4184.97</c:v>
                </c:pt>
                <c:pt idx="4">
                  <c:v>5080.3100000000004</c:v>
                </c:pt>
                <c:pt idx="5">
                  <c:v>5536.83</c:v>
                </c:pt>
                <c:pt idx="6">
                  <c:v>6824.09</c:v>
                </c:pt>
                <c:pt idx="7">
                  <c:v>7683.1</c:v>
                </c:pt>
                <c:pt idx="8">
                  <c:v>8542.1200000000008</c:v>
                </c:pt>
                <c:pt idx="9">
                  <c:v>9400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B2-4801-B146-8C3971B6D54F}"/>
            </c:ext>
          </c:extLst>
        </c:ser>
        <c:ser>
          <c:idx val="4"/>
          <c:order val="4"/>
          <c:tx>
            <c:strRef>
              <c:f>'SUSY-SOM'!$A$7</c:f>
              <c:strCache>
                <c:ptCount val="1"/>
                <c:pt idx="0">
                  <c:v>CPU 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'SUSY-SOM'!$B$7:$K$7</c:f>
              <c:numCache>
                <c:formatCode>General</c:formatCode>
                <c:ptCount val="10"/>
                <c:pt idx="0">
                  <c:v>1600.32</c:v>
                </c:pt>
                <c:pt idx="1">
                  <c:v>2473.7800000000002</c:v>
                </c:pt>
                <c:pt idx="2">
                  <c:v>3328.62</c:v>
                </c:pt>
                <c:pt idx="3">
                  <c:v>4189.03</c:v>
                </c:pt>
                <c:pt idx="4">
                  <c:v>5071.04</c:v>
                </c:pt>
                <c:pt idx="5">
                  <c:v>5934.39</c:v>
                </c:pt>
                <c:pt idx="6">
                  <c:v>6832.6</c:v>
                </c:pt>
                <c:pt idx="7">
                  <c:v>7674.61</c:v>
                </c:pt>
                <c:pt idx="8">
                  <c:v>8528.23</c:v>
                </c:pt>
                <c:pt idx="9">
                  <c:v>9400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B2-4801-B146-8C3971B6D54F}"/>
            </c:ext>
          </c:extLst>
        </c:ser>
        <c:ser>
          <c:idx val="5"/>
          <c:order val="5"/>
          <c:tx>
            <c:strRef>
              <c:f>'SUSY-SOM'!$A$8</c:f>
              <c:strCache>
                <c:ptCount val="1"/>
                <c:pt idx="0">
                  <c:v>MEDIA CPU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'SUSY-SOM'!$B$8:$K$8</c:f>
              <c:numCache>
                <c:formatCode>General</c:formatCode>
                <c:ptCount val="10"/>
                <c:pt idx="0">
                  <c:v>1607.3200000000002</c:v>
                </c:pt>
                <c:pt idx="1">
                  <c:v>2473.7240000000002</c:v>
                </c:pt>
                <c:pt idx="2">
                  <c:v>3330.5039999999999</c:v>
                </c:pt>
                <c:pt idx="3">
                  <c:v>4190.9839999999995</c:v>
                </c:pt>
                <c:pt idx="4">
                  <c:v>5076.558</c:v>
                </c:pt>
                <c:pt idx="5">
                  <c:v>5860.0539999999992</c:v>
                </c:pt>
                <c:pt idx="6">
                  <c:v>6806.8720000000003</c:v>
                </c:pt>
                <c:pt idx="7">
                  <c:v>7684.2520000000004</c:v>
                </c:pt>
                <c:pt idx="8">
                  <c:v>8526.7999999999993</c:v>
                </c:pt>
                <c:pt idx="9">
                  <c:v>9405.9220000000005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B2-4801-B146-8C3971B6D54F}"/>
            </c:ext>
          </c:extLst>
        </c:ser>
        <c:ser>
          <c:idx val="6"/>
          <c:order val="6"/>
          <c:tx>
            <c:strRef>
              <c:f>'SUSY-SOM'!$A$9</c:f>
              <c:strCache>
                <c:ptCount val="1"/>
                <c:pt idx="0">
                  <c:v>GPU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'SUSY-SOM'!$B$9:$K$9</c:f>
              <c:numCache>
                <c:formatCode>General</c:formatCode>
                <c:ptCount val="10"/>
                <c:pt idx="0">
                  <c:v>1040.3</c:v>
                </c:pt>
                <c:pt idx="1">
                  <c:v>1038.19</c:v>
                </c:pt>
                <c:pt idx="2">
                  <c:v>1069.3599999999999</c:v>
                </c:pt>
                <c:pt idx="3">
                  <c:v>1096.42</c:v>
                </c:pt>
                <c:pt idx="4">
                  <c:v>1114.92</c:v>
                </c:pt>
                <c:pt idx="5">
                  <c:v>1142.01</c:v>
                </c:pt>
                <c:pt idx="6">
                  <c:v>1156.56</c:v>
                </c:pt>
                <c:pt idx="7">
                  <c:v>1170.1600000000001</c:v>
                </c:pt>
                <c:pt idx="8">
                  <c:v>1174.6500000000001</c:v>
                </c:pt>
                <c:pt idx="9">
                  <c:v>1195.82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B2-4801-B146-8C3971B6D54F}"/>
            </c:ext>
          </c:extLst>
        </c:ser>
        <c:ser>
          <c:idx val="7"/>
          <c:order val="7"/>
          <c:tx>
            <c:strRef>
              <c:f>'SUSY-SOM'!$A$10</c:f>
              <c:strCache>
                <c:ptCount val="1"/>
                <c:pt idx="0">
                  <c:v>GPU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'SUSY-SOM'!$B$10:$K$10</c:f>
              <c:numCache>
                <c:formatCode>General</c:formatCode>
                <c:ptCount val="10"/>
                <c:pt idx="0">
                  <c:v>1014.21</c:v>
                </c:pt>
                <c:pt idx="1">
                  <c:v>1039.67</c:v>
                </c:pt>
                <c:pt idx="2">
                  <c:v>1067.6400000000001</c:v>
                </c:pt>
                <c:pt idx="3">
                  <c:v>1083.48</c:v>
                </c:pt>
                <c:pt idx="4">
                  <c:v>1124.8599999999999</c:v>
                </c:pt>
                <c:pt idx="5">
                  <c:v>1142.4100000000001</c:v>
                </c:pt>
                <c:pt idx="6">
                  <c:v>1157.97</c:v>
                </c:pt>
                <c:pt idx="7">
                  <c:v>1177.8699999999999</c:v>
                </c:pt>
                <c:pt idx="8">
                  <c:v>1182.8399999999999</c:v>
                </c:pt>
                <c:pt idx="9">
                  <c:v>1191.4000000000001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B2-4801-B146-8C3971B6D54F}"/>
            </c:ext>
          </c:extLst>
        </c:ser>
        <c:ser>
          <c:idx val="8"/>
          <c:order val="8"/>
          <c:tx>
            <c:strRef>
              <c:f>'SUSY-SOM'!$A$11</c:f>
              <c:strCache>
                <c:ptCount val="1"/>
                <c:pt idx="0">
                  <c:v>GPU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'SUSY-SOM'!$B$11:$K$11</c:f>
              <c:numCache>
                <c:formatCode>General</c:formatCode>
                <c:ptCount val="10"/>
                <c:pt idx="0">
                  <c:v>1017.07</c:v>
                </c:pt>
                <c:pt idx="1">
                  <c:v>1036.08</c:v>
                </c:pt>
                <c:pt idx="2">
                  <c:v>1065.1500000000001</c:v>
                </c:pt>
                <c:pt idx="3">
                  <c:v>1093.49</c:v>
                </c:pt>
                <c:pt idx="4">
                  <c:v>1119.49</c:v>
                </c:pt>
                <c:pt idx="5">
                  <c:v>1132.17</c:v>
                </c:pt>
                <c:pt idx="6">
                  <c:v>1151.24</c:v>
                </c:pt>
                <c:pt idx="7">
                  <c:v>1173.32</c:v>
                </c:pt>
                <c:pt idx="8">
                  <c:v>1179.25</c:v>
                </c:pt>
                <c:pt idx="9">
                  <c:v>1191.75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B2-4801-B146-8C3971B6D54F}"/>
            </c:ext>
          </c:extLst>
        </c:ser>
        <c:ser>
          <c:idx val="9"/>
          <c:order val="9"/>
          <c:tx>
            <c:strRef>
              <c:f>'SUSY-SOM'!$A$12</c:f>
              <c:strCache>
                <c:ptCount val="1"/>
                <c:pt idx="0">
                  <c:v>GPU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'SUSY-SOM'!$B$12:$K$12</c:f>
              <c:numCache>
                <c:formatCode>General</c:formatCode>
                <c:ptCount val="10"/>
                <c:pt idx="0">
                  <c:v>1025.28</c:v>
                </c:pt>
                <c:pt idx="1">
                  <c:v>1037.67</c:v>
                </c:pt>
                <c:pt idx="2">
                  <c:v>1065.5999999999999</c:v>
                </c:pt>
                <c:pt idx="3">
                  <c:v>1095.9100000000001</c:v>
                </c:pt>
                <c:pt idx="4">
                  <c:v>1118.79</c:v>
                </c:pt>
                <c:pt idx="5">
                  <c:v>1137.17</c:v>
                </c:pt>
                <c:pt idx="6">
                  <c:v>1158.17</c:v>
                </c:pt>
                <c:pt idx="7">
                  <c:v>1162.43</c:v>
                </c:pt>
                <c:pt idx="8">
                  <c:v>1198.45</c:v>
                </c:pt>
                <c:pt idx="9">
                  <c:v>1191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B2-4801-B146-8C3971B6D54F}"/>
            </c:ext>
          </c:extLst>
        </c:ser>
        <c:ser>
          <c:idx val="10"/>
          <c:order val="10"/>
          <c:tx>
            <c:strRef>
              <c:f>'SUSY-SOM'!$A$13</c:f>
              <c:strCache>
                <c:ptCount val="1"/>
                <c:pt idx="0">
                  <c:v>GPU 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'SUSY-SOM'!$B$13:$K$13</c:f>
              <c:numCache>
                <c:formatCode>General</c:formatCode>
                <c:ptCount val="10"/>
                <c:pt idx="0">
                  <c:v>1026.55</c:v>
                </c:pt>
                <c:pt idx="1">
                  <c:v>1042.24</c:v>
                </c:pt>
                <c:pt idx="2">
                  <c:v>1072.69</c:v>
                </c:pt>
                <c:pt idx="3">
                  <c:v>1094.21</c:v>
                </c:pt>
                <c:pt idx="4">
                  <c:v>1120.6500000000001</c:v>
                </c:pt>
                <c:pt idx="5">
                  <c:v>1134.6199999999999</c:v>
                </c:pt>
                <c:pt idx="6">
                  <c:v>1168.98</c:v>
                </c:pt>
                <c:pt idx="7">
                  <c:v>1175.56</c:v>
                </c:pt>
                <c:pt idx="8">
                  <c:v>1172.1199999999999</c:v>
                </c:pt>
                <c:pt idx="9">
                  <c:v>1191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AB2-4801-B146-8C3971B6D54F}"/>
            </c:ext>
          </c:extLst>
        </c:ser>
        <c:ser>
          <c:idx val="11"/>
          <c:order val="11"/>
          <c:tx>
            <c:strRef>
              <c:f>'SUSY-SOM'!$A$14</c:f>
              <c:strCache>
                <c:ptCount val="1"/>
                <c:pt idx="0">
                  <c:v>MEDIA GPU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'SUSY-SOM'!$B$14:$K$14</c:f>
              <c:numCache>
                <c:formatCode>General</c:formatCode>
                <c:ptCount val="10"/>
                <c:pt idx="0">
                  <c:v>1024.6820000000002</c:v>
                </c:pt>
                <c:pt idx="1">
                  <c:v>1038.77</c:v>
                </c:pt>
                <c:pt idx="2">
                  <c:v>1068.0880000000002</c:v>
                </c:pt>
                <c:pt idx="3">
                  <c:v>1092.702</c:v>
                </c:pt>
                <c:pt idx="4">
                  <c:v>1119.7419999999997</c:v>
                </c:pt>
                <c:pt idx="5">
                  <c:v>1137.6759999999999</c:v>
                </c:pt>
                <c:pt idx="6">
                  <c:v>1158.5840000000001</c:v>
                </c:pt>
                <c:pt idx="7">
                  <c:v>1171.8679999999999</c:v>
                </c:pt>
                <c:pt idx="8">
                  <c:v>1181.462</c:v>
                </c:pt>
                <c:pt idx="9">
                  <c:v>1192.194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AB2-4801-B146-8C3971B6D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9207359"/>
        <c:axId val="409212767"/>
      </c:barChart>
      <c:catAx>
        <c:axId val="40920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9212767"/>
        <c:crosses val="autoZero"/>
        <c:auto val="1"/>
        <c:lblAlgn val="ctr"/>
        <c:lblOffset val="100"/>
        <c:noMultiLvlLbl val="0"/>
      </c:catAx>
      <c:valAx>
        <c:axId val="40921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920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Tiempos promedios y ganancias según número de muestras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'SUSY-SOM'!$A$16</c:f>
              <c:strCache>
                <c:ptCount val="1"/>
                <c:pt idx="0">
                  <c:v>GANANCIA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'SUSY-SOM'!$B$16:$K$16</c:f>
              <c:numCache>
                <c:formatCode>0.00</c:formatCode>
                <c:ptCount val="10"/>
                <c:pt idx="0">
                  <c:v>1.5686037229111078</c:v>
                </c:pt>
                <c:pt idx="1">
                  <c:v>2.3813972294155592</c:v>
                </c:pt>
                <c:pt idx="2">
                  <c:v>3.1181925084824464</c:v>
                </c:pt>
                <c:pt idx="3">
                  <c:v>3.835431801168113</c:v>
                </c:pt>
                <c:pt idx="4">
                  <c:v>4.5336854382527418</c:v>
                </c:pt>
                <c:pt idx="5">
                  <c:v>5.1508988499361852</c:v>
                </c:pt>
                <c:pt idx="6">
                  <c:v>5.8751648564109296</c:v>
                </c:pt>
                <c:pt idx="7">
                  <c:v>6.5572675420781188</c:v>
                </c:pt>
                <c:pt idx="8">
                  <c:v>7.2171597563019372</c:v>
                </c:pt>
                <c:pt idx="9">
                  <c:v>7.88959011704471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F3-434E-9F7C-EBFCEE9EE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407073567"/>
        <c:axId val="407067327"/>
      </c:barChart>
      <c:lineChart>
        <c:grouping val="standard"/>
        <c:varyColors val="0"/>
        <c:ser>
          <c:idx val="0"/>
          <c:order val="0"/>
          <c:tx>
            <c:strRef>
              <c:f>'SUSY-SOM'!$A$8</c:f>
              <c:strCache>
                <c:ptCount val="1"/>
                <c:pt idx="0">
                  <c:v>MEDIA CPU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'SUSY-SOM'!$B$8:$K$8</c:f>
              <c:numCache>
                <c:formatCode>General</c:formatCode>
                <c:ptCount val="10"/>
                <c:pt idx="0">
                  <c:v>1607.3200000000002</c:v>
                </c:pt>
                <c:pt idx="1">
                  <c:v>2473.7240000000002</c:v>
                </c:pt>
                <c:pt idx="2">
                  <c:v>3330.5039999999999</c:v>
                </c:pt>
                <c:pt idx="3">
                  <c:v>4190.9839999999995</c:v>
                </c:pt>
                <c:pt idx="4">
                  <c:v>5076.558</c:v>
                </c:pt>
                <c:pt idx="5">
                  <c:v>5860.0539999999992</c:v>
                </c:pt>
                <c:pt idx="6">
                  <c:v>6806.8720000000003</c:v>
                </c:pt>
                <c:pt idx="7">
                  <c:v>7684.2520000000004</c:v>
                </c:pt>
                <c:pt idx="8">
                  <c:v>8526.7999999999993</c:v>
                </c:pt>
                <c:pt idx="9">
                  <c:v>9405.9220000000005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3-434E-9F7C-EBFCEE9EEBBC}"/>
            </c:ext>
          </c:extLst>
        </c:ser>
        <c:ser>
          <c:idx val="1"/>
          <c:order val="1"/>
          <c:tx>
            <c:strRef>
              <c:f>'SUSY-SOM'!$A$14</c:f>
              <c:strCache>
                <c:ptCount val="1"/>
                <c:pt idx="0">
                  <c:v>MEDIA GPU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'SUSY-SOM'!$B$14:$K$14</c:f>
              <c:numCache>
                <c:formatCode>General</c:formatCode>
                <c:ptCount val="10"/>
                <c:pt idx="0">
                  <c:v>1024.6820000000002</c:v>
                </c:pt>
                <c:pt idx="1">
                  <c:v>1038.77</c:v>
                </c:pt>
                <c:pt idx="2">
                  <c:v>1068.0880000000002</c:v>
                </c:pt>
                <c:pt idx="3">
                  <c:v>1092.702</c:v>
                </c:pt>
                <c:pt idx="4">
                  <c:v>1119.7419999999997</c:v>
                </c:pt>
                <c:pt idx="5">
                  <c:v>1137.6759999999999</c:v>
                </c:pt>
                <c:pt idx="6">
                  <c:v>1158.5840000000001</c:v>
                </c:pt>
                <c:pt idx="7">
                  <c:v>1171.8679999999999</c:v>
                </c:pt>
                <c:pt idx="8">
                  <c:v>1181.462</c:v>
                </c:pt>
                <c:pt idx="9">
                  <c:v>1192.194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3-434E-9F7C-EBFCEE9EE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lt1"/>
              </a:solidFill>
              <a:round/>
            </a:ln>
            <a:effectLst/>
          </c:spPr>
        </c:hiLowLines>
        <c:marker val="1"/>
        <c:smooth val="0"/>
        <c:axId val="407066495"/>
        <c:axId val="407082719"/>
      </c:lineChart>
      <c:catAx>
        <c:axId val="40706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7082719"/>
        <c:crosses val="autoZero"/>
        <c:auto val="1"/>
        <c:lblAlgn val="ctr"/>
        <c:lblOffset val="100"/>
        <c:noMultiLvlLbl val="0"/>
      </c:catAx>
      <c:valAx>
        <c:axId val="40708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7066495"/>
        <c:crosses val="autoZero"/>
        <c:crossBetween val="between"/>
      </c:valAx>
      <c:valAx>
        <c:axId val="407067327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7073567"/>
        <c:crosses val="max"/>
        <c:crossBetween val="between"/>
      </c:valAx>
      <c:catAx>
        <c:axId val="407073567"/>
        <c:scaling>
          <c:orientation val="minMax"/>
        </c:scaling>
        <c:delete val="1"/>
        <c:axPos val="b"/>
        <c:majorTickMark val="none"/>
        <c:minorTickMark val="none"/>
        <c:tickLblPos val="nextTo"/>
        <c:crossAx val="407067327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ln>
                  <a:noFill/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plotArea>
      <cx:plotAreaRegion>
        <cx:series layoutId="boxWhisker" uniqueId="{D9485310-7257-4F2E-887E-ED39F6B7B558}">
          <cx:tx>
            <cx:txData>
              <cx:f>_xlchart.v1.0</cx:f>
              <cx:v>Tiempo (s) CUDA Profundidad 6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202ECE0-9CCB-4920-940C-D949D957F6D1}">
          <cx:tx>
            <cx:txData>
              <cx:f>_xlchart.v1.2</cx:f>
              <cx:v>Tiempo (s) SPARK Profundidad 6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0E8E81B-CAD1-43E0-BE1D-632CF104159F}">
          <cx:tx>
            <cx:txData>
              <cx:f>_xlchart.v1.4</cx:f>
              <cx:v>Tiempo (s) CUDA Profundidad 7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99879F6-113B-448B-ADED-5B6E316BA1C6}">
          <cx:tx>
            <cx:txData>
              <cx:f>_xlchart.v1.6</cx:f>
              <cx:v>Tiempo (s) SPARK Profundidad 7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majorTickMarks type="out"/>
        <cx:tickLabels/>
      </cx:axis>
    </cx:plotArea>
    <cx:legend pos="r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5000"/>
            <a:lumOff val="6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/>
      </a:solidFill>
      <a:ln w="28575">
        <a:solidFill>
          <a:schemeClr val="phClr"/>
        </a:solidFill>
      </a:ln>
      <a:effectLst>
        <a:innerShdw blurRad="114300">
          <a:schemeClr val="phClr"/>
        </a:innerShdw>
      </a:effectLst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35000"/>
            <a:lumOff val="6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12</xdr:row>
      <xdr:rowOff>171450</xdr:rowOff>
    </xdr:from>
    <xdr:to>
      <xdr:col>6</xdr:col>
      <xdr:colOff>695325</xdr:colOff>
      <xdr:row>27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142579</xdr:colOff>
      <xdr:row>12</xdr:row>
      <xdr:rowOff>176893</xdr:rowOff>
    </xdr:from>
    <xdr:to>
      <xdr:col>13</xdr:col>
      <xdr:colOff>137136</xdr:colOff>
      <xdr:row>27</xdr:row>
      <xdr:rowOff>62593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108857</xdr:colOff>
      <xdr:row>27</xdr:row>
      <xdr:rowOff>138793</xdr:rowOff>
    </xdr:from>
    <xdr:to>
      <xdr:col>6</xdr:col>
      <xdr:colOff>666750</xdr:colOff>
      <xdr:row>42</xdr:row>
      <xdr:rowOff>24493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555763</xdr:colOff>
      <xdr:row>27</xdr:row>
      <xdr:rowOff>171450</xdr:rowOff>
    </xdr:from>
    <xdr:to>
      <xdr:col>13</xdr:col>
      <xdr:colOff>561206</xdr:colOff>
      <xdr:row>42</xdr:row>
      <xdr:rowOff>57150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17</xdr:row>
      <xdr:rowOff>28575</xdr:rowOff>
    </xdr:from>
    <xdr:to>
      <xdr:col>8</xdr:col>
      <xdr:colOff>180975</xdr:colOff>
      <xdr:row>31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24</xdr:row>
      <xdr:rowOff>66675</xdr:rowOff>
    </xdr:from>
    <xdr:to>
      <xdr:col>7</xdr:col>
      <xdr:colOff>400050</xdr:colOff>
      <xdr:row>38</xdr:row>
      <xdr:rowOff>142875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131884</xdr:colOff>
      <xdr:row>23</xdr:row>
      <xdr:rowOff>44938</xdr:rowOff>
    </xdr:from>
    <xdr:to>
      <xdr:col>16</xdr:col>
      <xdr:colOff>296047</xdr:colOff>
      <xdr:row>37</xdr:row>
      <xdr:rowOff>52753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"/>
  <sheetViews>
    <sheetView topLeftCell="A3" zoomScale="115" zoomScaleNormal="115" workbookViewId="0">
      <selection activeCell="H12" sqref="H12"/>
    </sheetView>
  </sheetViews>
  <sheetFormatPr baseColWidth="10" defaultRowHeight="15" x14ac:dyDescent="0.25"/>
  <cols>
    <col min="6" max="6" width="14.5703125" customWidth="1"/>
  </cols>
  <sheetData>
    <row r="2" spans="1:12" x14ac:dyDescent="0.25">
      <c r="B2" s="2" t="s">
        <v>5</v>
      </c>
      <c r="C2" s="2"/>
      <c r="D2" s="2"/>
      <c r="E2" s="2"/>
      <c r="H2" s="2" t="s">
        <v>6</v>
      </c>
      <c r="I2" s="2"/>
      <c r="J2" s="2"/>
      <c r="K2" s="2"/>
    </row>
    <row r="3" spans="1:12" x14ac:dyDescent="0.25">
      <c r="B3" s="2" t="s">
        <v>0</v>
      </c>
      <c r="C3" s="2"/>
      <c r="D3" s="2" t="s">
        <v>9</v>
      </c>
      <c r="E3" s="2"/>
      <c r="F3" t="s">
        <v>8</v>
      </c>
      <c r="H3" s="2" t="s">
        <v>0</v>
      </c>
      <c r="I3" s="2"/>
      <c r="J3" s="2" t="s">
        <v>9</v>
      </c>
      <c r="K3" s="2"/>
    </row>
    <row r="4" spans="1:12" x14ac:dyDescent="0.25">
      <c r="A4" t="s">
        <v>4</v>
      </c>
      <c r="B4" t="s">
        <v>10</v>
      </c>
      <c r="C4" t="s">
        <v>12</v>
      </c>
      <c r="D4" t="s">
        <v>11</v>
      </c>
      <c r="E4" t="s">
        <v>13</v>
      </c>
      <c r="F4" t="s">
        <v>7</v>
      </c>
      <c r="G4" t="s">
        <v>4</v>
      </c>
      <c r="H4" t="s">
        <v>10</v>
      </c>
      <c r="I4" t="s">
        <v>12</v>
      </c>
      <c r="J4" t="s">
        <v>11</v>
      </c>
      <c r="K4" t="s">
        <v>13</v>
      </c>
      <c r="L4" t="s">
        <v>7</v>
      </c>
    </row>
    <row r="5" spans="1:12" x14ac:dyDescent="0.25">
      <c r="A5">
        <v>4</v>
      </c>
      <c r="B5">
        <v>2.58</v>
      </c>
      <c r="C5">
        <v>88.13</v>
      </c>
      <c r="D5">
        <v>6.47</v>
      </c>
      <c r="E5">
        <v>88.64</v>
      </c>
      <c r="F5" s="1">
        <f>D5/B5</f>
        <v>2.5077519379844961</v>
      </c>
      <c r="G5">
        <v>4</v>
      </c>
      <c r="H5">
        <v>0.36</v>
      </c>
      <c r="I5">
        <v>79.37</v>
      </c>
      <c r="J5">
        <v>6.42</v>
      </c>
      <c r="K5">
        <v>81.41</v>
      </c>
      <c r="L5" s="1">
        <f>J5/H5</f>
        <v>17.833333333333332</v>
      </c>
    </row>
    <row r="6" spans="1:12" x14ac:dyDescent="0.25">
      <c r="A6">
        <v>5</v>
      </c>
      <c r="B6">
        <v>2.92</v>
      </c>
      <c r="C6">
        <v>85.7</v>
      </c>
      <c r="D6">
        <v>6.48</v>
      </c>
      <c r="E6">
        <v>90.77</v>
      </c>
      <c r="F6" s="1">
        <f t="shared" ref="F6:F10" si="0">D6/B6</f>
        <v>2.2191780821917808</v>
      </c>
      <c r="G6">
        <v>5</v>
      </c>
      <c r="H6">
        <v>0.65</v>
      </c>
      <c r="I6">
        <v>80.989999999999995</v>
      </c>
      <c r="J6">
        <v>6.48</v>
      </c>
      <c r="K6">
        <v>81.709999999999994</v>
      </c>
      <c r="L6" s="1">
        <f t="shared" ref="L6:L10" si="1">J6/H6</f>
        <v>9.9692307692307693</v>
      </c>
    </row>
    <row r="7" spans="1:12" x14ac:dyDescent="0.25">
      <c r="A7">
        <v>6</v>
      </c>
      <c r="B7">
        <v>4.4400000000000004</v>
      </c>
      <c r="C7">
        <v>86.2</v>
      </c>
      <c r="D7">
        <v>6.6</v>
      </c>
      <c r="E7">
        <v>91.14</v>
      </c>
      <c r="F7" s="1">
        <f t="shared" si="0"/>
        <v>1.4864864864864862</v>
      </c>
      <c r="G7">
        <v>6</v>
      </c>
      <c r="H7">
        <v>1.17</v>
      </c>
      <c r="I7">
        <v>81.77</v>
      </c>
      <c r="J7">
        <v>6.58</v>
      </c>
      <c r="K7">
        <v>83.59</v>
      </c>
      <c r="L7" s="1">
        <f t="shared" si="1"/>
        <v>5.6239316239316244</v>
      </c>
    </row>
    <row r="8" spans="1:12" x14ac:dyDescent="0.25">
      <c r="A8">
        <v>7</v>
      </c>
      <c r="B8">
        <v>7.32</v>
      </c>
      <c r="C8">
        <v>89.72</v>
      </c>
      <c r="D8">
        <v>6.75</v>
      </c>
      <c r="E8">
        <v>91.9</v>
      </c>
      <c r="F8" s="1">
        <f t="shared" si="0"/>
        <v>0.92213114754098358</v>
      </c>
      <c r="G8">
        <v>7</v>
      </c>
      <c r="H8">
        <v>2.09</v>
      </c>
      <c r="I8">
        <v>83.87</v>
      </c>
      <c r="J8">
        <v>6.71</v>
      </c>
      <c r="K8">
        <v>84.23</v>
      </c>
      <c r="L8" s="1">
        <f t="shared" si="1"/>
        <v>3.2105263157894739</v>
      </c>
    </row>
    <row r="9" spans="1:12" x14ac:dyDescent="0.25">
      <c r="A9">
        <v>8</v>
      </c>
      <c r="B9">
        <v>10.81</v>
      </c>
      <c r="C9">
        <v>90.15</v>
      </c>
      <c r="D9">
        <v>6.84</v>
      </c>
      <c r="E9">
        <v>91.95</v>
      </c>
      <c r="F9" s="1">
        <f t="shared" si="0"/>
        <v>0.63274745605920435</v>
      </c>
      <c r="G9">
        <v>8</v>
      </c>
      <c r="H9">
        <v>3.52</v>
      </c>
      <c r="I9">
        <v>84.1</v>
      </c>
      <c r="J9">
        <v>6.81</v>
      </c>
      <c r="K9">
        <v>84.55</v>
      </c>
      <c r="L9" s="1">
        <f t="shared" si="1"/>
        <v>1.9346590909090908</v>
      </c>
    </row>
    <row r="10" spans="1:12" x14ac:dyDescent="0.25">
      <c r="A10">
        <v>9</v>
      </c>
      <c r="B10">
        <v>12.15</v>
      </c>
      <c r="C10">
        <v>85.8</v>
      </c>
      <c r="D10">
        <v>6.9</v>
      </c>
      <c r="E10">
        <v>92.29</v>
      </c>
      <c r="F10" s="1">
        <f t="shared" si="0"/>
        <v>0.5679012345679012</v>
      </c>
      <c r="G10">
        <v>9</v>
      </c>
      <c r="H10">
        <v>5.77</v>
      </c>
      <c r="I10">
        <v>84.2</v>
      </c>
      <c r="J10">
        <v>7.05</v>
      </c>
      <c r="K10">
        <v>84.73</v>
      </c>
      <c r="L10" s="1">
        <f t="shared" si="1"/>
        <v>1.221837088388215</v>
      </c>
    </row>
    <row r="12" spans="1:12" x14ac:dyDescent="0.25">
      <c r="E12">
        <f>92.29-85.8</f>
        <v>6.4900000000000091</v>
      </c>
      <c r="J12">
        <f>84.23-83.87</f>
        <v>0.35999999999999943</v>
      </c>
      <c r="K12">
        <f>K5-I5</f>
        <v>2.039999999999992</v>
      </c>
    </row>
  </sheetData>
  <mergeCells count="6">
    <mergeCell ref="B3:C3"/>
    <mergeCell ref="D3:E3"/>
    <mergeCell ref="B2:E2"/>
    <mergeCell ref="H2:K2"/>
    <mergeCell ref="H3:I3"/>
    <mergeCell ref="J3:K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H9" sqref="H9"/>
    </sheetView>
  </sheetViews>
  <sheetFormatPr baseColWidth="10" defaultRowHeight="15" x14ac:dyDescent="0.25"/>
  <cols>
    <col min="1" max="1" width="21.140625" customWidth="1"/>
    <col min="2" max="2" width="12.85546875" customWidth="1"/>
    <col min="7" max="7" width="13.7109375" customWidth="1"/>
    <col min="9" max="9" width="15" customWidth="1"/>
  </cols>
  <sheetData>
    <row r="1" spans="1:9" x14ac:dyDescent="0.25">
      <c r="A1" s="2" t="s">
        <v>2</v>
      </c>
      <c r="B1" s="2"/>
      <c r="C1" s="2"/>
      <c r="D1" s="2"/>
      <c r="F1" s="2" t="s">
        <v>3</v>
      </c>
      <c r="G1" s="2"/>
      <c r="H1" s="2"/>
      <c r="I1" s="2"/>
    </row>
    <row r="2" spans="1:9" x14ac:dyDescent="0.25">
      <c r="A2" s="2" t="s">
        <v>0</v>
      </c>
      <c r="B2" s="2"/>
      <c r="C2" s="2" t="s">
        <v>1</v>
      </c>
      <c r="D2" s="2"/>
      <c r="F2" s="2" t="s">
        <v>0</v>
      </c>
      <c r="G2" s="2"/>
      <c r="H2" s="2" t="s">
        <v>1</v>
      </c>
      <c r="I2" s="2"/>
    </row>
    <row r="3" spans="1:9" x14ac:dyDescent="0.25">
      <c r="A3" t="s">
        <v>15</v>
      </c>
      <c r="B3" t="s">
        <v>19</v>
      </c>
      <c r="C3" t="s">
        <v>16</v>
      </c>
      <c r="D3" t="s">
        <v>20</v>
      </c>
      <c r="F3" t="s">
        <v>18</v>
      </c>
      <c r="G3" t="s">
        <v>21</v>
      </c>
      <c r="H3" t="s">
        <v>17</v>
      </c>
      <c r="I3" t="s">
        <v>22</v>
      </c>
    </row>
    <row r="4" spans="1:9" x14ac:dyDescent="0.25">
      <c r="A4">
        <v>560.48</v>
      </c>
      <c r="B4">
        <v>78.12</v>
      </c>
      <c r="C4">
        <v>1201.04</v>
      </c>
      <c r="D4">
        <v>85.3</v>
      </c>
      <c r="F4">
        <v>583.13</v>
      </c>
      <c r="G4">
        <v>78.84</v>
      </c>
      <c r="H4">
        <v>1563.44</v>
      </c>
      <c r="I4">
        <v>85.78</v>
      </c>
    </row>
    <row r="5" spans="1:9" x14ac:dyDescent="0.25">
      <c r="A5">
        <v>536.01</v>
      </c>
      <c r="B5">
        <v>78.14</v>
      </c>
      <c r="C5">
        <v>1273.04</v>
      </c>
      <c r="D5">
        <v>85.3</v>
      </c>
      <c r="F5">
        <v>559.27</v>
      </c>
      <c r="G5">
        <v>78.83</v>
      </c>
      <c r="H5">
        <v>1692.27</v>
      </c>
      <c r="I5">
        <v>85.8</v>
      </c>
    </row>
    <row r="6" spans="1:9" x14ac:dyDescent="0.25">
      <c r="A6">
        <v>519.96</v>
      </c>
      <c r="B6">
        <v>78.239999999999995</v>
      </c>
      <c r="C6">
        <v>1236.47</v>
      </c>
      <c r="D6">
        <v>85.38</v>
      </c>
      <c r="F6">
        <v>584.07000000000005</v>
      </c>
      <c r="G6">
        <v>78.97</v>
      </c>
      <c r="H6">
        <v>1768.84</v>
      </c>
      <c r="I6">
        <v>85.88</v>
      </c>
    </row>
    <row r="7" spans="1:9" x14ac:dyDescent="0.25">
      <c r="A7">
        <v>519.47</v>
      </c>
      <c r="B7">
        <v>78.150000000000006</v>
      </c>
      <c r="C7">
        <v>1238.79</v>
      </c>
      <c r="D7">
        <v>85.33</v>
      </c>
      <c r="F7">
        <v>548.74</v>
      </c>
      <c r="G7">
        <v>78.86</v>
      </c>
      <c r="H7">
        <v>1752.11</v>
      </c>
      <c r="I7">
        <v>85.82</v>
      </c>
    </row>
    <row r="8" spans="1:9" x14ac:dyDescent="0.25">
      <c r="A8">
        <v>530.59</v>
      </c>
      <c r="B8">
        <v>78.13</v>
      </c>
      <c r="C8">
        <v>1334.8</v>
      </c>
      <c r="D8">
        <v>85.33</v>
      </c>
      <c r="F8">
        <v>561.02</v>
      </c>
      <c r="G8">
        <v>78.78</v>
      </c>
      <c r="H8">
        <v>1681.44</v>
      </c>
      <c r="I8">
        <v>85.82</v>
      </c>
    </row>
    <row r="9" spans="1:9" x14ac:dyDescent="0.25">
      <c r="A9">
        <v>543.35</v>
      </c>
      <c r="B9">
        <v>78.11</v>
      </c>
      <c r="C9">
        <v>1324.34</v>
      </c>
      <c r="D9">
        <v>85.24</v>
      </c>
      <c r="F9">
        <v>574.28</v>
      </c>
      <c r="G9">
        <v>78.760000000000005</v>
      </c>
      <c r="H9">
        <v>1734.05</v>
      </c>
      <c r="I9">
        <v>85.72</v>
      </c>
    </row>
    <row r="10" spans="1:9" x14ac:dyDescent="0.25">
      <c r="A10">
        <v>545.54</v>
      </c>
      <c r="B10">
        <v>78.150000000000006</v>
      </c>
      <c r="C10">
        <v>1187.43</v>
      </c>
      <c r="D10">
        <v>85.27</v>
      </c>
      <c r="F10">
        <v>572.08000000000004</v>
      </c>
      <c r="G10">
        <v>78.790000000000006</v>
      </c>
      <c r="H10">
        <v>1790.56</v>
      </c>
      <c r="I10">
        <v>85.77</v>
      </c>
    </row>
    <row r="11" spans="1:9" x14ac:dyDescent="0.25">
      <c r="A11">
        <v>530.74</v>
      </c>
      <c r="B11">
        <v>78.099999999999994</v>
      </c>
      <c r="C11">
        <v>1247.0899999999999</v>
      </c>
      <c r="D11">
        <v>85.29</v>
      </c>
      <c r="F11">
        <v>580.59</v>
      </c>
      <c r="G11">
        <v>78.84</v>
      </c>
      <c r="H11">
        <v>1769.53</v>
      </c>
      <c r="I11">
        <v>85.76</v>
      </c>
    </row>
    <row r="12" spans="1:9" x14ac:dyDescent="0.25">
      <c r="A12">
        <v>558.46</v>
      </c>
      <c r="B12">
        <v>78.180000000000007</v>
      </c>
      <c r="C12">
        <v>1251</v>
      </c>
      <c r="D12">
        <v>85.34</v>
      </c>
      <c r="F12">
        <v>576.32000000000005</v>
      </c>
      <c r="G12">
        <v>78.81</v>
      </c>
      <c r="H12">
        <v>1816.56</v>
      </c>
      <c r="I12">
        <v>85.82</v>
      </c>
    </row>
    <row r="13" spans="1:9" x14ac:dyDescent="0.25">
      <c r="A13">
        <v>521.29</v>
      </c>
      <c r="B13">
        <v>78.099999999999994</v>
      </c>
      <c r="C13">
        <v>1268.3399999999999</v>
      </c>
      <c r="D13">
        <v>85.28</v>
      </c>
      <c r="F13">
        <v>592.13</v>
      </c>
      <c r="G13">
        <v>78.77</v>
      </c>
      <c r="H13">
        <v>1175.02</v>
      </c>
      <c r="I13">
        <v>85.76</v>
      </c>
    </row>
    <row r="14" spans="1:9" x14ac:dyDescent="0.25">
      <c r="A14">
        <f>SUM(A4:A13)/10</f>
        <v>536.58900000000006</v>
      </c>
      <c r="B14">
        <f t="shared" ref="B14:D14" si="0">SUM(B4:B13)/10</f>
        <v>78.141999999999996</v>
      </c>
      <c r="C14">
        <f t="shared" si="0"/>
        <v>1256.2339999999999</v>
      </c>
      <c r="D14">
        <f t="shared" si="0"/>
        <v>85.305999999999997</v>
      </c>
      <c r="E14" t="s">
        <v>14</v>
      </c>
      <c r="F14">
        <f t="shared" ref="F14:I14" si="1">SUM(F4:F13)/10</f>
        <v>573.16300000000001</v>
      </c>
      <c r="G14">
        <f t="shared" si="1"/>
        <v>78.825000000000003</v>
      </c>
      <c r="H14">
        <f t="shared" si="1"/>
        <v>1674.3820000000001</v>
      </c>
      <c r="I14">
        <f t="shared" si="1"/>
        <v>85.792999999999978</v>
      </c>
    </row>
    <row r="16" spans="1:9" x14ac:dyDescent="0.25">
      <c r="C16">
        <f>C14/A14</f>
        <v>2.3411475076827886</v>
      </c>
      <c r="D16">
        <f>D14-B14</f>
        <v>7.1640000000000015</v>
      </c>
      <c r="H16">
        <f>H14/F14</f>
        <v>2.9213016192601406</v>
      </c>
      <c r="I16">
        <f>I14-G14</f>
        <v>6.9679999999999751</v>
      </c>
    </row>
  </sheetData>
  <mergeCells count="6">
    <mergeCell ref="C2:D2"/>
    <mergeCell ref="A2:B2"/>
    <mergeCell ref="F2:G2"/>
    <mergeCell ref="H2:I2"/>
    <mergeCell ref="A1:D1"/>
    <mergeCell ref="F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3"/>
  <sheetViews>
    <sheetView tabSelected="1" topLeftCell="J25" zoomScale="148" zoomScaleNormal="148" workbookViewId="0">
      <selection activeCell="L40" sqref="L40"/>
    </sheetView>
  </sheetViews>
  <sheetFormatPr baseColWidth="10" defaultRowHeight="15" x14ac:dyDescent="0.25"/>
  <sheetData>
    <row r="2" spans="1:11" x14ac:dyDescent="0.25">
      <c r="A2" t="s">
        <v>23</v>
      </c>
      <c r="B2">
        <v>500000</v>
      </c>
      <c r="C2">
        <v>1000000</v>
      </c>
      <c r="D2">
        <v>1500000</v>
      </c>
      <c r="E2">
        <v>2000000</v>
      </c>
      <c r="F2">
        <v>2500000</v>
      </c>
      <c r="G2">
        <v>3000000</v>
      </c>
      <c r="H2">
        <v>3500000</v>
      </c>
      <c r="I2">
        <v>4000000</v>
      </c>
      <c r="J2">
        <v>4500000</v>
      </c>
      <c r="K2">
        <v>5000000</v>
      </c>
    </row>
    <row r="3" spans="1:11" x14ac:dyDescent="0.25">
      <c r="A3" t="s">
        <v>24</v>
      </c>
      <c r="B3">
        <v>1626.72</v>
      </c>
      <c r="C3">
        <v>2479.12</v>
      </c>
      <c r="D3">
        <v>3329.27</v>
      </c>
      <c r="E3">
        <v>4196.71</v>
      </c>
      <c r="F3">
        <v>5061.9399999999996</v>
      </c>
      <c r="G3">
        <v>5952.79</v>
      </c>
      <c r="H3">
        <v>6787.29</v>
      </c>
      <c r="I3">
        <v>7692.16</v>
      </c>
      <c r="J3">
        <v>8527.35</v>
      </c>
      <c r="K3">
        <v>9413.42</v>
      </c>
    </row>
    <row r="4" spans="1:11" x14ac:dyDescent="0.25">
      <c r="A4" t="s">
        <v>25</v>
      </c>
      <c r="B4">
        <v>1604.72</v>
      </c>
      <c r="C4">
        <v>2470.77</v>
      </c>
      <c r="D4">
        <v>3335.34</v>
      </c>
      <c r="E4">
        <v>4194.3100000000004</v>
      </c>
      <c r="F4">
        <v>5089.2299999999996</v>
      </c>
      <c r="G4">
        <v>5943.89</v>
      </c>
      <c r="H4">
        <v>6789.89</v>
      </c>
      <c r="I4">
        <v>7693.64</v>
      </c>
      <c r="J4">
        <v>8515.6200000000008</v>
      </c>
      <c r="K4">
        <v>9413.25</v>
      </c>
    </row>
    <row r="5" spans="1:11" x14ac:dyDescent="0.25">
      <c r="A5" t="s">
        <v>26</v>
      </c>
      <c r="B5">
        <v>1604.08</v>
      </c>
      <c r="C5">
        <v>2472.04</v>
      </c>
      <c r="D5">
        <v>3333.09</v>
      </c>
      <c r="E5">
        <v>4189.8999999999996</v>
      </c>
      <c r="F5">
        <v>5080.2700000000004</v>
      </c>
      <c r="G5">
        <v>5932.37</v>
      </c>
      <c r="H5">
        <v>6800.49</v>
      </c>
      <c r="I5">
        <v>7677.75</v>
      </c>
      <c r="J5">
        <v>8520.68</v>
      </c>
      <c r="K5">
        <v>9402.94</v>
      </c>
    </row>
    <row r="6" spans="1:11" x14ac:dyDescent="0.25">
      <c r="A6" t="s">
        <v>27</v>
      </c>
      <c r="B6">
        <v>1600.76</v>
      </c>
      <c r="C6">
        <v>2472.91</v>
      </c>
      <c r="D6">
        <v>3326.2</v>
      </c>
      <c r="E6">
        <v>4184.97</v>
      </c>
      <c r="F6">
        <v>5080.3100000000004</v>
      </c>
      <c r="G6">
        <v>5536.83</v>
      </c>
      <c r="H6">
        <v>6824.09</v>
      </c>
      <c r="I6">
        <v>7683.1</v>
      </c>
      <c r="J6">
        <v>8542.1200000000008</v>
      </c>
      <c r="K6">
        <v>9400</v>
      </c>
    </row>
    <row r="7" spans="1:11" x14ac:dyDescent="0.25">
      <c r="A7" t="s">
        <v>28</v>
      </c>
      <c r="B7">
        <v>1600.32</v>
      </c>
      <c r="C7">
        <v>2473.7800000000002</v>
      </c>
      <c r="D7">
        <v>3328.62</v>
      </c>
      <c r="E7">
        <v>4189.03</v>
      </c>
      <c r="F7">
        <v>5071.04</v>
      </c>
      <c r="G7">
        <v>5934.39</v>
      </c>
      <c r="H7">
        <v>6832.6</v>
      </c>
      <c r="I7">
        <v>7674.61</v>
      </c>
      <c r="J7">
        <v>8528.23</v>
      </c>
      <c r="K7">
        <v>9400</v>
      </c>
    </row>
    <row r="8" spans="1:11" x14ac:dyDescent="0.25">
      <c r="A8" t="s">
        <v>29</v>
      </c>
      <c r="B8">
        <f>SUM(B3:B7)/5</f>
        <v>1607.3200000000002</v>
      </c>
      <c r="C8">
        <f t="shared" ref="C8:K8" si="0">SUM(C3:C7)/5</f>
        <v>2473.7240000000002</v>
      </c>
      <c r="D8">
        <f t="shared" si="0"/>
        <v>3330.5039999999999</v>
      </c>
      <c r="E8">
        <f t="shared" si="0"/>
        <v>4190.9839999999995</v>
      </c>
      <c r="F8">
        <f t="shared" si="0"/>
        <v>5076.558</v>
      </c>
      <c r="G8">
        <f t="shared" si="0"/>
        <v>5860.0539999999992</v>
      </c>
      <c r="H8">
        <f t="shared" si="0"/>
        <v>6806.8720000000003</v>
      </c>
      <c r="I8">
        <f t="shared" si="0"/>
        <v>7684.2520000000004</v>
      </c>
      <c r="J8">
        <f t="shared" si="0"/>
        <v>8526.7999999999993</v>
      </c>
      <c r="K8">
        <f t="shared" si="0"/>
        <v>9405.9220000000005</v>
      </c>
    </row>
    <row r="9" spans="1:11" x14ac:dyDescent="0.25">
      <c r="A9" t="s">
        <v>30</v>
      </c>
      <c r="B9">
        <v>1040.3</v>
      </c>
      <c r="C9">
        <v>1038.19</v>
      </c>
      <c r="D9">
        <v>1069.3599999999999</v>
      </c>
      <c r="E9">
        <v>1096.42</v>
      </c>
      <c r="F9">
        <v>1114.92</v>
      </c>
      <c r="G9">
        <v>1142.01</v>
      </c>
      <c r="H9">
        <v>1156.56</v>
      </c>
      <c r="I9">
        <v>1170.1600000000001</v>
      </c>
      <c r="J9">
        <v>1174.6500000000001</v>
      </c>
      <c r="K9">
        <v>1195.82</v>
      </c>
    </row>
    <row r="10" spans="1:11" x14ac:dyDescent="0.25">
      <c r="A10" t="s">
        <v>31</v>
      </c>
      <c r="B10">
        <v>1014.21</v>
      </c>
      <c r="C10">
        <v>1039.67</v>
      </c>
      <c r="D10">
        <v>1067.6400000000001</v>
      </c>
      <c r="E10">
        <v>1083.48</v>
      </c>
      <c r="F10">
        <v>1124.8599999999999</v>
      </c>
      <c r="G10">
        <v>1142.4100000000001</v>
      </c>
      <c r="H10">
        <v>1157.97</v>
      </c>
      <c r="I10">
        <v>1177.8699999999999</v>
      </c>
      <c r="J10">
        <v>1182.8399999999999</v>
      </c>
      <c r="K10">
        <v>1191.4000000000001</v>
      </c>
    </row>
    <row r="11" spans="1:11" x14ac:dyDescent="0.25">
      <c r="A11" t="s">
        <v>32</v>
      </c>
      <c r="B11">
        <v>1017.07</v>
      </c>
      <c r="C11">
        <v>1036.08</v>
      </c>
      <c r="D11">
        <v>1065.1500000000001</v>
      </c>
      <c r="E11">
        <v>1093.49</v>
      </c>
      <c r="F11">
        <v>1119.49</v>
      </c>
      <c r="G11">
        <v>1132.17</v>
      </c>
      <c r="H11">
        <v>1151.24</v>
      </c>
      <c r="I11">
        <v>1173.32</v>
      </c>
      <c r="J11">
        <v>1179.25</v>
      </c>
      <c r="K11">
        <v>1191.75</v>
      </c>
    </row>
    <row r="12" spans="1:11" x14ac:dyDescent="0.25">
      <c r="A12" t="s">
        <v>33</v>
      </c>
      <c r="B12">
        <v>1025.28</v>
      </c>
      <c r="C12">
        <v>1037.67</v>
      </c>
      <c r="D12">
        <v>1065.5999999999999</v>
      </c>
      <c r="E12">
        <v>1095.9100000000001</v>
      </c>
      <c r="F12">
        <v>1118.79</v>
      </c>
      <c r="G12">
        <v>1137.17</v>
      </c>
      <c r="H12">
        <v>1158.17</v>
      </c>
      <c r="I12">
        <v>1162.43</v>
      </c>
      <c r="J12">
        <v>1198.45</v>
      </c>
      <c r="K12">
        <v>1191</v>
      </c>
    </row>
    <row r="13" spans="1:11" x14ac:dyDescent="0.25">
      <c r="A13" t="s">
        <v>34</v>
      </c>
      <c r="B13">
        <v>1026.55</v>
      </c>
      <c r="C13">
        <v>1042.24</v>
      </c>
      <c r="D13">
        <v>1072.69</v>
      </c>
      <c r="E13">
        <v>1094.21</v>
      </c>
      <c r="F13">
        <v>1120.6500000000001</v>
      </c>
      <c r="G13">
        <v>1134.6199999999999</v>
      </c>
      <c r="H13">
        <v>1168.98</v>
      </c>
      <c r="I13">
        <v>1175.56</v>
      </c>
      <c r="J13">
        <v>1172.1199999999999</v>
      </c>
      <c r="K13">
        <v>1191</v>
      </c>
    </row>
    <row r="14" spans="1:11" x14ac:dyDescent="0.25">
      <c r="A14" t="s">
        <v>35</v>
      </c>
      <c r="B14">
        <f>SUM(B9:B13)/5</f>
        <v>1024.6820000000002</v>
      </c>
      <c r="C14">
        <f t="shared" ref="C14:K14" si="1">SUM(C9:C13)/5</f>
        <v>1038.77</v>
      </c>
      <c r="D14">
        <f t="shared" si="1"/>
        <v>1068.0880000000002</v>
      </c>
      <c r="E14">
        <f t="shared" si="1"/>
        <v>1092.702</v>
      </c>
      <c r="F14">
        <f t="shared" si="1"/>
        <v>1119.7419999999997</v>
      </c>
      <c r="G14">
        <f t="shared" si="1"/>
        <v>1137.6759999999999</v>
      </c>
      <c r="H14">
        <f t="shared" si="1"/>
        <v>1158.5840000000001</v>
      </c>
      <c r="I14">
        <f t="shared" si="1"/>
        <v>1171.8679999999999</v>
      </c>
      <c r="J14">
        <f t="shared" si="1"/>
        <v>1181.462</v>
      </c>
      <c r="K14">
        <f t="shared" si="1"/>
        <v>1192.194</v>
      </c>
    </row>
    <row r="16" spans="1:11" x14ac:dyDescent="0.25">
      <c r="A16" t="s">
        <v>56</v>
      </c>
      <c r="B16" s="1">
        <f>B8/B14</f>
        <v>1.5686037229111078</v>
      </c>
      <c r="C16" s="1">
        <f t="shared" ref="C16:K16" si="2">C8/C14</f>
        <v>2.3813972294155592</v>
      </c>
      <c r="D16" s="1">
        <f t="shared" si="2"/>
        <v>3.1181925084824464</v>
      </c>
      <c r="E16" s="1">
        <f t="shared" si="2"/>
        <v>3.835431801168113</v>
      </c>
      <c r="F16" s="1">
        <f t="shared" si="2"/>
        <v>4.5336854382527418</v>
      </c>
      <c r="G16" s="1">
        <f t="shared" si="2"/>
        <v>5.1508988499361852</v>
      </c>
      <c r="H16" s="1">
        <f t="shared" si="2"/>
        <v>5.8751648564109296</v>
      </c>
      <c r="I16" s="1">
        <f t="shared" si="2"/>
        <v>6.5572675420781188</v>
      </c>
      <c r="J16" s="1">
        <f t="shared" si="2"/>
        <v>7.2171597563019372</v>
      </c>
      <c r="K16" s="1">
        <f t="shared" si="2"/>
        <v>7.88959011704471</v>
      </c>
    </row>
    <row r="18" spans="2:21" x14ac:dyDescent="0.25">
      <c r="B18" t="s">
        <v>36</v>
      </c>
      <c r="C18" t="s">
        <v>37</v>
      </c>
      <c r="D18" t="s">
        <v>38</v>
      </c>
      <c r="E18" t="s">
        <v>39</v>
      </c>
      <c r="F18" t="s">
        <v>55</v>
      </c>
      <c r="G18" t="s">
        <v>54</v>
      </c>
      <c r="H18" t="s">
        <v>53</v>
      </c>
      <c r="I18" t="s">
        <v>52</v>
      </c>
      <c r="J18" t="s">
        <v>51</v>
      </c>
      <c r="K18" t="s">
        <v>50</v>
      </c>
      <c r="L18" t="s">
        <v>49</v>
      </c>
      <c r="M18" t="s">
        <v>48</v>
      </c>
      <c r="N18" t="s">
        <v>47</v>
      </c>
      <c r="O18" t="s">
        <v>46</v>
      </c>
      <c r="P18" t="s">
        <v>45</v>
      </c>
      <c r="Q18" t="s">
        <v>44</v>
      </c>
      <c r="R18" t="s">
        <v>43</v>
      </c>
      <c r="S18" t="s">
        <v>42</v>
      </c>
      <c r="T18" t="s">
        <v>41</v>
      </c>
      <c r="U18" t="s">
        <v>40</v>
      </c>
    </row>
    <row r="19" spans="2:21" x14ac:dyDescent="0.25">
      <c r="B19">
        <v>1626.72</v>
      </c>
      <c r="C19">
        <v>1040.3</v>
      </c>
      <c r="D19">
        <v>2479.12</v>
      </c>
      <c r="E19">
        <v>1038.19</v>
      </c>
      <c r="F19">
        <v>3329.27</v>
      </c>
      <c r="G19">
        <v>1069.3599999999999</v>
      </c>
      <c r="H19">
        <v>4196.71</v>
      </c>
      <c r="I19">
        <v>1096.42</v>
      </c>
      <c r="J19">
        <v>5061.9399999999996</v>
      </c>
      <c r="K19">
        <v>1114.92</v>
      </c>
      <c r="L19">
        <v>5952.79</v>
      </c>
      <c r="M19">
        <v>1142.01</v>
      </c>
      <c r="N19">
        <v>6787.29</v>
      </c>
      <c r="O19">
        <v>1156.56</v>
      </c>
      <c r="P19">
        <v>7692.16</v>
      </c>
      <c r="Q19">
        <v>1170.1600000000001</v>
      </c>
      <c r="R19">
        <v>8527.35</v>
      </c>
      <c r="S19">
        <v>1174.6500000000001</v>
      </c>
      <c r="T19">
        <v>9413.42</v>
      </c>
      <c r="U19">
        <v>1195.82</v>
      </c>
    </row>
    <row r="20" spans="2:21" x14ac:dyDescent="0.25">
      <c r="B20">
        <v>1604.72</v>
      </c>
      <c r="C20">
        <v>1014.21</v>
      </c>
      <c r="D20">
        <v>2470.77</v>
      </c>
      <c r="E20">
        <v>1039.67</v>
      </c>
      <c r="F20">
        <v>3335.34</v>
      </c>
      <c r="G20">
        <v>1067.6400000000001</v>
      </c>
      <c r="H20">
        <v>4194.3100000000004</v>
      </c>
      <c r="I20">
        <v>1083.48</v>
      </c>
      <c r="J20">
        <v>5089.2299999999996</v>
      </c>
      <c r="K20">
        <v>1124.8599999999999</v>
      </c>
      <c r="L20">
        <v>5943.89</v>
      </c>
      <c r="M20">
        <v>1142.4100000000001</v>
      </c>
      <c r="N20">
        <v>6789.89</v>
      </c>
      <c r="O20">
        <v>1157.97</v>
      </c>
      <c r="P20">
        <v>7693.64</v>
      </c>
      <c r="Q20">
        <v>1177.8699999999999</v>
      </c>
      <c r="R20">
        <v>8515.6200000000008</v>
      </c>
      <c r="S20">
        <v>1182.8399999999999</v>
      </c>
      <c r="T20">
        <v>9413.25</v>
      </c>
      <c r="U20">
        <v>1191.4000000000001</v>
      </c>
    </row>
    <row r="21" spans="2:21" x14ac:dyDescent="0.25">
      <c r="B21">
        <v>1604.08</v>
      </c>
      <c r="C21">
        <v>1017.07</v>
      </c>
      <c r="D21">
        <v>2472.04</v>
      </c>
      <c r="E21">
        <v>1036.08</v>
      </c>
      <c r="F21">
        <v>3333.09</v>
      </c>
      <c r="G21">
        <v>1065.1500000000001</v>
      </c>
      <c r="H21">
        <v>4189.8999999999996</v>
      </c>
      <c r="I21">
        <v>1093.49</v>
      </c>
      <c r="J21">
        <v>5080.2700000000004</v>
      </c>
      <c r="K21">
        <v>1119.49</v>
      </c>
      <c r="L21">
        <v>5932.37</v>
      </c>
      <c r="M21">
        <v>1132.17</v>
      </c>
      <c r="N21">
        <v>6800.49</v>
      </c>
      <c r="O21">
        <v>1151.24</v>
      </c>
      <c r="P21">
        <v>7677.75</v>
      </c>
      <c r="Q21">
        <v>1173.32</v>
      </c>
      <c r="R21">
        <v>8520.68</v>
      </c>
      <c r="S21">
        <v>1179.25</v>
      </c>
      <c r="T21">
        <v>9402.94</v>
      </c>
      <c r="U21">
        <v>1191.75</v>
      </c>
    </row>
    <row r="22" spans="2:21" x14ac:dyDescent="0.25">
      <c r="B22">
        <v>1600.76</v>
      </c>
      <c r="C22">
        <v>1025.28</v>
      </c>
      <c r="D22">
        <v>2472.91</v>
      </c>
      <c r="E22">
        <v>1037.67</v>
      </c>
      <c r="F22">
        <v>3326.2</v>
      </c>
      <c r="G22">
        <v>1065.5999999999999</v>
      </c>
      <c r="H22">
        <v>4184.97</v>
      </c>
      <c r="I22">
        <v>1095.9100000000001</v>
      </c>
      <c r="J22">
        <v>5080.3100000000004</v>
      </c>
      <c r="K22">
        <v>1118.79</v>
      </c>
      <c r="L22">
        <v>5536.83</v>
      </c>
      <c r="M22">
        <v>1137.17</v>
      </c>
      <c r="N22">
        <v>6824.09</v>
      </c>
      <c r="O22">
        <v>1158.17</v>
      </c>
      <c r="P22">
        <v>7683.1</v>
      </c>
      <c r="Q22">
        <v>1162.43</v>
      </c>
      <c r="R22">
        <v>8542.1200000000008</v>
      </c>
      <c r="S22">
        <v>1198.45</v>
      </c>
      <c r="T22">
        <f>K6</f>
        <v>9400</v>
      </c>
      <c r="U22">
        <f>K12</f>
        <v>1191</v>
      </c>
    </row>
    <row r="23" spans="2:21" x14ac:dyDescent="0.25">
      <c r="B23">
        <v>1600.32</v>
      </c>
      <c r="C23">
        <v>1026.55</v>
      </c>
      <c r="D23">
        <v>2473.7800000000002</v>
      </c>
      <c r="E23">
        <v>1042.24</v>
      </c>
      <c r="F23">
        <v>3328.62</v>
      </c>
      <c r="G23">
        <v>1072.69</v>
      </c>
      <c r="H23">
        <v>4189.03</v>
      </c>
      <c r="I23">
        <v>1094.21</v>
      </c>
      <c r="J23">
        <v>5071.04</v>
      </c>
      <c r="K23">
        <v>1120.6500000000001</v>
      </c>
      <c r="L23">
        <v>5934.39</v>
      </c>
      <c r="M23">
        <v>1134.6199999999999</v>
      </c>
      <c r="N23">
        <v>6832.6</v>
      </c>
      <c r="O23">
        <v>1168.98</v>
      </c>
      <c r="P23">
        <v>7674.61</v>
      </c>
      <c r="Q23">
        <v>1175.56</v>
      </c>
      <c r="R23">
        <v>8528.23</v>
      </c>
      <c r="S23">
        <v>1172.1199999999999</v>
      </c>
      <c r="T23">
        <f>K7</f>
        <v>9400</v>
      </c>
      <c r="U23">
        <f>K13</f>
        <v>1191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ÁRBOL</vt:lpstr>
      <vt:lpstr>SUSY-RF</vt:lpstr>
      <vt:lpstr>SUSY-SOM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2019-05-25T06:06:17Z</dcterms:created>
  <dcterms:modified xsi:type="dcterms:W3CDTF">2019-05-27T01:38:08Z</dcterms:modified>
</cp:coreProperties>
</file>