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264" activeTab="6"/>
  </bookViews>
  <sheets>
    <sheet name="ILSON 1" sheetId="7" r:id="rId1"/>
    <sheet name="ILSON 2" sheetId="11" r:id="rId2"/>
    <sheet name="ILSON 3" sheetId="12" r:id="rId3"/>
    <sheet name="DANILO 1" sheetId="13" r:id="rId4"/>
    <sheet name="DANILO 2" sheetId="14" r:id="rId5"/>
    <sheet name="DANILO 3" sheetId="15" r:id="rId6"/>
    <sheet name="DANILO 4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8" l="1"/>
  <c r="F16" i="8" l="1"/>
  <c r="F15" i="8" l="1"/>
  <c r="F10" i="8" l="1"/>
  <c r="C8" i="12" l="1"/>
  <c r="C7" i="8" l="1"/>
  <c r="C8" i="8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6" i="8"/>
  <c r="C5" i="8"/>
  <c r="C7" i="15"/>
  <c r="C8" i="15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6" i="15"/>
  <c r="C5" i="15"/>
  <c r="C7" i="14"/>
  <c r="C8" i="14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6" i="14"/>
  <c r="C5" i="14"/>
  <c r="C7" i="13"/>
  <c r="C6" i="13"/>
  <c r="C8" i="13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5" i="13"/>
  <c r="C7" i="12"/>
  <c r="C6" i="12"/>
  <c r="C9" i="12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5" i="12"/>
  <c r="C9" i="11"/>
  <c r="C8" i="11"/>
  <c r="C7" i="11"/>
  <c r="C10" i="1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6" i="11"/>
  <c r="C5" i="11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8" i="7"/>
  <c r="C7" i="7"/>
  <c r="C6" i="7"/>
  <c r="C5" i="7"/>
  <c r="F45" i="15" l="1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AB13" i="15"/>
  <c r="AA13" i="15"/>
  <c r="AA14" i="15" s="1"/>
  <c r="F13" i="15"/>
  <c r="F12" i="15"/>
  <c r="F11" i="15"/>
  <c r="F10" i="15"/>
  <c r="F9" i="15"/>
  <c r="F8" i="15"/>
  <c r="F7" i="15"/>
  <c r="F6" i="15"/>
  <c r="G6" i="15"/>
  <c r="K5" i="15"/>
  <c r="K6" i="15" s="1"/>
  <c r="G5" i="15"/>
  <c r="H5" i="15" s="1"/>
  <c r="L5" i="15" s="1"/>
  <c r="J3" i="15"/>
  <c r="G3" i="15"/>
  <c r="F5" i="15" s="1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AB13" i="14"/>
  <c r="AA13" i="14"/>
  <c r="AA14" i="14" s="1"/>
  <c r="F13" i="14"/>
  <c r="F12" i="14"/>
  <c r="F11" i="14"/>
  <c r="F10" i="14"/>
  <c r="F9" i="14"/>
  <c r="F8" i="14"/>
  <c r="F7" i="14"/>
  <c r="F6" i="14"/>
  <c r="G6" i="14"/>
  <c r="K5" i="14"/>
  <c r="K6" i="14" s="1"/>
  <c r="G5" i="14"/>
  <c r="H5" i="14" s="1"/>
  <c r="L5" i="14" s="1"/>
  <c r="J3" i="14"/>
  <c r="G3" i="14"/>
  <c r="F5" i="14" s="1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AB13" i="13"/>
  <c r="AA13" i="13"/>
  <c r="AA14" i="13" s="1"/>
  <c r="F13" i="13"/>
  <c r="F12" i="13"/>
  <c r="F11" i="13"/>
  <c r="F10" i="13"/>
  <c r="F9" i="13"/>
  <c r="F8" i="13"/>
  <c r="F7" i="13"/>
  <c r="F6" i="13"/>
  <c r="K5" i="13"/>
  <c r="K6" i="13" s="1"/>
  <c r="G5" i="13"/>
  <c r="I5" i="13" s="1"/>
  <c r="J3" i="13"/>
  <c r="F5" i="13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AB13" i="12"/>
  <c r="AA13" i="12"/>
  <c r="AA14" i="12" s="1"/>
  <c r="F13" i="12"/>
  <c r="F12" i="12"/>
  <c r="F11" i="12"/>
  <c r="F10" i="12"/>
  <c r="F9" i="12"/>
  <c r="F8" i="12"/>
  <c r="F7" i="12"/>
  <c r="F6" i="12"/>
  <c r="K5" i="12"/>
  <c r="K6" i="12" s="1"/>
  <c r="G5" i="12"/>
  <c r="H5" i="12" s="1"/>
  <c r="L5" i="12" s="1"/>
  <c r="F5" i="12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AB13" i="11"/>
  <c r="AA13" i="11"/>
  <c r="AA14" i="11" s="1"/>
  <c r="F13" i="11"/>
  <c r="F12" i="11"/>
  <c r="F11" i="11"/>
  <c r="F10" i="11"/>
  <c r="F9" i="11"/>
  <c r="F8" i="11"/>
  <c r="F7" i="11"/>
  <c r="F6" i="11"/>
  <c r="K5" i="11"/>
  <c r="K6" i="11" s="1"/>
  <c r="G5" i="11"/>
  <c r="I5" i="11" s="1"/>
  <c r="J3" i="11"/>
  <c r="G3" i="11"/>
  <c r="F5" i="11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4" i="8"/>
  <c r="AB13" i="8"/>
  <c r="AA13" i="8"/>
  <c r="AA14" i="8" s="1"/>
  <c r="F13" i="8"/>
  <c r="F12" i="8"/>
  <c r="F11" i="8"/>
  <c r="F9" i="8"/>
  <c r="F8" i="8"/>
  <c r="F7" i="8"/>
  <c r="F6" i="8"/>
  <c r="K5" i="8"/>
  <c r="K6" i="8" s="1"/>
  <c r="J3" i="8"/>
  <c r="G3" i="8"/>
  <c r="F5" i="8" s="1"/>
  <c r="G5" i="7"/>
  <c r="I5" i="7" s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6" i="7"/>
  <c r="F5" i="7"/>
  <c r="G3" i="7"/>
  <c r="G45" i="7"/>
  <c r="H5" i="7" l="1"/>
  <c r="L5" i="7" s="1"/>
  <c r="H6" i="15"/>
  <c r="I5" i="15"/>
  <c r="M5" i="15" s="1"/>
  <c r="I5" i="14"/>
  <c r="H6" i="14"/>
  <c r="L6" i="14" s="1"/>
  <c r="G8" i="14"/>
  <c r="H5" i="13"/>
  <c r="L5" i="13" s="1"/>
  <c r="H5" i="11"/>
  <c r="L5" i="11" s="1"/>
  <c r="L6" i="15"/>
  <c r="K7" i="15"/>
  <c r="K7" i="14"/>
  <c r="M5" i="14"/>
  <c r="K7" i="13"/>
  <c r="G7" i="13"/>
  <c r="M5" i="13"/>
  <c r="G6" i="13"/>
  <c r="H6" i="13" s="1"/>
  <c r="G7" i="12"/>
  <c r="K7" i="12"/>
  <c r="G6" i="12"/>
  <c r="H6" i="12" s="1"/>
  <c r="I5" i="12"/>
  <c r="M5" i="12" s="1"/>
  <c r="K7" i="11"/>
  <c r="G7" i="11"/>
  <c r="G6" i="11"/>
  <c r="H6" i="11" s="1"/>
  <c r="M5" i="11"/>
  <c r="G44" i="7"/>
  <c r="G40" i="7"/>
  <c r="G36" i="7"/>
  <c r="G32" i="7"/>
  <c r="G28" i="7"/>
  <c r="G24" i="7"/>
  <c r="G20" i="7"/>
  <c r="G16" i="7"/>
  <c r="G12" i="7"/>
  <c r="G8" i="7"/>
  <c r="G42" i="7"/>
  <c r="G38" i="7"/>
  <c r="G34" i="7"/>
  <c r="G30" i="7"/>
  <c r="G26" i="7"/>
  <c r="G22" i="7"/>
  <c r="G18" i="7"/>
  <c r="G14" i="7"/>
  <c r="G10" i="7"/>
  <c r="G6" i="7"/>
  <c r="H6" i="7" s="1"/>
  <c r="I6" i="7" s="1"/>
  <c r="G6" i="8"/>
  <c r="G5" i="8"/>
  <c r="K7" i="8"/>
  <c r="G43" i="7"/>
  <c r="G41" i="7"/>
  <c r="G39" i="7"/>
  <c r="G37" i="7"/>
  <c r="G35" i="7"/>
  <c r="G33" i="7"/>
  <c r="G31" i="7"/>
  <c r="G29" i="7"/>
  <c r="G27" i="7"/>
  <c r="G25" i="7"/>
  <c r="G23" i="7"/>
  <c r="G21" i="7"/>
  <c r="G19" i="7"/>
  <c r="G17" i="7"/>
  <c r="G15" i="7"/>
  <c r="G13" i="7"/>
  <c r="G11" i="7"/>
  <c r="G9" i="7"/>
  <c r="G7" i="7"/>
  <c r="AB13" i="7"/>
  <c r="AA14" i="7" s="1"/>
  <c r="AA13" i="7"/>
  <c r="K5" i="7"/>
  <c r="M5" i="7" s="1"/>
  <c r="J3" i="7"/>
  <c r="I6" i="15" l="1"/>
  <c r="M6" i="15" s="1"/>
  <c r="G7" i="15"/>
  <c r="H7" i="15" s="1"/>
  <c r="L7" i="15" s="1"/>
  <c r="G7" i="14"/>
  <c r="H7" i="14" s="1"/>
  <c r="G8" i="15"/>
  <c r="H8" i="15" s="1"/>
  <c r="I6" i="14"/>
  <c r="M6" i="14" s="1"/>
  <c r="K8" i="15"/>
  <c r="G9" i="15"/>
  <c r="H9" i="15" s="1"/>
  <c r="K8" i="14"/>
  <c r="G9" i="14"/>
  <c r="H9" i="14" s="1"/>
  <c r="L7" i="14"/>
  <c r="L6" i="13"/>
  <c r="I6" i="13"/>
  <c r="M6" i="13" s="1"/>
  <c r="H7" i="13"/>
  <c r="G8" i="13"/>
  <c r="H8" i="13" s="1"/>
  <c r="K8" i="13"/>
  <c r="I6" i="12"/>
  <c r="M6" i="12" s="1"/>
  <c r="L6" i="12"/>
  <c r="K8" i="12"/>
  <c r="H7" i="12"/>
  <c r="G8" i="12"/>
  <c r="H8" i="12" s="1"/>
  <c r="H7" i="11"/>
  <c r="L6" i="11"/>
  <c r="I6" i="11"/>
  <c r="M6" i="11" s="1"/>
  <c r="G8" i="11"/>
  <c r="H8" i="11" s="1"/>
  <c r="K8" i="11"/>
  <c r="K8" i="8"/>
  <c r="G7" i="8"/>
  <c r="H7" i="8" s="1"/>
  <c r="H5" i="8"/>
  <c r="L5" i="8" s="1"/>
  <c r="I5" i="8"/>
  <c r="M5" i="8" s="1"/>
  <c r="H6" i="8"/>
  <c r="K6" i="7"/>
  <c r="K7" i="7" s="1"/>
  <c r="K8" i="7" s="1"/>
  <c r="L6" i="7"/>
  <c r="M6" i="7"/>
  <c r="H8" i="14" l="1"/>
  <c r="L8" i="14" s="1"/>
  <c r="I7" i="15"/>
  <c r="M7" i="15" s="1"/>
  <c r="I7" i="14"/>
  <c r="M7" i="14" s="1"/>
  <c r="L9" i="15"/>
  <c r="L8" i="15"/>
  <c r="I8" i="15"/>
  <c r="I9" i="15" s="1"/>
  <c r="G10" i="15"/>
  <c r="H10" i="15" s="1"/>
  <c r="K9" i="15"/>
  <c r="L9" i="14"/>
  <c r="G10" i="14"/>
  <c r="H10" i="14" s="1"/>
  <c r="K9" i="14"/>
  <c r="K9" i="13"/>
  <c r="G9" i="13"/>
  <c r="H9" i="13" s="1"/>
  <c r="L8" i="13"/>
  <c r="L7" i="13"/>
  <c r="I7" i="13"/>
  <c r="M7" i="13" s="1"/>
  <c r="L8" i="12"/>
  <c r="L7" i="12"/>
  <c r="I7" i="12"/>
  <c r="M7" i="12" s="1"/>
  <c r="K9" i="12"/>
  <c r="G9" i="12"/>
  <c r="H9" i="12" s="1"/>
  <c r="K9" i="11"/>
  <c r="G9" i="11"/>
  <c r="H9" i="11" s="1"/>
  <c r="L8" i="11"/>
  <c r="L7" i="11"/>
  <c r="I7" i="11"/>
  <c r="M7" i="11" s="1"/>
  <c r="L7" i="8"/>
  <c r="L6" i="8"/>
  <c r="I6" i="8"/>
  <c r="M6" i="8" s="1"/>
  <c r="G8" i="8"/>
  <c r="H8" i="8" s="1"/>
  <c r="K9" i="8"/>
  <c r="K9" i="7"/>
  <c r="M8" i="15" l="1"/>
  <c r="I8" i="14"/>
  <c r="I8" i="12"/>
  <c r="M8" i="12" s="1"/>
  <c r="G11" i="15"/>
  <c r="H11" i="15" s="1"/>
  <c r="K10" i="15"/>
  <c r="M9" i="15"/>
  <c r="L10" i="15"/>
  <c r="I10" i="15"/>
  <c r="G11" i="14"/>
  <c r="H11" i="14" s="1"/>
  <c r="K10" i="14"/>
  <c r="L10" i="14"/>
  <c r="G10" i="13"/>
  <c r="H10" i="13" s="1"/>
  <c r="K10" i="13"/>
  <c r="I8" i="13"/>
  <c r="M8" i="13" s="1"/>
  <c r="L9" i="13"/>
  <c r="I9" i="13"/>
  <c r="M9" i="13" s="1"/>
  <c r="L9" i="12"/>
  <c r="K10" i="12"/>
  <c r="G10" i="12"/>
  <c r="H10" i="12" s="1"/>
  <c r="I8" i="11"/>
  <c r="M8" i="11" s="1"/>
  <c r="L9" i="11"/>
  <c r="I9" i="11"/>
  <c r="M9" i="11" s="1"/>
  <c r="G10" i="11"/>
  <c r="H10" i="11" s="1"/>
  <c r="K10" i="11"/>
  <c r="G9" i="8"/>
  <c r="H9" i="8" s="1"/>
  <c r="K10" i="8"/>
  <c r="L8" i="8"/>
  <c r="I7" i="8"/>
  <c r="M7" i="8" s="1"/>
  <c r="H7" i="7"/>
  <c r="K10" i="7"/>
  <c r="I9" i="12" l="1"/>
  <c r="M9" i="12" s="1"/>
  <c r="I9" i="14"/>
  <c r="M8" i="14"/>
  <c r="I11" i="15"/>
  <c r="L11" i="15"/>
  <c r="K11" i="15"/>
  <c r="M10" i="15"/>
  <c r="G12" i="15"/>
  <c r="H12" i="15" s="1"/>
  <c r="L11" i="14"/>
  <c r="K11" i="14"/>
  <c r="G12" i="14"/>
  <c r="H12" i="14" s="1"/>
  <c r="L10" i="13"/>
  <c r="I10" i="13"/>
  <c r="M10" i="13" s="1"/>
  <c r="K11" i="13"/>
  <c r="G11" i="13"/>
  <c r="H11" i="13" s="1"/>
  <c r="G11" i="12"/>
  <c r="H11" i="12" s="1"/>
  <c r="K11" i="12"/>
  <c r="L10" i="12"/>
  <c r="K11" i="11"/>
  <c r="G11" i="11"/>
  <c r="H11" i="11" s="1"/>
  <c r="L10" i="11"/>
  <c r="I10" i="11"/>
  <c r="M10" i="11" s="1"/>
  <c r="I8" i="8"/>
  <c r="M8" i="8" s="1"/>
  <c r="L9" i="8"/>
  <c r="K11" i="8"/>
  <c r="G10" i="8"/>
  <c r="H10" i="8" s="1"/>
  <c r="L7" i="7"/>
  <c r="I7" i="7"/>
  <c r="M7" i="7" s="1"/>
  <c r="H8" i="7"/>
  <c r="K11" i="7"/>
  <c r="I10" i="12" l="1"/>
  <c r="M10" i="12" s="1"/>
  <c r="M9" i="14"/>
  <c r="I10" i="14"/>
  <c r="G13" i="15"/>
  <c r="H13" i="15" s="1"/>
  <c r="L12" i="15"/>
  <c r="I12" i="15"/>
  <c r="K12" i="15"/>
  <c r="M11" i="15"/>
  <c r="G13" i="14"/>
  <c r="H13" i="14" s="1"/>
  <c r="L12" i="14"/>
  <c r="K12" i="14"/>
  <c r="L11" i="13"/>
  <c r="I11" i="13"/>
  <c r="M11" i="13" s="1"/>
  <c r="G12" i="13"/>
  <c r="H12" i="13" s="1"/>
  <c r="K12" i="13"/>
  <c r="G12" i="12"/>
  <c r="H12" i="12" s="1"/>
  <c r="K12" i="12"/>
  <c r="L11" i="12"/>
  <c r="L11" i="11"/>
  <c r="I11" i="11"/>
  <c r="M11" i="11" s="1"/>
  <c r="G12" i="11"/>
  <c r="H12" i="11" s="1"/>
  <c r="K12" i="11"/>
  <c r="I9" i="8"/>
  <c r="M9" i="8" s="1"/>
  <c r="G11" i="8"/>
  <c r="H11" i="8" s="1"/>
  <c r="L10" i="8"/>
  <c r="K12" i="8"/>
  <c r="L8" i="7"/>
  <c r="I8" i="7"/>
  <c r="H9" i="7"/>
  <c r="L9" i="7" s="1"/>
  <c r="K12" i="7"/>
  <c r="I10" i="8" l="1"/>
  <c r="M10" i="8" s="1"/>
  <c r="I11" i="12"/>
  <c r="M11" i="12" s="1"/>
  <c r="M10" i="14"/>
  <c r="I11" i="14"/>
  <c r="L13" i="15"/>
  <c r="I13" i="15"/>
  <c r="K13" i="15"/>
  <c r="M12" i="15"/>
  <c r="G14" i="15"/>
  <c r="H14" i="15" s="1"/>
  <c r="K13" i="14"/>
  <c r="G14" i="14"/>
  <c r="H14" i="14" s="1"/>
  <c r="L13" i="14"/>
  <c r="K13" i="13"/>
  <c r="G13" i="13"/>
  <c r="H13" i="13" s="1"/>
  <c r="L12" i="13"/>
  <c r="I12" i="13"/>
  <c r="M12" i="13" s="1"/>
  <c r="K13" i="12"/>
  <c r="G13" i="12"/>
  <c r="H13" i="12" s="1"/>
  <c r="L12" i="12"/>
  <c r="K13" i="11"/>
  <c r="L12" i="11"/>
  <c r="I12" i="11"/>
  <c r="M12" i="11" s="1"/>
  <c r="G13" i="11"/>
  <c r="H13" i="11" s="1"/>
  <c r="L11" i="8"/>
  <c r="K13" i="8"/>
  <c r="G12" i="8"/>
  <c r="H12" i="8" s="1"/>
  <c r="I9" i="7"/>
  <c r="M8" i="7"/>
  <c r="H10" i="7"/>
  <c r="L10" i="7" s="1"/>
  <c r="K13" i="7"/>
  <c r="I11" i="8" l="1"/>
  <c r="M11" i="8" s="1"/>
  <c r="I12" i="12"/>
  <c r="M12" i="12" s="1"/>
  <c r="I12" i="14"/>
  <c r="M11" i="14"/>
  <c r="L14" i="15"/>
  <c r="I14" i="15"/>
  <c r="G15" i="15"/>
  <c r="H15" i="15" s="1"/>
  <c r="K14" i="15"/>
  <c r="M13" i="15"/>
  <c r="L14" i="14"/>
  <c r="G15" i="14"/>
  <c r="H15" i="14" s="1"/>
  <c r="K14" i="14"/>
  <c r="G14" i="13"/>
  <c r="H14" i="13" s="1"/>
  <c r="K14" i="13"/>
  <c r="L13" i="13"/>
  <c r="I13" i="13"/>
  <c r="M13" i="13" s="1"/>
  <c r="G14" i="12"/>
  <c r="H14" i="12" s="1"/>
  <c r="K14" i="12"/>
  <c r="L13" i="12"/>
  <c r="I13" i="12"/>
  <c r="M13" i="12" s="1"/>
  <c r="L13" i="11"/>
  <c r="I13" i="11"/>
  <c r="M13" i="11" s="1"/>
  <c r="G14" i="11"/>
  <c r="H14" i="11" s="1"/>
  <c r="K14" i="11"/>
  <c r="G13" i="8"/>
  <c r="H13" i="8" s="1"/>
  <c r="L12" i="8"/>
  <c r="I12" i="8"/>
  <c r="M12" i="8" s="1"/>
  <c r="K14" i="8"/>
  <c r="I10" i="7"/>
  <c r="M9" i="7"/>
  <c r="H11" i="7"/>
  <c r="L11" i="7" s="1"/>
  <c r="K14" i="7"/>
  <c r="M12" i="14" l="1"/>
  <c r="I13" i="14"/>
  <c r="L15" i="15"/>
  <c r="I15" i="15"/>
  <c r="M14" i="15"/>
  <c r="K15" i="15"/>
  <c r="G16" i="15"/>
  <c r="H16" i="15" s="1"/>
  <c r="K15" i="14"/>
  <c r="G16" i="14"/>
  <c r="H16" i="14" s="1"/>
  <c r="L15" i="14"/>
  <c r="K15" i="13"/>
  <c r="G15" i="13"/>
  <c r="H15" i="13" s="1"/>
  <c r="L14" i="13"/>
  <c r="I14" i="13"/>
  <c r="M14" i="13" s="1"/>
  <c r="K15" i="12"/>
  <c r="G15" i="12"/>
  <c r="H15" i="12" s="1"/>
  <c r="L14" i="12"/>
  <c r="I14" i="12"/>
  <c r="M14" i="12" s="1"/>
  <c r="L14" i="11"/>
  <c r="I14" i="11"/>
  <c r="M14" i="11" s="1"/>
  <c r="K15" i="11"/>
  <c r="G15" i="11"/>
  <c r="H15" i="11" s="1"/>
  <c r="L13" i="8"/>
  <c r="I13" i="8"/>
  <c r="M13" i="8" s="1"/>
  <c r="K15" i="8"/>
  <c r="G14" i="8"/>
  <c r="H14" i="8" s="1"/>
  <c r="I11" i="7"/>
  <c r="M10" i="7"/>
  <c r="H12" i="7"/>
  <c r="L12" i="7" s="1"/>
  <c r="K15" i="7"/>
  <c r="I14" i="14" l="1"/>
  <c r="M13" i="14"/>
  <c r="L16" i="15"/>
  <c r="I16" i="15"/>
  <c r="K16" i="15"/>
  <c r="M15" i="15"/>
  <c r="G17" i="15"/>
  <c r="H17" i="15" s="1"/>
  <c r="L16" i="14"/>
  <c r="K16" i="14"/>
  <c r="G17" i="14"/>
  <c r="H17" i="14" s="1"/>
  <c r="G16" i="13"/>
  <c r="H16" i="13" s="1"/>
  <c r="L15" i="13"/>
  <c r="I15" i="13"/>
  <c r="M15" i="13" s="1"/>
  <c r="K16" i="13"/>
  <c r="G16" i="12"/>
  <c r="H16" i="12" s="1"/>
  <c r="L15" i="12"/>
  <c r="I15" i="12"/>
  <c r="K16" i="12"/>
  <c r="M15" i="12"/>
  <c r="L15" i="11"/>
  <c r="I15" i="11"/>
  <c r="K16" i="11"/>
  <c r="M15" i="11"/>
  <c r="G16" i="11"/>
  <c r="H16" i="11" s="1"/>
  <c r="L14" i="8"/>
  <c r="I14" i="8"/>
  <c r="M14" i="8" s="1"/>
  <c r="K16" i="8"/>
  <c r="G15" i="8"/>
  <c r="H15" i="8" s="1"/>
  <c r="I12" i="7"/>
  <c r="M11" i="7"/>
  <c r="H13" i="7"/>
  <c r="L13" i="7" s="1"/>
  <c r="K16" i="7"/>
  <c r="I15" i="14" l="1"/>
  <c r="M14" i="14"/>
  <c r="G18" i="15"/>
  <c r="H18" i="15" s="1"/>
  <c r="L17" i="15"/>
  <c r="I17" i="15"/>
  <c r="K17" i="15"/>
  <c r="M16" i="15"/>
  <c r="L17" i="14"/>
  <c r="K17" i="14"/>
  <c r="G18" i="14"/>
  <c r="H18" i="14" s="1"/>
  <c r="L16" i="13"/>
  <c r="I16" i="13"/>
  <c r="K17" i="13"/>
  <c r="M16" i="13"/>
  <c r="G17" i="13"/>
  <c r="H17" i="13" s="1"/>
  <c r="L16" i="12"/>
  <c r="I16" i="12"/>
  <c r="K17" i="12"/>
  <c r="M16" i="12"/>
  <c r="G17" i="12"/>
  <c r="H17" i="12" s="1"/>
  <c r="G17" i="11"/>
  <c r="H17" i="11" s="1"/>
  <c r="K17" i="11"/>
  <c r="L16" i="11"/>
  <c r="I16" i="11"/>
  <c r="M16" i="11" s="1"/>
  <c r="L15" i="8"/>
  <c r="I15" i="8"/>
  <c r="M15" i="8" s="1"/>
  <c r="G16" i="8"/>
  <c r="H16" i="8" s="1"/>
  <c r="K17" i="8"/>
  <c r="I13" i="7"/>
  <c r="M12" i="7"/>
  <c r="H14" i="7"/>
  <c r="L14" i="7" s="1"/>
  <c r="K17" i="7"/>
  <c r="I16" i="14" l="1"/>
  <c r="M15" i="14"/>
  <c r="I18" i="15"/>
  <c r="L18" i="15"/>
  <c r="K18" i="15"/>
  <c r="M17" i="15"/>
  <c r="G19" i="15"/>
  <c r="H19" i="15" s="1"/>
  <c r="L18" i="14"/>
  <c r="G19" i="14"/>
  <c r="H19" i="14" s="1"/>
  <c r="K18" i="14"/>
  <c r="K18" i="13"/>
  <c r="G18" i="13"/>
  <c r="H18" i="13" s="1"/>
  <c r="L17" i="13"/>
  <c r="I17" i="13"/>
  <c r="M17" i="13" s="1"/>
  <c r="L17" i="12"/>
  <c r="I17" i="12"/>
  <c r="M17" i="12" s="1"/>
  <c r="K18" i="12"/>
  <c r="G18" i="12"/>
  <c r="H18" i="12" s="1"/>
  <c r="G18" i="11"/>
  <c r="H18" i="11" s="1"/>
  <c r="K18" i="11"/>
  <c r="L17" i="11"/>
  <c r="I17" i="11"/>
  <c r="M17" i="11" s="1"/>
  <c r="L16" i="8"/>
  <c r="I16" i="8"/>
  <c r="M16" i="8" s="1"/>
  <c r="K18" i="8"/>
  <c r="G17" i="8"/>
  <c r="H17" i="8" s="1"/>
  <c r="I14" i="7"/>
  <c r="M13" i="7"/>
  <c r="H15" i="7"/>
  <c r="L15" i="7" s="1"/>
  <c r="K18" i="7"/>
  <c r="I17" i="14" l="1"/>
  <c r="M16" i="14"/>
  <c r="G20" i="15"/>
  <c r="H20" i="15" s="1"/>
  <c r="L19" i="15"/>
  <c r="I19" i="15"/>
  <c r="K19" i="15"/>
  <c r="M18" i="15"/>
  <c r="K19" i="14"/>
  <c r="L19" i="14"/>
  <c r="G20" i="14"/>
  <c r="H20" i="14" s="1"/>
  <c r="I18" i="13"/>
  <c r="M18" i="13" s="1"/>
  <c r="L18" i="13"/>
  <c r="G19" i="13"/>
  <c r="H19" i="13" s="1"/>
  <c r="K19" i="13"/>
  <c r="I18" i="12"/>
  <c r="M18" i="12" s="1"/>
  <c r="L18" i="12"/>
  <c r="G19" i="12"/>
  <c r="H19" i="12" s="1"/>
  <c r="K19" i="12"/>
  <c r="I18" i="11"/>
  <c r="M18" i="11" s="1"/>
  <c r="L18" i="11"/>
  <c r="K19" i="11"/>
  <c r="G19" i="11"/>
  <c r="H19" i="11" s="1"/>
  <c r="G18" i="8"/>
  <c r="H18" i="8" s="1"/>
  <c r="L17" i="8"/>
  <c r="I17" i="8"/>
  <c r="M17" i="8" s="1"/>
  <c r="K19" i="8"/>
  <c r="I15" i="7"/>
  <c r="M14" i="7"/>
  <c r="H16" i="7"/>
  <c r="L16" i="7" s="1"/>
  <c r="K19" i="7"/>
  <c r="M17" i="14" l="1"/>
  <c r="I18" i="14"/>
  <c r="I20" i="15"/>
  <c r="L20" i="15"/>
  <c r="K20" i="15"/>
  <c r="M19" i="15"/>
  <c r="G21" i="15"/>
  <c r="H21" i="15" s="1"/>
  <c r="L20" i="14"/>
  <c r="G21" i="14"/>
  <c r="H21" i="14" s="1"/>
  <c r="K20" i="14"/>
  <c r="G20" i="13"/>
  <c r="H20" i="13" s="1"/>
  <c r="K20" i="13"/>
  <c r="L19" i="13"/>
  <c r="I19" i="13"/>
  <c r="M19" i="13" s="1"/>
  <c r="K20" i="12"/>
  <c r="L19" i="12"/>
  <c r="I19" i="12"/>
  <c r="M19" i="12" s="1"/>
  <c r="G20" i="12"/>
  <c r="H20" i="12" s="1"/>
  <c r="G20" i="11"/>
  <c r="H20" i="11" s="1"/>
  <c r="L19" i="11"/>
  <c r="I19" i="11"/>
  <c r="M19" i="11" s="1"/>
  <c r="K20" i="11"/>
  <c r="I18" i="8"/>
  <c r="M18" i="8" s="1"/>
  <c r="L18" i="8"/>
  <c r="K20" i="8"/>
  <c r="G19" i="8"/>
  <c r="H19" i="8" s="1"/>
  <c r="I16" i="7"/>
  <c r="M15" i="7"/>
  <c r="H17" i="7"/>
  <c r="L17" i="7" s="1"/>
  <c r="K20" i="7"/>
  <c r="M18" i="14" l="1"/>
  <c r="I19" i="14"/>
  <c r="G22" i="15"/>
  <c r="H22" i="15" s="1"/>
  <c r="L21" i="15"/>
  <c r="I21" i="15"/>
  <c r="K21" i="15"/>
  <c r="M20" i="15"/>
  <c r="K21" i="14"/>
  <c r="L21" i="14"/>
  <c r="G22" i="14"/>
  <c r="H22" i="14" s="1"/>
  <c r="K21" i="13"/>
  <c r="G21" i="13"/>
  <c r="H21" i="13" s="1"/>
  <c r="I20" i="13"/>
  <c r="M20" i="13" s="1"/>
  <c r="L20" i="13"/>
  <c r="G21" i="12"/>
  <c r="H21" i="12" s="1"/>
  <c r="K21" i="12"/>
  <c r="I20" i="12"/>
  <c r="M20" i="12" s="1"/>
  <c r="L20" i="12"/>
  <c r="K21" i="11"/>
  <c r="G21" i="11"/>
  <c r="H21" i="11" s="1"/>
  <c r="I20" i="11"/>
  <c r="M20" i="11" s="1"/>
  <c r="L20" i="11"/>
  <c r="G20" i="8"/>
  <c r="H20" i="8" s="1"/>
  <c r="L19" i="8"/>
  <c r="I19" i="8"/>
  <c r="M19" i="8" s="1"/>
  <c r="I17" i="7"/>
  <c r="M16" i="7"/>
  <c r="H18" i="7"/>
  <c r="L18" i="7" s="1"/>
  <c r="K21" i="7"/>
  <c r="M19" i="14" l="1"/>
  <c r="I20" i="14"/>
  <c r="I22" i="15"/>
  <c r="L22" i="15"/>
  <c r="K22" i="15"/>
  <c r="M21" i="15"/>
  <c r="G23" i="15"/>
  <c r="H23" i="15" s="1"/>
  <c r="L22" i="14"/>
  <c r="G23" i="14"/>
  <c r="H23" i="14" s="1"/>
  <c r="K22" i="14"/>
  <c r="L21" i="13"/>
  <c r="I21" i="13"/>
  <c r="K22" i="13"/>
  <c r="M21" i="13"/>
  <c r="G22" i="13"/>
  <c r="H22" i="13" s="1"/>
  <c r="K22" i="12"/>
  <c r="L21" i="12"/>
  <c r="I21" i="12"/>
  <c r="M21" i="12" s="1"/>
  <c r="G22" i="12"/>
  <c r="H22" i="12" s="1"/>
  <c r="G22" i="11"/>
  <c r="H22" i="11" s="1"/>
  <c r="L21" i="11"/>
  <c r="I21" i="11"/>
  <c r="K22" i="11"/>
  <c r="M21" i="11"/>
  <c r="I20" i="8"/>
  <c r="M20" i="8" s="1"/>
  <c r="L20" i="8"/>
  <c r="K22" i="8"/>
  <c r="G21" i="8"/>
  <c r="H21" i="8" s="1"/>
  <c r="I18" i="7"/>
  <c r="M17" i="7"/>
  <c r="H19" i="7"/>
  <c r="L19" i="7" s="1"/>
  <c r="K22" i="7"/>
  <c r="M20" i="14" l="1"/>
  <c r="I21" i="14"/>
  <c r="G24" i="15"/>
  <c r="H24" i="15" s="1"/>
  <c r="L23" i="15"/>
  <c r="I23" i="15"/>
  <c r="K23" i="15"/>
  <c r="M22" i="15"/>
  <c r="G24" i="14"/>
  <c r="H24" i="14" s="1"/>
  <c r="K23" i="14"/>
  <c r="L23" i="14"/>
  <c r="G23" i="13"/>
  <c r="H23" i="13" s="1"/>
  <c r="K23" i="13"/>
  <c r="I22" i="13"/>
  <c r="M22" i="13" s="1"/>
  <c r="L22" i="13"/>
  <c r="G23" i="12"/>
  <c r="H23" i="12" s="1"/>
  <c r="K23" i="12"/>
  <c r="I22" i="12"/>
  <c r="M22" i="12" s="1"/>
  <c r="L22" i="12"/>
  <c r="I22" i="11"/>
  <c r="M22" i="11" s="1"/>
  <c r="L22" i="11"/>
  <c r="K23" i="11"/>
  <c r="G23" i="11"/>
  <c r="H23" i="11" s="1"/>
  <c r="G22" i="8"/>
  <c r="H22" i="8" s="1"/>
  <c r="L21" i="8"/>
  <c r="I21" i="8"/>
  <c r="M21" i="8" s="1"/>
  <c r="K23" i="8"/>
  <c r="I19" i="7"/>
  <c r="M18" i="7"/>
  <c r="H20" i="7"/>
  <c r="L20" i="7" s="1"/>
  <c r="K23" i="7"/>
  <c r="M21" i="14" l="1"/>
  <c r="I22" i="14"/>
  <c r="I24" i="15"/>
  <c r="L24" i="15"/>
  <c r="K24" i="15"/>
  <c r="M23" i="15"/>
  <c r="G25" i="15"/>
  <c r="H25" i="15" s="1"/>
  <c r="L24" i="14"/>
  <c r="K24" i="14"/>
  <c r="G25" i="14"/>
  <c r="H25" i="14" s="1"/>
  <c r="G24" i="13"/>
  <c r="H24" i="13" s="1"/>
  <c r="K24" i="13"/>
  <c r="L23" i="13"/>
  <c r="I23" i="13"/>
  <c r="M23" i="13" s="1"/>
  <c r="K24" i="12"/>
  <c r="L23" i="12"/>
  <c r="I23" i="12"/>
  <c r="M23" i="12" s="1"/>
  <c r="G24" i="12"/>
  <c r="H24" i="12" s="1"/>
  <c r="G24" i="11"/>
  <c r="H24" i="11" s="1"/>
  <c r="L23" i="11"/>
  <c r="I23" i="11"/>
  <c r="K24" i="11"/>
  <c r="M23" i="11"/>
  <c r="I22" i="8"/>
  <c r="M22" i="8" s="1"/>
  <c r="L22" i="8"/>
  <c r="K24" i="8"/>
  <c r="G23" i="8"/>
  <c r="H23" i="8" s="1"/>
  <c r="I20" i="7"/>
  <c r="M19" i="7"/>
  <c r="H21" i="7"/>
  <c r="L21" i="7" s="1"/>
  <c r="K24" i="7"/>
  <c r="M22" i="14" l="1"/>
  <c r="I23" i="14"/>
  <c r="G26" i="15"/>
  <c r="H26" i="15" s="1"/>
  <c r="L25" i="15"/>
  <c r="I25" i="15"/>
  <c r="K25" i="15"/>
  <c r="M24" i="15"/>
  <c r="G26" i="14"/>
  <c r="H26" i="14" s="1"/>
  <c r="L25" i="14"/>
  <c r="K25" i="14"/>
  <c r="I24" i="13"/>
  <c r="M24" i="13" s="1"/>
  <c r="L24" i="13"/>
  <c r="K25" i="13"/>
  <c r="G25" i="13"/>
  <c r="H25" i="13" s="1"/>
  <c r="G25" i="12"/>
  <c r="H25" i="12" s="1"/>
  <c r="K25" i="12"/>
  <c r="I24" i="12"/>
  <c r="M24" i="12" s="1"/>
  <c r="L24" i="12"/>
  <c r="I24" i="11"/>
  <c r="M24" i="11" s="1"/>
  <c r="L24" i="11"/>
  <c r="K25" i="11"/>
  <c r="G25" i="11"/>
  <c r="H25" i="11" s="1"/>
  <c r="G24" i="8"/>
  <c r="H24" i="8" s="1"/>
  <c r="L23" i="8"/>
  <c r="I23" i="8"/>
  <c r="M23" i="8" s="1"/>
  <c r="K25" i="8"/>
  <c r="I21" i="7"/>
  <c r="M20" i="7"/>
  <c r="H22" i="7"/>
  <c r="L22" i="7" s="1"/>
  <c r="K25" i="7"/>
  <c r="M23" i="14" l="1"/>
  <c r="I24" i="14"/>
  <c r="I26" i="15"/>
  <c r="L26" i="15"/>
  <c r="K26" i="15"/>
  <c r="M25" i="15"/>
  <c r="G27" i="15"/>
  <c r="H27" i="15" s="1"/>
  <c r="L26" i="14"/>
  <c r="K26" i="14"/>
  <c r="G27" i="14"/>
  <c r="H27" i="14" s="1"/>
  <c r="L25" i="13"/>
  <c r="I25" i="13"/>
  <c r="M25" i="13" s="1"/>
  <c r="K26" i="13"/>
  <c r="G26" i="13"/>
  <c r="H26" i="13" s="1"/>
  <c r="K26" i="12"/>
  <c r="L25" i="12"/>
  <c r="I25" i="12"/>
  <c r="M25" i="12" s="1"/>
  <c r="G26" i="12"/>
  <c r="H26" i="12" s="1"/>
  <c r="L25" i="11"/>
  <c r="I25" i="11"/>
  <c r="M25" i="11" s="1"/>
  <c r="K26" i="11"/>
  <c r="G26" i="11"/>
  <c r="H26" i="11" s="1"/>
  <c r="K26" i="8"/>
  <c r="G25" i="8"/>
  <c r="H25" i="8" s="1"/>
  <c r="I24" i="8"/>
  <c r="M24" i="8" s="1"/>
  <c r="L24" i="8"/>
  <c r="I22" i="7"/>
  <c r="M21" i="7"/>
  <c r="H23" i="7"/>
  <c r="L23" i="7" s="1"/>
  <c r="K26" i="7"/>
  <c r="I25" i="14" l="1"/>
  <c r="M24" i="14"/>
  <c r="G28" i="15"/>
  <c r="H28" i="15" s="1"/>
  <c r="L27" i="15"/>
  <c r="I27" i="15"/>
  <c r="K27" i="15"/>
  <c r="M26" i="15"/>
  <c r="G28" i="14"/>
  <c r="H28" i="14" s="1"/>
  <c r="L27" i="14"/>
  <c r="K27" i="14"/>
  <c r="G27" i="13"/>
  <c r="H27" i="13" s="1"/>
  <c r="K27" i="13"/>
  <c r="I26" i="13"/>
  <c r="M26" i="13" s="1"/>
  <c r="L26" i="13"/>
  <c r="G27" i="12"/>
  <c r="H27" i="12" s="1"/>
  <c r="K27" i="12"/>
  <c r="I26" i="12"/>
  <c r="M26" i="12" s="1"/>
  <c r="L26" i="12"/>
  <c r="I26" i="11"/>
  <c r="M26" i="11" s="1"/>
  <c r="L26" i="11"/>
  <c r="G27" i="11"/>
  <c r="H27" i="11" s="1"/>
  <c r="K27" i="11"/>
  <c r="L25" i="8"/>
  <c r="I25" i="8"/>
  <c r="M25" i="8" s="1"/>
  <c r="K27" i="8"/>
  <c r="G26" i="8"/>
  <c r="H26" i="8" s="1"/>
  <c r="I23" i="7"/>
  <c r="M22" i="7"/>
  <c r="H24" i="7"/>
  <c r="L24" i="7" s="1"/>
  <c r="K27" i="7"/>
  <c r="M25" i="14" l="1"/>
  <c r="I26" i="14"/>
  <c r="I28" i="15"/>
  <c r="L28" i="15"/>
  <c r="K28" i="15"/>
  <c r="M27" i="15"/>
  <c r="G29" i="15"/>
  <c r="H29" i="15" s="1"/>
  <c r="L28" i="14"/>
  <c r="K28" i="14"/>
  <c r="G29" i="14"/>
  <c r="H29" i="14" s="1"/>
  <c r="G28" i="13"/>
  <c r="H28" i="13" s="1"/>
  <c r="K28" i="13"/>
  <c r="L27" i="13"/>
  <c r="I27" i="13"/>
  <c r="M27" i="13" s="1"/>
  <c r="K28" i="12"/>
  <c r="L27" i="12"/>
  <c r="I27" i="12"/>
  <c r="M27" i="12" s="1"/>
  <c r="G28" i="12"/>
  <c r="H28" i="12" s="1"/>
  <c r="K28" i="11"/>
  <c r="L27" i="11"/>
  <c r="I27" i="11"/>
  <c r="M27" i="11" s="1"/>
  <c r="G28" i="11"/>
  <c r="H28" i="11" s="1"/>
  <c r="G27" i="8"/>
  <c r="H27" i="8" s="1"/>
  <c r="K28" i="8"/>
  <c r="I26" i="8"/>
  <c r="M26" i="8" s="1"/>
  <c r="L26" i="8"/>
  <c r="I24" i="7"/>
  <c r="M23" i="7"/>
  <c r="H25" i="7"/>
  <c r="L25" i="7" s="1"/>
  <c r="K28" i="7"/>
  <c r="I27" i="14" l="1"/>
  <c r="M26" i="14"/>
  <c r="G30" i="15"/>
  <c r="H30" i="15" s="1"/>
  <c r="L29" i="15"/>
  <c r="I29" i="15"/>
  <c r="K29" i="15"/>
  <c r="M28" i="15"/>
  <c r="G30" i="14"/>
  <c r="H30" i="14" s="1"/>
  <c r="L29" i="14"/>
  <c r="K29" i="14"/>
  <c r="K29" i="13"/>
  <c r="G29" i="13"/>
  <c r="H29" i="13" s="1"/>
  <c r="I28" i="13"/>
  <c r="M28" i="13" s="1"/>
  <c r="L28" i="13"/>
  <c r="G29" i="12"/>
  <c r="H29" i="12" s="1"/>
  <c r="K29" i="12"/>
  <c r="I28" i="12"/>
  <c r="M28" i="12" s="1"/>
  <c r="L28" i="12"/>
  <c r="I28" i="11"/>
  <c r="M28" i="11" s="1"/>
  <c r="L28" i="11"/>
  <c r="G29" i="11"/>
  <c r="H29" i="11" s="1"/>
  <c r="K29" i="11"/>
  <c r="K29" i="8"/>
  <c r="L27" i="8"/>
  <c r="I27" i="8"/>
  <c r="M27" i="8" s="1"/>
  <c r="G28" i="8"/>
  <c r="H28" i="8" s="1"/>
  <c r="I25" i="7"/>
  <c r="M24" i="7"/>
  <c r="H26" i="7"/>
  <c r="L26" i="7" s="1"/>
  <c r="K29" i="7"/>
  <c r="M27" i="14" l="1"/>
  <c r="I28" i="14"/>
  <c r="I30" i="15"/>
  <c r="L30" i="15"/>
  <c r="K30" i="15"/>
  <c r="M29" i="15"/>
  <c r="G31" i="15"/>
  <c r="H31" i="15" s="1"/>
  <c r="L30" i="14"/>
  <c r="K30" i="14"/>
  <c r="G31" i="14"/>
  <c r="H31" i="14" s="1"/>
  <c r="G30" i="13"/>
  <c r="H30" i="13" s="1"/>
  <c r="L29" i="13"/>
  <c r="I29" i="13"/>
  <c r="K30" i="13"/>
  <c r="M29" i="13"/>
  <c r="K30" i="12"/>
  <c r="L29" i="12"/>
  <c r="I29" i="12"/>
  <c r="M29" i="12" s="1"/>
  <c r="G30" i="12"/>
  <c r="H30" i="12" s="1"/>
  <c r="G30" i="11"/>
  <c r="H30" i="11" s="1"/>
  <c r="K30" i="11"/>
  <c r="L29" i="11"/>
  <c r="I29" i="11"/>
  <c r="M29" i="11" s="1"/>
  <c r="G29" i="8"/>
  <c r="H29" i="8" s="1"/>
  <c r="K30" i="8"/>
  <c r="I28" i="8"/>
  <c r="M28" i="8" s="1"/>
  <c r="L28" i="8"/>
  <c r="I26" i="7"/>
  <c r="M25" i="7"/>
  <c r="H27" i="7"/>
  <c r="L27" i="7" s="1"/>
  <c r="K30" i="7"/>
  <c r="I29" i="14" l="1"/>
  <c r="M28" i="14"/>
  <c r="G32" i="15"/>
  <c r="H32" i="15" s="1"/>
  <c r="L31" i="15"/>
  <c r="I31" i="15"/>
  <c r="K31" i="15"/>
  <c r="M30" i="15"/>
  <c r="G32" i="14"/>
  <c r="H32" i="14" s="1"/>
  <c r="L31" i="14"/>
  <c r="K31" i="14"/>
  <c r="K31" i="13"/>
  <c r="G31" i="13"/>
  <c r="H31" i="13" s="1"/>
  <c r="I30" i="13"/>
  <c r="M30" i="13" s="1"/>
  <c r="L30" i="13"/>
  <c r="G31" i="12"/>
  <c r="H31" i="12" s="1"/>
  <c r="K31" i="12"/>
  <c r="I30" i="12"/>
  <c r="M30" i="12" s="1"/>
  <c r="L30" i="12"/>
  <c r="K31" i="11"/>
  <c r="G31" i="11"/>
  <c r="H31" i="11" s="1"/>
  <c r="I30" i="11"/>
  <c r="M30" i="11" s="1"/>
  <c r="L30" i="11"/>
  <c r="K31" i="8"/>
  <c r="L29" i="8"/>
  <c r="I29" i="8"/>
  <c r="M29" i="8" s="1"/>
  <c r="G30" i="8"/>
  <c r="H30" i="8" s="1"/>
  <c r="I27" i="7"/>
  <c r="M26" i="7"/>
  <c r="H28" i="7"/>
  <c r="L28" i="7" s="1"/>
  <c r="K31" i="7"/>
  <c r="M29" i="14" l="1"/>
  <c r="I30" i="14"/>
  <c r="I32" i="15"/>
  <c r="L32" i="15"/>
  <c r="K32" i="15"/>
  <c r="M31" i="15"/>
  <c r="G33" i="15"/>
  <c r="H33" i="15" s="1"/>
  <c r="L32" i="14"/>
  <c r="K32" i="14"/>
  <c r="G33" i="14"/>
  <c r="H33" i="14" s="1"/>
  <c r="G32" i="13"/>
  <c r="H32" i="13" s="1"/>
  <c r="L31" i="13"/>
  <c r="I31" i="13"/>
  <c r="M31" i="13" s="1"/>
  <c r="K32" i="13"/>
  <c r="K32" i="12"/>
  <c r="L31" i="12"/>
  <c r="I31" i="12"/>
  <c r="M31" i="12" s="1"/>
  <c r="G32" i="12"/>
  <c r="H32" i="12" s="1"/>
  <c r="G32" i="11"/>
  <c r="H32" i="11" s="1"/>
  <c r="L31" i="11"/>
  <c r="I31" i="11"/>
  <c r="K32" i="11"/>
  <c r="M31" i="11"/>
  <c r="G31" i="8"/>
  <c r="H31" i="8" s="1"/>
  <c r="K32" i="8"/>
  <c r="I30" i="8"/>
  <c r="M30" i="8" s="1"/>
  <c r="L30" i="8"/>
  <c r="I28" i="7"/>
  <c r="M27" i="7"/>
  <c r="H29" i="7"/>
  <c r="L29" i="7" s="1"/>
  <c r="K32" i="7"/>
  <c r="I31" i="14" l="1"/>
  <c r="M30" i="14"/>
  <c r="G34" i="15"/>
  <c r="H34" i="15" s="1"/>
  <c r="L33" i="15"/>
  <c r="I33" i="15"/>
  <c r="K33" i="15"/>
  <c r="M32" i="15"/>
  <c r="G34" i="14"/>
  <c r="H34" i="14" s="1"/>
  <c r="L33" i="14"/>
  <c r="K33" i="14"/>
  <c r="I32" i="13"/>
  <c r="M32" i="13" s="1"/>
  <c r="L32" i="13"/>
  <c r="K33" i="13"/>
  <c r="G33" i="13"/>
  <c r="H33" i="13" s="1"/>
  <c r="G33" i="12"/>
  <c r="H33" i="12" s="1"/>
  <c r="K33" i="12"/>
  <c r="I32" i="12"/>
  <c r="M32" i="12" s="1"/>
  <c r="L32" i="12"/>
  <c r="I32" i="11"/>
  <c r="M32" i="11" s="1"/>
  <c r="L32" i="11"/>
  <c r="K33" i="11"/>
  <c r="G33" i="11"/>
  <c r="H33" i="11" s="1"/>
  <c r="K33" i="8"/>
  <c r="L31" i="8"/>
  <c r="I31" i="8"/>
  <c r="M31" i="8" s="1"/>
  <c r="G32" i="8"/>
  <c r="H32" i="8" s="1"/>
  <c r="I29" i="7"/>
  <c r="M28" i="7"/>
  <c r="H30" i="7"/>
  <c r="L30" i="7" s="1"/>
  <c r="K33" i="7"/>
  <c r="M31" i="14" l="1"/>
  <c r="I32" i="14"/>
  <c r="I34" i="15"/>
  <c r="L34" i="15"/>
  <c r="K34" i="15"/>
  <c r="M33" i="15"/>
  <c r="G35" i="15"/>
  <c r="H35" i="15" s="1"/>
  <c r="L34" i="14"/>
  <c r="K34" i="14"/>
  <c r="G35" i="14"/>
  <c r="H35" i="14" s="1"/>
  <c r="L33" i="13"/>
  <c r="I33" i="13"/>
  <c r="K34" i="13"/>
  <c r="M33" i="13"/>
  <c r="G34" i="13"/>
  <c r="H34" i="13" s="1"/>
  <c r="K34" i="12"/>
  <c r="L33" i="12"/>
  <c r="I33" i="12"/>
  <c r="M33" i="12" s="1"/>
  <c r="G34" i="12"/>
  <c r="H34" i="12" s="1"/>
  <c r="G34" i="11"/>
  <c r="H34" i="11" s="1"/>
  <c r="L33" i="11"/>
  <c r="I33" i="11"/>
  <c r="M33" i="11" s="1"/>
  <c r="K34" i="11"/>
  <c r="G33" i="8"/>
  <c r="H33" i="8" s="1"/>
  <c r="K34" i="8"/>
  <c r="I32" i="8"/>
  <c r="M32" i="8" s="1"/>
  <c r="L32" i="8"/>
  <c r="I30" i="7"/>
  <c r="M29" i="7"/>
  <c r="H31" i="7"/>
  <c r="L31" i="7" s="1"/>
  <c r="K34" i="7"/>
  <c r="I33" i="14" l="1"/>
  <c r="M32" i="14"/>
  <c r="G36" i="15"/>
  <c r="H36" i="15" s="1"/>
  <c r="L35" i="15"/>
  <c r="I35" i="15"/>
  <c r="K35" i="15"/>
  <c r="M34" i="15"/>
  <c r="G36" i="14"/>
  <c r="H36" i="14" s="1"/>
  <c r="L35" i="14"/>
  <c r="K35" i="14"/>
  <c r="G35" i="13"/>
  <c r="H35" i="13" s="1"/>
  <c r="K35" i="13"/>
  <c r="I34" i="13"/>
  <c r="M34" i="13" s="1"/>
  <c r="L34" i="13"/>
  <c r="G35" i="12"/>
  <c r="H35" i="12" s="1"/>
  <c r="K35" i="12"/>
  <c r="I34" i="12"/>
  <c r="M34" i="12" s="1"/>
  <c r="L34" i="12"/>
  <c r="K35" i="11"/>
  <c r="G35" i="11"/>
  <c r="H35" i="11" s="1"/>
  <c r="I34" i="11"/>
  <c r="M34" i="11" s="1"/>
  <c r="L34" i="11"/>
  <c r="K35" i="8"/>
  <c r="L33" i="8"/>
  <c r="I33" i="8"/>
  <c r="M33" i="8" s="1"/>
  <c r="G34" i="8"/>
  <c r="H34" i="8" s="1"/>
  <c r="I31" i="7"/>
  <c r="M30" i="7"/>
  <c r="H32" i="7"/>
  <c r="L32" i="7" s="1"/>
  <c r="K35" i="7"/>
  <c r="M33" i="14" l="1"/>
  <c r="I34" i="14"/>
  <c r="I36" i="15"/>
  <c r="L36" i="15"/>
  <c r="K36" i="15"/>
  <c r="M35" i="15"/>
  <c r="G37" i="15"/>
  <c r="H37" i="15" s="1"/>
  <c r="L36" i="14"/>
  <c r="K36" i="14"/>
  <c r="G37" i="14"/>
  <c r="H37" i="14" s="1"/>
  <c r="G36" i="13"/>
  <c r="H36" i="13" s="1"/>
  <c r="K36" i="13"/>
  <c r="L35" i="13"/>
  <c r="I35" i="13"/>
  <c r="M35" i="13" s="1"/>
  <c r="K36" i="12"/>
  <c r="L35" i="12"/>
  <c r="I35" i="12"/>
  <c r="M35" i="12" s="1"/>
  <c r="G36" i="12"/>
  <c r="H36" i="12" s="1"/>
  <c r="G36" i="11"/>
  <c r="H36" i="11" s="1"/>
  <c r="L35" i="11"/>
  <c r="I35" i="11"/>
  <c r="M35" i="11" s="1"/>
  <c r="K36" i="11"/>
  <c r="G35" i="8"/>
  <c r="H35" i="8" s="1"/>
  <c r="K36" i="8"/>
  <c r="I34" i="8"/>
  <c r="M34" i="8" s="1"/>
  <c r="L34" i="8"/>
  <c r="I32" i="7"/>
  <c r="M31" i="7"/>
  <c r="H33" i="7"/>
  <c r="L33" i="7" s="1"/>
  <c r="K36" i="7"/>
  <c r="I35" i="14" l="1"/>
  <c r="M34" i="14"/>
  <c r="G38" i="15"/>
  <c r="H38" i="15" s="1"/>
  <c r="L37" i="15"/>
  <c r="I37" i="15"/>
  <c r="K37" i="15"/>
  <c r="M36" i="15"/>
  <c r="G38" i="14"/>
  <c r="H38" i="14" s="1"/>
  <c r="L37" i="14"/>
  <c r="K37" i="14"/>
  <c r="I36" i="13"/>
  <c r="M36" i="13" s="1"/>
  <c r="L36" i="13"/>
  <c r="K37" i="13"/>
  <c r="G37" i="13"/>
  <c r="H37" i="13" s="1"/>
  <c r="G37" i="12"/>
  <c r="H37" i="12" s="1"/>
  <c r="K37" i="12"/>
  <c r="I36" i="12"/>
  <c r="M36" i="12" s="1"/>
  <c r="L36" i="12"/>
  <c r="I36" i="11"/>
  <c r="M36" i="11" s="1"/>
  <c r="L36" i="11"/>
  <c r="K37" i="11"/>
  <c r="G37" i="11"/>
  <c r="H37" i="11" s="1"/>
  <c r="K37" i="8"/>
  <c r="L35" i="8"/>
  <c r="I35" i="8"/>
  <c r="M35" i="8" s="1"/>
  <c r="G36" i="8"/>
  <c r="H36" i="8" s="1"/>
  <c r="I33" i="7"/>
  <c r="M32" i="7"/>
  <c r="H34" i="7"/>
  <c r="L34" i="7" s="1"/>
  <c r="K37" i="7"/>
  <c r="M35" i="14" l="1"/>
  <c r="I36" i="14"/>
  <c r="I38" i="15"/>
  <c r="L38" i="15"/>
  <c r="K38" i="15"/>
  <c r="M37" i="15"/>
  <c r="G39" i="15"/>
  <c r="H39" i="15" s="1"/>
  <c r="L38" i="14"/>
  <c r="K38" i="14"/>
  <c r="G39" i="14"/>
  <c r="H39" i="14" s="1"/>
  <c r="G38" i="13"/>
  <c r="H38" i="13" s="1"/>
  <c r="L37" i="13"/>
  <c r="I37" i="13"/>
  <c r="K38" i="13"/>
  <c r="M37" i="13"/>
  <c r="K38" i="12"/>
  <c r="L37" i="12"/>
  <c r="I37" i="12"/>
  <c r="M37" i="12" s="1"/>
  <c r="G38" i="12"/>
  <c r="H38" i="12" s="1"/>
  <c r="L37" i="11"/>
  <c r="I37" i="11"/>
  <c r="K38" i="11"/>
  <c r="M37" i="11"/>
  <c r="G38" i="11"/>
  <c r="H38" i="11" s="1"/>
  <c r="G37" i="8"/>
  <c r="H37" i="8" s="1"/>
  <c r="K38" i="8"/>
  <c r="I36" i="8"/>
  <c r="M36" i="8" s="1"/>
  <c r="L36" i="8"/>
  <c r="I34" i="7"/>
  <c r="M33" i="7"/>
  <c r="H35" i="7"/>
  <c r="L35" i="7" s="1"/>
  <c r="K38" i="7"/>
  <c r="I37" i="14" l="1"/>
  <c r="M36" i="14"/>
  <c r="G40" i="15"/>
  <c r="H40" i="15" s="1"/>
  <c r="L39" i="15"/>
  <c r="I39" i="15"/>
  <c r="K39" i="15"/>
  <c r="M38" i="15"/>
  <c r="G40" i="14"/>
  <c r="H40" i="14" s="1"/>
  <c r="L39" i="14"/>
  <c r="K39" i="14"/>
  <c r="K39" i="13"/>
  <c r="G39" i="13"/>
  <c r="H39" i="13" s="1"/>
  <c r="I38" i="13"/>
  <c r="M38" i="13" s="1"/>
  <c r="L38" i="13"/>
  <c r="G39" i="12"/>
  <c r="H39" i="12" s="1"/>
  <c r="K39" i="12"/>
  <c r="I38" i="12"/>
  <c r="M38" i="12" s="1"/>
  <c r="L38" i="12"/>
  <c r="G39" i="11"/>
  <c r="H39" i="11" s="1"/>
  <c r="K39" i="11"/>
  <c r="I38" i="11"/>
  <c r="M38" i="11" s="1"/>
  <c r="L38" i="11"/>
  <c r="K39" i="8"/>
  <c r="L37" i="8"/>
  <c r="I37" i="8"/>
  <c r="M37" i="8" s="1"/>
  <c r="G38" i="8"/>
  <c r="H38" i="8" s="1"/>
  <c r="I35" i="7"/>
  <c r="M34" i="7"/>
  <c r="H36" i="7"/>
  <c r="L36" i="7" s="1"/>
  <c r="K39" i="7"/>
  <c r="M37" i="14" l="1"/>
  <c r="I38" i="14"/>
  <c r="I40" i="15"/>
  <c r="L40" i="15"/>
  <c r="K40" i="15"/>
  <c r="M39" i="15"/>
  <c r="G41" i="15"/>
  <c r="H41" i="15" s="1"/>
  <c r="L40" i="14"/>
  <c r="K40" i="14"/>
  <c r="G41" i="14"/>
  <c r="H41" i="14" s="1"/>
  <c r="G40" i="13"/>
  <c r="H40" i="13" s="1"/>
  <c r="L39" i="13"/>
  <c r="I39" i="13"/>
  <c r="K40" i="13"/>
  <c r="M39" i="13"/>
  <c r="K40" i="12"/>
  <c r="L39" i="12"/>
  <c r="I39" i="12"/>
  <c r="M39" i="12" s="1"/>
  <c r="G40" i="12"/>
  <c r="H40" i="12" s="1"/>
  <c r="K40" i="11"/>
  <c r="L39" i="11"/>
  <c r="I39" i="11"/>
  <c r="M39" i="11" s="1"/>
  <c r="G40" i="11"/>
  <c r="H40" i="11" s="1"/>
  <c r="G39" i="8"/>
  <c r="H39" i="8" s="1"/>
  <c r="K40" i="8"/>
  <c r="I38" i="8"/>
  <c r="M38" i="8" s="1"/>
  <c r="L38" i="8"/>
  <c r="I36" i="7"/>
  <c r="M35" i="7"/>
  <c r="H37" i="7"/>
  <c r="L37" i="7" s="1"/>
  <c r="K40" i="7"/>
  <c r="I39" i="14" l="1"/>
  <c r="M38" i="14"/>
  <c r="G42" i="15"/>
  <c r="H42" i="15" s="1"/>
  <c r="L41" i="15"/>
  <c r="I41" i="15"/>
  <c r="K41" i="15"/>
  <c r="M40" i="15"/>
  <c r="G42" i="14"/>
  <c r="H42" i="14" s="1"/>
  <c r="L41" i="14"/>
  <c r="K41" i="14"/>
  <c r="I40" i="13"/>
  <c r="M40" i="13" s="1"/>
  <c r="L40" i="13"/>
  <c r="K41" i="13"/>
  <c r="G41" i="13"/>
  <c r="H41" i="13" s="1"/>
  <c r="I40" i="12"/>
  <c r="M40" i="12" s="1"/>
  <c r="L40" i="12"/>
  <c r="G41" i="12"/>
  <c r="H41" i="12" s="1"/>
  <c r="K41" i="12"/>
  <c r="G41" i="11"/>
  <c r="H41" i="11" s="1"/>
  <c r="K41" i="11"/>
  <c r="I40" i="11"/>
  <c r="M40" i="11" s="1"/>
  <c r="L40" i="11"/>
  <c r="K41" i="8"/>
  <c r="L39" i="8"/>
  <c r="I39" i="8"/>
  <c r="M39" i="8" s="1"/>
  <c r="G40" i="8"/>
  <c r="H40" i="8" s="1"/>
  <c r="I37" i="7"/>
  <c r="M36" i="7"/>
  <c r="H38" i="7"/>
  <c r="L38" i="7" s="1"/>
  <c r="K41" i="7"/>
  <c r="M39" i="14" l="1"/>
  <c r="I40" i="14"/>
  <c r="I42" i="15"/>
  <c r="L42" i="15"/>
  <c r="K42" i="15"/>
  <c r="M41" i="15"/>
  <c r="G43" i="15"/>
  <c r="H43" i="15" s="1"/>
  <c r="L42" i="14"/>
  <c r="K42" i="14"/>
  <c r="G43" i="14"/>
  <c r="H43" i="14" s="1"/>
  <c r="L41" i="13"/>
  <c r="I41" i="13"/>
  <c r="M41" i="13" s="1"/>
  <c r="K42" i="13"/>
  <c r="G42" i="13"/>
  <c r="H42" i="13" s="1"/>
  <c r="G42" i="12"/>
  <c r="H42" i="12" s="1"/>
  <c r="K42" i="12"/>
  <c r="L41" i="12"/>
  <c r="I41" i="12"/>
  <c r="M41" i="12" s="1"/>
  <c r="K42" i="11"/>
  <c r="L41" i="11"/>
  <c r="I41" i="11"/>
  <c r="M41" i="11" s="1"/>
  <c r="G42" i="11"/>
  <c r="H42" i="11" s="1"/>
  <c r="G41" i="8"/>
  <c r="H41" i="8" s="1"/>
  <c r="K42" i="8"/>
  <c r="I40" i="8"/>
  <c r="M40" i="8" s="1"/>
  <c r="L40" i="8"/>
  <c r="I38" i="7"/>
  <c r="M37" i="7"/>
  <c r="H39" i="7"/>
  <c r="L39" i="7" s="1"/>
  <c r="K42" i="7"/>
  <c r="I41" i="14" l="1"/>
  <c r="M40" i="14"/>
  <c r="G45" i="15"/>
  <c r="G44" i="15"/>
  <c r="H44" i="15" s="1"/>
  <c r="L43" i="15"/>
  <c r="I43" i="15"/>
  <c r="K43" i="15"/>
  <c r="M42" i="15"/>
  <c r="G45" i="14"/>
  <c r="G44" i="14"/>
  <c r="H44" i="14" s="1"/>
  <c r="L43" i="14"/>
  <c r="K43" i="14"/>
  <c r="G43" i="13"/>
  <c r="H43" i="13" s="1"/>
  <c r="K43" i="13"/>
  <c r="I42" i="13"/>
  <c r="M42" i="13" s="1"/>
  <c r="L42" i="13"/>
  <c r="K43" i="12"/>
  <c r="G43" i="12"/>
  <c r="H43" i="12" s="1"/>
  <c r="I42" i="12"/>
  <c r="M42" i="12" s="1"/>
  <c r="L42" i="12"/>
  <c r="G43" i="11"/>
  <c r="H43" i="11" s="1"/>
  <c r="K43" i="11"/>
  <c r="I42" i="11"/>
  <c r="M42" i="11" s="1"/>
  <c r="L42" i="11"/>
  <c r="G42" i="8"/>
  <c r="H42" i="8" s="1"/>
  <c r="K43" i="8"/>
  <c r="L41" i="8"/>
  <c r="I41" i="8"/>
  <c r="M41" i="8" s="1"/>
  <c r="I39" i="7"/>
  <c r="M38" i="7"/>
  <c r="H40" i="7"/>
  <c r="L40" i="7" s="1"/>
  <c r="K43" i="7"/>
  <c r="M41" i="14" l="1"/>
  <c r="I42" i="14"/>
  <c r="I44" i="15"/>
  <c r="L44" i="15"/>
  <c r="K44" i="15"/>
  <c r="M43" i="15"/>
  <c r="H45" i="15"/>
  <c r="L44" i="14"/>
  <c r="K44" i="14"/>
  <c r="H45" i="14"/>
  <c r="G45" i="13"/>
  <c r="G44" i="13"/>
  <c r="H44" i="13" s="1"/>
  <c r="K44" i="13"/>
  <c r="L43" i="13"/>
  <c r="I43" i="13"/>
  <c r="M43" i="13" s="1"/>
  <c r="G45" i="12"/>
  <c r="G44" i="12"/>
  <c r="H44" i="12" s="1"/>
  <c r="L43" i="12"/>
  <c r="I43" i="12"/>
  <c r="K44" i="12"/>
  <c r="M43" i="12"/>
  <c r="G45" i="11"/>
  <c r="G44" i="11"/>
  <c r="H44" i="11" s="1"/>
  <c r="K44" i="11"/>
  <c r="L43" i="11"/>
  <c r="I43" i="11"/>
  <c r="M43" i="11" s="1"/>
  <c r="I42" i="8"/>
  <c r="M42" i="8" s="1"/>
  <c r="L42" i="8"/>
  <c r="K44" i="8"/>
  <c r="G43" i="8"/>
  <c r="H43" i="8" s="1"/>
  <c r="I40" i="7"/>
  <c r="M39" i="7"/>
  <c r="H41" i="7"/>
  <c r="L41" i="7" s="1"/>
  <c r="K44" i="7"/>
  <c r="I43" i="14" l="1"/>
  <c r="M42" i="14"/>
  <c r="H45" i="13"/>
  <c r="L45" i="13" s="1"/>
  <c r="H45" i="12"/>
  <c r="L45" i="12" s="1"/>
  <c r="L45" i="15"/>
  <c r="I45" i="15"/>
  <c r="K45" i="15"/>
  <c r="M44" i="15"/>
  <c r="L45" i="14"/>
  <c r="K45" i="14"/>
  <c r="K45" i="13"/>
  <c r="I44" i="13"/>
  <c r="M44" i="13" s="1"/>
  <c r="L44" i="13"/>
  <c r="K45" i="12"/>
  <c r="I44" i="12"/>
  <c r="M44" i="12" s="1"/>
  <c r="L44" i="12"/>
  <c r="I44" i="11"/>
  <c r="M44" i="11" s="1"/>
  <c r="L44" i="11"/>
  <c r="K45" i="11"/>
  <c r="H45" i="11"/>
  <c r="G45" i="8"/>
  <c r="G44" i="8"/>
  <c r="H44" i="8" s="1"/>
  <c r="L43" i="8"/>
  <c r="I43" i="8"/>
  <c r="M43" i="8" s="1"/>
  <c r="K45" i="8"/>
  <c r="I41" i="7"/>
  <c r="M40" i="7"/>
  <c r="H42" i="7"/>
  <c r="L42" i="7" s="1"/>
  <c r="K45" i="7"/>
  <c r="I44" i="14" l="1"/>
  <c r="M43" i="14"/>
  <c r="M45" i="15"/>
  <c r="I45" i="13"/>
  <c r="M45" i="13" s="1"/>
  <c r="I45" i="12"/>
  <c r="M45" i="12" s="1"/>
  <c r="L45" i="11"/>
  <c r="I45" i="11"/>
  <c r="M45" i="11" s="1"/>
  <c r="I44" i="8"/>
  <c r="M44" i="8" s="1"/>
  <c r="L44" i="8"/>
  <c r="H45" i="8"/>
  <c r="I42" i="7"/>
  <c r="M41" i="7"/>
  <c r="H43" i="7"/>
  <c r="L43" i="7" s="1"/>
  <c r="I45" i="14" l="1"/>
  <c r="M45" i="14" s="1"/>
  <c r="M44" i="14"/>
  <c r="L45" i="8"/>
  <c r="I45" i="8"/>
  <c r="M45" i="8" s="1"/>
  <c r="I43" i="7"/>
  <c r="M42" i="7"/>
  <c r="H44" i="7"/>
  <c r="L44" i="7" s="1"/>
  <c r="H45" i="7"/>
  <c r="L45" i="7" s="1"/>
  <c r="I44" i="7" l="1"/>
  <c r="M43" i="7"/>
  <c r="I45" i="7" l="1"/>
  <c r="M45" i="7" s="1"/>
  <c r="M44" i="7"/>
</calcChain>
</file>

<file path=xl/sharedStrings.xml><?xml version="1.0" encoding="utf-8"?>
<sst xmlns="http://schemas.openxmlformats.org/spreadsheetml/2006/main" count="168" uniqueCount="23">
  <si>
    <t>ÁREA</t>
  </si>
  <si>
    <t>TANQUE</t>
  </si>
  <si>
    <t>DATA</t>
  </si>
  <si>
    <t>DATA ALOJAMENTO</t>
  </si>
  <si>
    <t>BIOMASSA TOTAL</t>
  </si>
  <si>
    <t>CONTROLE DE BIOMETRIA</t>
  </si>
  <si>
    <t>TOTAL DE PEIXES</t>
  </si>
  <si>
    <t>PESO MÉDIO INICIAL</t>
  </si>
  <si>
    <t>BIOMASSA INICIAL</t>
  </si>
  <si>
    <t>PEIXES/M2</t>
  </si>
  <si>
    <t>MORTOS ALOJAMENTO</t>
  </si>
  <si>
    <t>MORTALIDADE</t>
  </si>
  <si>
    <t xml:space="preserve">SALDO DE PEIXES </t>
  </si>
  <si>
    <t>PEIXES CAPTURADOS</t>
  </si>
  <si>
    <t>PESO MÉDIO KG</t>
  </si>
  <si>
    <t>GANHO PESO DIÁRIO</t>
  </si>
  <si>
    <t>GANHO DE BIOMASSA</t>
  </si>
  <si>
    <t>GANHO DE BIOMASSA ACUMULADA</t>
  </si>
  <si>
    <t>TOTAL RAÇÃO PERÍODO</t>
  </si>
  <si>
    <t>TOTAL RAÇÃO ACUMULADO</t>
  </si>
  <si>
    <t>CONVERSÃO PERÍODO</t>
  </si>
  <si>
    <t>CONVERSÃO ACUMULADA</t>
  </si>
  <si>
    <t>28.10.2022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</si>
</sst>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8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" fontId="5" fillId="2" borderId="10" xfId="0" applyNumberFormat="1" applyFont="1" applyFill="1" applyBorder="1" applyAlignment="1">
      <alignment horizontal="center" vertical="center"/>
    </xf>
    <xf numFmtId="3" fontId="5" fillId="2" borderId="10" xfId="1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" fontId="11" fillId="2" borderId="10" xfId="0" applyNumberFormat="1" applyFont="1" applyFill="1" applyBorder="1" applyAlignment="1">
      <alignment horizontal="center" vertical="center"/>
    </xf>
    <xf numFmtId="3" fontId="11" fillId="2" borderId="10" xfId="1" applyNumberFormat="1" applyFont="1" applyFill="1" applyBorder="1" applyAlignment="1">
      <alignment horizontal="center" vertical="center"/>
    </xf>
    <xf numFmtId="1" fontId="11" fillId="2" borderId="10" xfId="1" applyNumberFormat="1" applyFont="1" applyFill="1" applyBorder="1" applyAlignment="1">
      <alignment horizontal="center" vertical="center"/>
    </xf>
    <xf numFmtId="165" fontId="12" fillId="2" borderId="10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3" fontId="11" fillId="2" borderId="10" xfId="0" applyNumberFormat="1" applyFont="1" applyFill="1" applyBorder="1" applyAlignment="1">
      <alignment horizontal="center" vertical="center"/>
    </xf>
    <xf numFmtId="2" fontId="12" fillId="2" borderId="1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164" fontId="11" fillId="2" borderId="10" xfId="1" applyNumberFormat="1" applyFont="1" applyFill="1" applyBorder="1" applyAlignment="1">
      <alignment horizontal="center" vertical="center"/>
    </xf>
    <xf numFmtId="164" fontId="7" fillId="2" borderId="10" xfId="0" applyNumberFormat="1" applyFont="1" applyFill="1" applyBorder="1" applyAlignment="1">
      <alignment horizontal="center" vertical="center"/>
    </xf>
    <xf numFmtId="2" fontId="12" fillId="2" borderId="10" xfId="1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3" fontId="6" fillId="2" borderId="8" xfId="1" applyNumberFormat="1" applyFont="1" applyFill="1" applyBorder="1" applyAlignment="1">
      <alignment horizontal="center" vertical="center"/>
    </xf>
    <xf numFmtId="3" fontId="6" fillId="2" borderId="9" xfId="1" applyNumberFormat="1" applyFont="1" applyFill="1" applyBorder="1" applyAlignment="1">
      <alignment horizontal="center" vertical="center"/>
    </xf>
    <xf numFmtId="4" fontId="5" fillId="2" borderId="8" xfId="0" applyNumberFormat="1" applyFont="1" applyFill="1" applyBorder="1" applyAlignment="1">
      <alignment horizontal="center" vertical="center"/>
    </xf>
    <xf numFmtId="4" fontId="5" fillId="2" borderId="9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/>
    </xf>
    <xf numFmtId="3" fontId="8" fillId="2" borderId="9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8" fillId="2" borderId="8" xfId="0" applyNumberFormat="1" applyFont="1" applyFill="1" applyBorder="1" applyAlignment="1">
      <alignment horizontal="center" vertical="center"/>
    </xf>
    <xf numFmtId="165" fontId="8" fillId="2" borderId="9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28"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66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66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66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66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66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66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660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45"/>
  <sheetViews>
    <sheetView topLeftCell="A9" workbookViewId="0">
      <selection activeCell="K24" sqref="K24"/>
    </sheetView>
  </sheetViews>
  <sheetFormatPr defaultColWidth="8.6640625" defaultRowHeight="14.4" x14ac:dyDescent="0.3"/>
  <cols>
    <col min="1" max="1" width="8.44140625" style="1" bestFit="1" customWidth="1"/>
    <col min="2" max="2" width="11.109375" style="1" bestFit="1" customWidth="1"/>
    <col min="3" max="3" width="13.6640625" style="1" bestFit="1" customWidth="1"/>
    <col min="4" max="4" width="15.5546875" style="1" bestFit="1" customWidth="1"/>
    <col min="5" max="5" width="11.44140625" style="1" bestFit="1" customWidth="1"/>
    <col min="6" max="6" width="15.44140625" style="1" bestFit="1" customWidth="1"/>
    <col min="7" max="7" width="13.33203125" style="1" bestFit="1" customWidth="1"/>
    <col min="8" max="8" width="8.44140625" style="1" bestFit="1" customWidth="1"/>
    <col min="9" max="9" width="10.109375" style="1" bestFit="1" customWidth="1"/>
    <col min="10" max="11" width="10.5546875" style="1" bestFit="1" customWidth="1"/>
    <col min="12" max="12" width="16.33203125" style="1" bestFit="1" customWidth="1"/>
    <col min="13" max="13" width="18.44140625" style="1" bestFit="1" customWidth="1"/>
    <col min="14" max="24" width="8.6640625" style="1"/>
    <col min="25" max="25" width="2" style="1" bestFit="1" customWidth="1"/>
    <col min="26" max="26" width="10.5546875" style="1" bestFit="1" customWidth="1"/>
    <col min="27" max="27" width="11.5546875" style="1" bestFit="1" customWidth="1"/>
    <col min="28" max="28" width="7.44140625" style="1" bestFit="1" customWidth="1"/>
    <col min="29" max="32" width="8.6640625" style="1"/>
    <col min="33" max="33" width="11.6640625" style="1" bestFit="1" customWidth="1"/>
    <col min="34" max="16384" width="8.6640625" style="1"/>
  </cols>
  <sheetData>
    <row r="1" spans="1:28" ht="26.4" thickBot="1" x14ac:dyDescent="0.35">
      <c r="A1" s="30" t="s">
        <v>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28" s="3" customFormat="1" ht="46.8" x14ac:dyDescent="0.3">
      <c r="A2" s="33" t="s">
        <v>1</v>
      </c>
      <c r="B2" s="34"/>
      <c r="C2" s="2" t="s">
        <v>3</v>
      </c>
      <c r="D2" s="2" t="s">
        <v>0</v>
      </c>
      <c r="E2" s="33" t="s">
        <v>6</v>
      </c>
      <c r="F2" s="34"/>
      <c r="G2" s="2" t="s">
        <v>7</v>
      </c>
      <c r="H2" s="33" t="s">
        <v>8</v>
      </c>
      <c r="I2" s="34"/>
      <c r="J2" s="33" t="s">
        <v>9</v>
      </c>
      <c r="K2" s="34"/>
      <c r="L2" s="33" t="s">
        <v>10</v>
      </c>
      <c r="M2" s="34"/>
    </row>
    <row r="3" spans="1:28" ht="31.8" thickBot="1" x14ac:dyDescent="0.35">
      <c r="A3" s="20">
        <v>1</v>
      </c>
      <c r="B3" s="21"/>
      <c r="C3" s="4">
        <v>45572</v>
      </c>
      <c r="D3" s="5">
        <v>17468</v>
      </c>
      <c r="E3" s="22">
        <v>132293</v>
      </c>
      <c r="F3" s="23"/>
      <c r="G3" s="18">
        <f>(H3/E3)</f>
        <v>2.7117156614484515E-2</v>
      </c>
      <c r="H3" s="24">
        <v>3587.41</v>
      </c>
      <c r="I3" s="25"/>
      <c r="J3" s="26">
        <f>E3/D3</f>
        <v>7.5734485917105561</v>
      </c>
      <c r="K3" s="27"/>
      <c r="L3" s="28">
        <v>321</v>
      </c>
      <c r="M3" s="29"/>
    </row>
    <row r="4" spans="1:28" s="7" customFormat="1" ht="36.6" thickBot="1" x14ac:dyDescent="0.35">
      <c r="A4" s="6" t="s">
        <v>2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4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  <c r="M4" s="6" t="s">
        <v>21</v>
      </c>
    </row>
    <row r="5" spans="1:28" s="15" customFormat="1" ht="16.2" thickBot="1" x14ac:dyDescent="0.35">
      <c r="A5" s="8">
        <v>45588</v>
      </c>
      <c r="B5" s="9">
        <v>324</v>
      </c>
      <c r="C5" s="9">
        <f>E3-B5</f>
        <v>131969</v>
      </c>
      <c r="D5" s="10">
        <v>213</v>
      </c>
      <c r="E5" s="17">
        <v>6.5000000000000002E-2</v>
      </c>
      <c r="F5" s="19">
        <f>((E5-G3)/(A5-C3))*1000</f>
        <v>2.3676777115947178</v>
      </c>
      <c r="G5" s="12">
        <f>C5*E5</f>
        <v>8577.9850000000006</v>
      </c>
      <c r="H5" s="12">
        <f>G5-H3</f>
        <v>4990.5750000000007</v>
      </c>
      <c r="I5" s="12">
        <f>G5-H3</f>
        <v>4990.5750000000007</v>
      </c>
      <c r="J5" s="13">
        <v>2298</v>
      </c>
      <c r="K5" s="12">
        <f>J5</f>
        <v>2298</v>
      </c>
      <c r="L5" s="14">
        <f>J5/H5</f>
        <v>0.46046798214634582</v>
      </c>
      <c r="M5" s="14">
        <f>K5/I5</f>
        <v>0.46046798214634582</v>
      </c>
    </row>
    <row r="6" spans="1:28" s="15" customFormat="1" ht="16.2" thickBot="1" x14ac:dyDescent="0.35">
      <c r="A6" s="8">
        <v>45600</v>
      </c>
      <c r="B6" s="9">
        <v>5</v>
      </c>
      <c r="C6" s="9">
        <f>C5-B6</f>
        <v>131964</v>
      </c>
      <c r="D6" s="10">
        <v>175</v>
      </c>
      <c r="E6" s="17">
        <v>0.114</v>
      </c>
      <c r="F6" s="19">
        <f>(E6-E5)/(A6-A5)*1000</f>
        <v>4.0833333333333339</v>
      </c>
      <c r="G6" s="12">
        <f>C6*E6</f>
        <v>15043.896000000001</v>
      </c>
      <c r="H6" s="12">
        <f>G6-G5</f>
        <v>6465.9110000000001</v>
      </c>
      <c r="I6" s="12">
        <f>H6+I5</f>
        <v>11456.486000000001</v>
      </c>
      <c r="J6" s="13">
        <v>4922</v>
      </c>
      <c r="K6" s="12">
        <f>K5+J6</f>
        <v>7220</v>
      </c>
      <c r="L6" s="14">
        <f t="shared" ref="L6:M45" si="0">J6/H6</f>
        <v>0.76122297383926252</v>
      </c>
      <c r="M6" s="14">
        <f t="shared" si="0"/>
        <v>0.63021069462311563</v>
      </c>
    </row>
    <row r="7" spans="1:28" s="15" customFormat="1" ht="16.2" thickBot="1" x14ac:dyDescent="0.35">
      <c r="A7" s="8">
        <v>45614</v>
      </c>
      <c r="B7" s="9">
        <v>3</v>
      </c>
      <c r="C7" s="9">
        <f>C6-B7</f>
        <v>131961</v>
      </c>
      <c r="D7" s="10">
        <v>154</v>
      </c>
      <c r="E7" s="17">
        <v>0.18</v>
      </c>
      <c r="F7" s="19">
        <f t="shared" ref="F7:F45" si="1">(E7-E6)/(A7-A6)*1000</f>
        <v>4.7142857142857135</v>
      </c>
      <c r="G7" s="12">
        <f t="shared" ref="G7:G45" si="2">C7*E7</f>
        <v>23752.98</v>
      </c>
      <c r="H7" s="12">
        <f>G7-G6</f>
        <v>8709.0839999999989</v>
      </c>
      <c r="I7" s="12">
        <f t="shared" ref="I7:I45" si="3">H7+I6</f>
        <v>20165.57</v>
      </c>
      <c r="J7" s="13">
        <v>9590</v>
      </c>
      <c r="K7" s="12">
        <f t="shared" ref="K7:K45" si="4">K6+J7</f>
        <v>16810</v>
      </c>
      <c r="L7" s="14">
        <f t="shared" si="0"/>
        <v>1.1011490990326882</v>
      </c>
      <c r="M7" s="14">
        <f t="shared" si="0"/>
        <v>0.83359905026240266</v>
      </c>
    </row>
    <row r="8" spans="1:28" s="15" customFormat="1" ht="16.2" thickBot="1" x14ac:dyDescent="0.35">
      <c r="A8" s="8">
        <v>45631</v>
      </c>
      <c r="B8" s="9">
        <v>7</v>
      </c>
      <c r="C8" s="9">
        <f>C7-B8</f>
        <v>131954</v>
      </c>
      <c r="D8" s="10">
        <v>135</v>
      </c>
      <c r="E8" s="17">
        <v>0.27200000000000002</v>
      </c>
      <c r="F8" s="19">
        <f t="shared" si="1"/>
        <v>5.411764705882355</v>
      </c>
      <c r="G8" s="12">
        <f t="shared" si="2"/>
        <v>35891.488000000005</v>
      </c>
      <c r="H8" s="12">
        <f>G8-G7</f>
        <v>12138.508000000005</v>
      </c>
      <c r="I8" s="12">
        <f t="shared" si="3"/>
        <v>32304.078000000005</v>
      </c>
      <c r="J8" s="13">
        <v>10331</v>
      </c>
      <c r="K8" s="12">
        <f t="shared" si="4"/>
        <v>27141</v>
      </c>
      <c r="L8" s="14">
        <f t="shared" si="0"/>
        <v>0.85109306679206331</v>
      </c>
      <c r="M8" s="14">
        <f t="shared" si="0"/>
        <v>0.84017256273341079</v>
      </c>
    </row>
    <row r="9" spans="1:28" s="15" customFormat="1" ht="16.2" thickBot="1" x14ac:dyDescent="0.35">
      <c r="A9" s="8">
        <v>45642</v>
      </c>
      <c r="B9" s="9">
        <v>6</v>
      </c>
      <c r="C9" s="9">
        <f>C8-B9</f>
        <v>131948</v>
      </c>
      <c r="D9" s="10">
        <v>134</v>
      </c>
      <c r="E9" s="17">
        <v>0.32200000000000001</v>
      </c>
      <c r="F9" s="19">
        <f t="shared" si="1"/>
        <v>4.5454545454545441</v>
      </c>
      <c r="G9" s="12">
        <f t="shared" si="2"/>
        <v>42487.256000000001</v>
      </c>
      <c r="H9" s="12">
        <f>G9-G8</f>
        <v>6595.7679999999964</v>
      </c>
      <c r="I9" s="12">
        <f t="shared" si="3"/>
        <v>38899.846000000005</v>
      </c>
      <c r="J9" s="13">
        <v>7866</v>
      </c>
      <c r="K9" s="12">
        <f t="shared" si="4"/>
        <v>35007</v>
      </c>
      <c r="L9" s="14">
        <f t="shared" si="0"/>
        <v>1.1925828804166556</v>
      </c>
      <c r="M9" s="14">
        <f t="shared" si="0"/>
        <v>0.89992644186817594</v>
      </c>
    </row>
    <row r="10" spans="1:28" s="15" customFormat="1" ht="16.2" thickBot="1" x14ac:dyDescent="0.35">
      <c r="A10" s="8">
        <v>45653</v>
      </c>
      <c r="B10" s="9">
        <v>37</v>
      </c>
      <c r="C10" s="9">
        <f>C9-B10</f>
        <v>131911</v>
      </c>
      <c r="D10" s="10">
        <v>114</v>
      </c>
      <c r="E10" s="17">
        <v>0.377</v>
      </c>
      <c r="F10" s="19">
        <f t="shared" si="1"/>
        <v>4.9999999999999991</v>
      </c>
      <c r="G10" s="12">
        <f t="shared" si="2"/>
        <v>49730.447</v>
      </c>
      <c r="H10" s="12">
        <f>G10-G9</f>
        <v>7243.1909999999989</v>
      </c>
      <c r="I10" s="12">
        <f t="shared" si="3"/>
        <v>46143.037000000004</v>
      </c>
      <c r="J10" s="13">
        <v>10406</v>
      </c>
      <c r="K10" s="12">
        <f t="shared" si="4"/>
        <v>45413</v>
      </c>
      <c r="L10" s="14">
        <f t="shared" si="0"/>
        <v>1.4366596159068568</v>
      </c>
      <c r="M10" s="14">
        <f t="shared" si="0"/>
        <v>0.98417882637417209</v>
      </c>
    </row>
    <row r="11" spans="1:28" s="15" customFormat="1" ht="16.2" thickBot="1" x14ac:dyDescent="0.35">
      <c r="A11" s="8">
        <v>45664</v>
      </c>
      <c r="B11" s="9">
        <v>6</v>
      </c>
      <c r="C11" s="9">
        <f t="shared" ref="C11:C45" si="5">C10-B11</f>
        <v>131905</v>
      </c>
      <c r="D11" s="10">
        <v>91</v>
      </c>
      <c r="E11" s="17">
        <v>0.43099999999999999</v>
      </c>
      <c r="F11" s="19">
        <f t="shared" si="1"/>
        <v>4.9090909090909083</v>
      </c>
      <c r="G11" s="12">
        <f t="shared" si="2"/>
        <v>56851.055</v>
      </c>
      <c r="H11" s="12">
        <f t="shared" ref="H11:H21" si="6">G11-G10</f>
        <v>7120.6080000000002</v>
      </c>
      <c r="I11" s="12">
        <f t="shared" si="3"/>
        <v>53263.645000000004</v>
      </c>
      <c r="J11" s="13">
        <v>10807</v>
      </c>
      <c r="K11" s="12">
        <f t="shared" si="4"/>
        <v>56220</v>
      </c>
      <c r="L11" s="14">
        <f t="shared" si="0"/>
        <v>1.5177074766649139</v>
      </c>
      <c r="M11" s="14">
        <f t="shared" si="0"/>
        <v>1.0555041811351813</v>
      </c>
      <c r="Y11" s="15">
        <v>1</v>
      </c>
      <c r="Z11" s="15" t="s">
        <v>22</v>
      </c>
      <c r="AA11" s="16">
        <v>46337</v>
      </c>
      <c r="AB11" s="15">
        <v>735.47</v>
      </c>
    </row>
    <row r="12" spans="1:28" s="15" customFormat="1" ht="16.2" thickBot="1" x14ac:dyDescent="0.35">
      <c r="A12" s="8">
        <v>45674</v>
      </c>
      <c r="B12" s="9">
        <v>40</v>
      </c>
      <c r="C12" s="9">
        <f t="shared" si="5"/>
        <v>131865</v>
      </c>
      <c r="D12" s="10">
        <v>84</v>
      </c>
      <c r="E12" s="17">
        <v>0.51400000000000001</v>
      </c>
      <c r="F12" s="19">
        <f t="shared" si="1"/>
        <v>8.3000000000000025</v>
      </c>
      <c r="G12" s="12">
        <f t="shared" si="2"/>
        <v>67778.61</v>
      </c>
      <c r="H12" s="12">
        <f t="shared" si="6"/>
        <v>10927.555</v>
      </c>
      <c r="I12" s="12">
        <f t="shared" si="3"/>
        <v>64191.200000000004</v>
      </c>
      <c r="J12" s="13">
        <v>10577</v>
      </c>
      <c r="K12" s="12">
        <f t="shared" si="4"/>
        <v>66797</v>
      </c>
      <c r="L12" s="14">
        <f t="shared" si="0"/>
        <v>0.96792008825395981</v>
      </c>
      <c r="M12" s="14">
        <f t="shared" si="0"/>
        <v>1.0405943493812235</v>
      </c>
      <c r="Y12" s="15">
        <v>1</v>
      </c>
      <c r="Z12" s="15" t="s">
        <v>22</v>
      </c>
      <c r="AA12" s="16">
        <v>43788</v>
      </c>
      <c r="AB12" s="15">
        <v>657.1</v>
      </c>
    </row>
    <row r="13" spans="1:28" s="15" customFormat="1" ht="16.2" thickBot="1" x14ac:dyDescent="0.35">
      <c r="A13" s="8">
        <v>45685</v>
      </c>
      <c r="B13" s="9">
        <v>13</v>
      </c>
      <c r="C13" s="9">
        <f t="shared" si="5"/>
        <v>131852</v>
      </c>
      <c r="D13" s="10">
        <v>116</v>
      </c>
      <c r="E13" s="17">
        <v>0.57499999999999996</v>
      </c>
      <c r="F13" s="19">
        <f t="shared" si="1"/>
        <v>5.5454545454545396</v>
      </c>
      <c r="G13" s="12">
        <f t="shared" si="2"/>
        <v>75814.899999999994</v>
      </c>
      <c r="H13" s="12">
        <f t="shared" si="6"/>
        <v>8036.2899999999936</v>
      </c>
      <c r="I13" s="12">
        <f t="shared" si="3"/>
        <v>72227.489999999991</v>
      </c>
      <c r="J13" s="13">
        <v>11415</v>
      </c>
      <c r="K13" s="12">
        <f t="shared" si="4"/>
        <v>78212</v>
      </c>
      <c r="L13" s="14">
        <f t="shared" si="0"/>
        <v>1.4204315673028236</v>
      </c>
      <c r="M13" s="14">
        <f t="shared" si="0"/>
        <v>1.0828564027353023</v>
      </c>
      <c r="AA13" s="16">
        <f>SUM(AA11:AA12)</f>
        <v>90125</v>
      </c>
      <c r="AB13" s="16">
        <f>SUM(AB11:AB12)</f>
        <v>1392.5700000000002</v>
      </c>
    </row>
    <row r="14" spans="1:28" s="15" customFormat="1" ht="16.2" thickBot="1" x14ac:dyDescent="0.35">
      <c r="A14" s="8">
        <v>45695</v>
      </c>
      <c r="B14" s="9">
        <v>78</v>
      </c>
      <c r="C14" s="9">
        <f t="shared" si="5"/>
        <v>131774</v>
      </c>
      <c r="D14" s="10">
        <v>112</v>
      </c>
      <c r="E14" s="17">
        <v>0.621</v>
      </c>
      <c r="F14" s="19">
        <f t="shared" si="1"/>
        <v>4.6000000000000041</v>
      </c>
      <c r="G14" s="12">
        <f t="shared" si="2"/>
        <v>81831.653999999995</v>
      </c>
      <c r="H14" s="12">
        <f t="shared" si="6"/>
        <v>6016.7540000000008</v>
      </c>
      <c r="I14" s="12">
        <f t="shared" si="3"/>
        <v>78244.243999999992</v>
      </c>
      <c r="J14" s="13">
        <v>10068</v>
      </c>
      <c r="K14" s="12">
        <f t="shared" si="4"/>
        <v>88280</v>
      </c>
      <c r="L14" s="14">
        <f t="shared" si="0"/>
        <v>1.6733275118111857</v>
      </c>
      <c r="M14" s="14">
        <f t="shared" si="0"/>
        <v>1.1282619076746401</v>
      </c>
      <c r="AA14" s="15">
        <f>AB13/AA13</f>
        <v>1.5451539528432734E-2</v>
      </c>
    </row>
    <row r="15" spans="1:28" s="15" customFormat="1" ht="16.2" thickBot="1" x14ac:dyDescent="0.35">
      <c r="A15" s="8">
        <v>45707</v>
      </c>
      <c r="B15" s="9">
        <v>1130</v>
      </c>
      <c r="C15" s="9">
        <f t="shared" si="5"/>
        <v>130644</v>
      </c>
      <c r="D15" s="10">
        <v>102</v>
      </c>
      <c r="E15" s="17">
        <v>0.66500000000000004</v>
      </c>
      <c r="F15" s="19">
        <f t="shared" si="1"/>
        <v>3.6666666666666701</v>
      </c>
      <c r="G15" s="12">
        <f t="shared" si="2"/>
        <v>86878.260000000009</v>
      </c>
      <c r="H15" s="12">
        <f t="shared" si="6"/>
        <v>5046.6060000000143</v>
      </c>
      <c r="I15" s="12">
        <f t="shared" si="3"/>
        <v>83290.850000000006</v>
      </c>
      <c r="J15" s="13">
        <v>8000</v>
      </c>
      <c r="K15" s="12">
        <f t="shared" si="4"/>
        <v>96280</v>
      </c>
      <c r="L15" s="14">
        <f t="shared" si="0"/>
        <v>1.585223811805395</v>
      </c>
      <c r="M15" s="14">
        <f t="shared" si="0"/>
        <v>1.1559493029546462</v>
      </c>
    </row>
    <row r="16" spans="1:28" s="15" customFormat="1" ht="16.2" thickBot="1" x14ac:dyDescent="0.35">
      <c r="A16" s="8">
        <v>45719</v>
      </c>
      <c r="B16" s="9">
        <v>3589</v>
      </c>
      <c r="C16" s="9">
        <f t="shared" si="5"/>
        <v>127055</v>
      </c>
      <c r="D16" s="10">
        <v>83</v>
      </c>
      <c r="E16" s="17">
        <v>0.68500000000000005</v>
      </c>
      <c r="F16" s="19">
        <f t="shared" si="1"/>
        <v>1.6666666666666681</v>
      </c>
      <c r="G16" s="12">
        <f t="shared" si="2"/>
        <v>87032.675000000003</v>
      </c>
      <c r="H16" s="12">
        <f t="shared" si="6"/>
        <v>154.4149999999936</v>
      </c>
      <c r="I16" s="12">
        <f t="shared" si="3"/>
        <v>83445.264999999999</v>
      </c>
      <c r="J16" s="13">
        <v>5580</v>
      </c>
      <c r="K16" s="12">
        <f t="shared" si="4"/>
        <v>101860</v>
      </c>
      <c r="L16" s="14">
        <f t="shared" si="0"/>
        <v>36.136385713824637</v>
      </c>
      <c r="M16" s="14">
        <f t="shared" si="0"/>
        <v>1.2206804064916086</v>
      </c>
    </row>
    <row r="17" spans="1:13" s="15" customFormat="1" ht="16.2" thickBot="1" x14ac:dyDescent="0.35">
      <c r="A17" s="8">
        <v>45733</v>
      </c>
      <c r="B17" s="9">
        <v>419</v>
      </c>
      <c r="C17" s="9">
        <f t="shared" si="5"/>
        <v>126636</v>
      </c>
      <c r="D17" s="10">
        <v>100</v>
      </c>
      <c r="E17" s="17">
        <v>0.76600000000000001</v>
      </c>
      <c r="F17" s="19">
        <f t="shared" si="1"/>
        <v>5.7857142857142829</v>
      </c>
      <c r="G17" s="12">
        <f t="shared" si="2"/>
        <v>97003.176000000007</v>
      </c>
      <c r="H17" s="12">
        <f t="shared" si="6"/>
        <v>9970.5010000000038</v>
      </c>
      <c r="I17" s="12">
        <f t="shared" si="3"/>
        <v>93415.766000000003</v>
      </c>
      <c r="J17" s="13">
        <v>12796</v>
      </c>
      <c r="K17" s="12">
        <f t="shared" si="4"/>
        <v>114656</v>
      </c>
      <c r="L17" s="14">
        <f t="shared" si="0"/>
        <v>1.2833858599482608</v>
      </c>
      <c r="M17" s="14">
        <f t="shared" si="0"/>
        <v>1.2273731181522398</v>
      </c>
    </row>
    <row r="18" spans="1:13" s="15" customFormat="1" ht="16.2" thickBot="1" x14ac:dyDescent="0.35">
      <c r="A18" s="8">
        <v>45743</v>
      </c>
      <c r="B18" s="9">
        <v>66</v>
      </c>
      <c r="C18" s="9">
        <f t="shared" si="5"/>
        <v>126570</v>
      </c>
      <c r="D18" s="10">
        <v>92</v>
      </c>
      <c r="E18" s="17">
        <v>0.83899999999999997</v>
      </c>
      <c r="F18" s="19">
        <f t="shared" si="1"/>
        <v>7.2999999999999954</v>
      </c>
      <c r="G18" s="12">
        <f t="shared" si="2"/>
        <v>106192.23</v>
      </c>
      <c r="H18" s="12">
        <f t="shared" si="6"/>
        <v>9189.0539999999892</v>
      </c>
      <c r="I18" s="12">
        <f t="shared" si="3"/>
        <v>102604.81999999999</v>
      </c>
      <c r="J18" s="13">
        <v>10790</v>
      </c>
      <c r="K18" s="12">
        <f t="shared" si="4"/>
        <v>125446</v>
      </c>
      <c r="L18" s="14">
        <f t="shared" si="0"/>
        <v>1.1742231572477442</v>
      </c>
      <c r="M18" s="14">
        <f t="shared" si="0"/>
        <v>1.2226131287009714</v>
      </c>
    </row>
    <row r="19" spans="1:13" s="15" customFormat="1" ht="16.2" thickBot="1" x14ac:dyDescent="0.35">
      <c r="A19" s="8">
        <v>45755</v>
      </c>
      <c r="B19" s="9">
        <v>605</v>
      </c>
      <c r="C19" s="9">
        <f t="shared" si="5"/>
        <v>125965</v>
      </c>
      <c r="D19" s="10">
        <v>94</v>
      </c>
      <c r="E19" s="17">
        <v>0.89200000000000002</v>
      </c>
      <c r="F19" s="19">
        <f t="shared" si="1"/>
        <v>4.4166666666666705</v>
      </c>
      <c r="G19" s="12">
        <f t="shared" si="2"/>
        <v>112360.78</v>
      </c>
      <c r="H19" s="12">
        <f t="shared" si="6"/>
        <v>6168.5500000000029</v>
      </c>
      <c r="I19" s="12">
        <f t="shared" si="3"/>
        <v>108773.37</v>
      </c>
      <c r="J19" s="13">
        <v>13403</v>
      </c>
      <c r="K19" s="12">
        <f t="shared" si="4"/>
        <v>138849</v>
      </c>
      <c r="L19" s="14">
        <f t="shared" si="0"/>
        <v>2.1727958758541299</v>
      </c>
      <c r="M19" s="14">
        <f t="shared" si="0"/>
        <v>1.2764980987533989</v>
      </c>
    </row>
    <row r="20" spans="1:13" s="15" customFormat="1" ht="16.2" thickBot="1" x14ac:dyDescent="0.35">
      <c r="A20" s="8">
        <v>45769</v>
      </c>
      <c r="B20" s="9">
        <v>1153</v>
      </c>
      <c r="C20" s="9">
        <f t="shared" si="5"/>
        <v>124812</v>
      </c>
      <c r="D20" s="10">
        <v>109</v>
      </c>
      <c r="E20" s="17">
        <v>0.96299999999999997</v>
      </c>
      <c r="F20" s="19">
        <f t="shared" si="1"/>
        <v>5.0714285714285676</v>
      </c>
      <c r="G20" s="12">
        <f t="shared" si="2"/>
        <v>120193.95599999999</v>
      </c>
      <c r="H20" s="12">
        <f t="shared" si="6"/>
        <v>7833.1759999999922</v>
      </c>
      <c r="I20" s="12">
        <f t="shared" si="3"/>
        <v>116606.54599999999</v>
      </c>
      <c r="J20" s="13">
        <v>15298</v>
      </c>
      <c r="K20" s="12">
        <f t="shared" si="4"/>
        <v>154147</v>
      </c>
      <c r="L20" s="14">
        <f t="shared" si="0"/>
        <v>1.9529753959313585</v>
      </c>
      <c r="M20" s="14">
        <f t="shared" si="0"/>
        <v>1.3219412227509082</v>
      </c>
    </row>
    <row r="21" spans="1:13" s="15" customFormat="1" ht="16.2" thickBot="1" x14ac:dyDescent="0.35">
      <c r="A21" s="8">
        <v>45782</v>
      </c>
      <c r="B21" s="9">
        <v>308</v>
      </c>
      <c r="C21" s="9">
        <f t="shared" si="5"/>
        <v>124504</v>
      </c>
      <c r="D21" s="10">
        <v>76</v>
      </c>
      <c r="E21" s="17">
        <v>0.98699999999999999</v>
      </c>
      <c r="F21" s="19">
        <f t="shared" si="1"/>
        <v>1.8461538461538478</v>
      </c>
      <c r="G21" s="12">
        <f t="shared" si="2"/>
        <v>122885.448</v>
      </c>
      <c r="H21" s="12">
        <f t="shared" si="6"/>
        <v>2691.4920000000129</v>
      </c>
      <c r="I21" s="12">
        <f t="shared" si="3"/>
        <v>119298.038</v>
      </c>
      <c r="J21" s="13">
        <v>7487</v>
      </c>
      <c r="K21" s="12">
        <f t="shared" si="4"/>
        <v>161634</v>
      </c>
      <c r="L21" s="14">
        <f t="shared" si="0"/>
        <v>2.7817284985428024</v>
      </c>
      <c r="M21" s="14">
        <f t="shared" si="0"/>
        <v>1.3548755931761427</v>
      </c>
    </row>
    <row r="22" spans="1:13" s="15" customFormat="1" ht="16.2" thickBot="1" x14ac:dyDescent="0.35">
      <c r="A22" s="8">
        <v>45792</v>
      </c>
      <c r="B22" s="9">
        <v>40</v>
      </c>
      <c r="C22" s="9">
        <f t="shared" si="5"/>
        <v>124464</v>
      </c>
      <c r="D22" s="10">
        <v>90</v>
      </c>
      <c r="E22" s="17">
        <v>0.97799999999999998</v>
      </c>
      <c r="F22" s="11">
        <f t="shared" si="1"/>
        <v>-0.9000000000000008</v>
      </c>
      <c r="G22" s="12">
        <f t="shared" si="2"/>
        <v>121725.792</v>
      </c>
      <c r="H22" s="12">
        <f>G22-G21</f>
        <v>-1159.6560000000027</v>
      </c>
      <c r="I22" s="12">
        <f t="shared" si="3"/>
        <v>118138.382</v>
      </c>
      <c r="J22" s="13">
        <v>5051</v>
      </c>
      <c r="K22" s="12">
        <f t="shared" si="4"/>
        <v>166685</v>
      </c>
      <c r="L22" s="14">
        <f t="shared" si="0"/>
        <v>-4.3556020061121474</v>
      </c>
      <c r="M22" s="14">
        <f t="shared" si="0"/>
        <v>1.4109301073718785</v>
      </c>
    </row>
    <row r="23" spans="1:13" s="15" customFormat="1" ht="16.2" thickBot="1" x14ac:dyDescent="0.35">
      <c r="A23" s="8">
        <v>45804</v>
      </c>
      <c r="B23" s="9">
        <v>33</v>
      </c>
      <c r="C23" s="9">
        <f t="shared" si="5"/>
        <v>124431</v>
      </c>
      <c r="D23" s="10">
        <v>74</v>
      </c>
      <c r="E23" s="17">
        <v>1.075</v>
      </c>
      <c r="F23" s="19">
        <f t="shared" si="1"/>
        <v>8.0833333333333321</v>
      </c>
      <c r="G23" s="12">
        <f t="shared" si="2"/>
        <v>133763.32499999998</v>
      </c>
      <c r="H23" s="12">
        <f t="shared" ref="H23:H45" si="7">G23-G22</f>
        <v>12037.532999999981</v>
      </c>
      <c r="I23" s="12">
        <f t="shared" si="3"/>
        <v>130175.91499999998</v>
      </c>
      <c r="J23" s="13">
        <v>5051</v>
      </c>
      <c r="K23" s="12">
        <f t="shared" si="4"/>
        <v>171736</v>
      </c>
      <c r="L23" s="14">
        <f t="shared" si="0"/>
        <v>0.41960424947537073</v>
      </c>
      <c r="M23" s="14">
        <f t="shared" si="0"/>
        <v>1.3192609400901851</v>
      </c>
    </row>
    <row r="24" spans="1:13" s="15" customFormat="1" ht="16.2" thickBot="1" x14ac:dyDescent="0.35">
      <c r="A24" s="8">
        <v>45825</v>
      </c>
      <c r="B24" s="9">
        <v>24</v>
      </c>
      <c r="C24" s="9">
        <f t="shared" si="5"/>
        <v>124407</v>
      </c>
      <c r="D24" s="10">
        <v>58</v>
      </c>
      <c r="E24" s="17">
        <v>1.085</v>
      </c>
      <c r="F24" s="19">
        <f t="shared" si="1"/>
        <v>0.47619047619047661</v>
      </c>
      <c r="G24" s="12">
        <f t="shared" si="2"/>
        <v>134981.595</v>
      </c>
      <c r="H24" s="12">
        <f t="shared" si="7"/>
        <v>1218.2700000000186</v>
      </c>
      <c r="I24" s="12">
        <f t="shared" si="3"/>
        <v>131394.185</v>
      </c>
      <c r="J24" s="13">
        <v>5102</v>
      </c>
      <c r="K24" s="12">
        <f t="shared" si="4"/>
        <v>176838</v>
      </c>
      <c r="L24" s="14">
        <f t="shared" si="0"/>
        <v>4.1879058008486805</v>
      </c>
      <c r="M24" s="14">
        <f t="shared" si="0"/>
        <v>1.345858646636455</v>
      </c>
    </row>
    <row r="25" spans="1:13" s="15" customFormat="1" ht="16.2" thickBot="1" x14ac:dyDescent="0.35">
      <c r="A25" s="8"/>
      <c r="B25" s="9"/>
      <c r="C25" s="9">
        <f t="shared" si="5"/>
        <v>124407</v>
      </c>
      <c r="D25" s="10"/>
      <c r="E25" s="17"/>
      <c r="F25" s="11">
        <f t="shared" si="1"/>
        <v>2.3677032187670484E-2</v>
      </c>
      <c r="G25" s="12">
        <f t="shared" si="2"/>
        <v>0</v>
      </c>
      <c r="H25" s="12">
        <f t="shared" si="7"/>
        <v>-134981.595</v>
      </c>
      <c r="I25" s="12">
        <f t="shared" si="3"/>
        <v>-3587.4100000000035</v>
      </c>
      <c r="J25" s="13"/>
      <c r="K25" s="12">
        <f t="shared" si="4"/>
        <v>176838</v>
      </c>
      <c r="L25" s="14">
        <f t="shared" si="0"/>
        <v>0</v>
      </c>
      <c r="M25" s="14">
        <f t="shared" si="0"/>
        <v>-49.294058945032717</v>
      </c>
    </row>
    <row r="26" spans="1:13" s="15" customFormat="1" ht="16.2" thickBot="1" x14ac:dyDescent="0.35">
      <c r="A26" s="8"/>
      <c r="B26" s="9"/>
      <c r="C26" s="9">
        <f t="shared" si="5"/>
        <v>124407</v>
      </c>
      <c r="D26" s="10"/>
      <c r="E26" s="17"/>
      <c r="F26" s="11" t="e">
        <f t="shared" si="1"/>
        <v>#DIV/0!</v>
      </c>
      <c r="G26" s="12">
        <f t="shared" si="2"/>
        <v>0</v>
      </c>
      <c r="H26" s="12">
        <f t="shared" si="7"/>
        <v>0</v>
      </c>
      <c r="I26" s="12">
        <f t="shared" si="3"/>
        <v>-3587.4100000000035</v>
      </c>
      <c r="J26" s="13"/>
      <c r="K26" s="12">
        <f t="shared" si="4"/>
        <v>176838</v>
      </c>
      <c r="L26" s="14" t="e">
        <f t="shared" si="0"/>
        <v>#DIV/0!</v>
      </c>
      <c r="M26" s="14">
        <f t="shared" si="0"/>
        <v>-49.294058945032717</v>
      </c>
    </row>
    <row r="27" spans="1:13" s="15" customFormat="1" ht="16.2" thickBot="1" x14ac:dyDescent="0.35">
      <c r="A27" s="8"/>
      <c r="B27" s="9"/>
      <c r="C27" s="9">
        <f t="shared" si="5"/>
        <v>124407</v>
      </c>
      <c r="D27" s="10"/>
      <c r="E27" s="17"/>
      <c r="F27" s="11" t="e">
        <f t="shared" si="1"/>
        <v>#DIV/0!</v>
      </c>
      <c r="G27" s="12">
        <f t="shared" si="2"/>
        <v>0</v>
      </c>
      <c r="H27" s="12">
        <f t="shared" si="7"/>
        <v>0</v>
      </c>
      <c r="I27" s="12">
        <f t="shared" si="3"/>
        <v>-3587.4100000000035</v>
      </c>
      <c r="J27" s="13"/>
      <c r="K27" s="12">
        <f t="shared" si="4"/>
        <v>176838</v>
      </c>
      <c r="L27" s="14" t="e">
        <f t="shared" si="0"/>
        <v>#DIV/0!</v>
      </c>
      <c r="M27" s="14">
        <f t="shared" si="0"/>
        <v>-49.294058945032717</v>
      </c>
    </row>
    <row r="28" spans="1:13" s="15" customFormat="1" ht="16.2" thickBot="1" x14ac:dyDescent="0.35">
      <c r="A28" s="8"/>
      <c r="B28" s="9"/>
      <c r="C28" s="9">
        <f t="shared" si="5"/>
        <v>124407</v>
      </c>
      <c r="D28" s="10"/>
      <c r="E28" s="17"/>
      <c r="F28" s="11" t="e">
        <f t="shared" si="1"/>
        <v>#DIV/0!</v>
      </c>
      <c r="G28" s="12">
        <f t="shared" si="2"/>
        <v>0</v>
      </c>
      <c r="H28" s="12">
        <f t="shared" si="7"/>
        <v>0</v>
      </c>
      <c r="I28" s="12">
        <f t="shared" si="3"/>
        <v>-3587.4100000000035</v>
      </c>
      <c r="J28" s="13"/>
      <c r="K28" s="12">
        <f t="shared" si="4"/>
        <v>176838</v>
      </c>
      <c r="L28" s="14" t="e">
        <f t="shared" si="0"/>
        <v>#DIV/0!</v>
      </c>
      <c r="M28" s="14">
        <f t="shared" si="0"/>
        <v>-49.294058945032717</v>
      </c>
    </row>
    <row r="29" spans="1:13" s="15" customFormat="1" ht="16.2" thickBot="1" x14ac:dyDescent="0.35">
      <c r="A29" s="8"/>
      <c r="B29" s="9"/>
      <c r="C29" s="9">
        <f t="shared" si="5"/>
        <v>124407</v>
      </c>
      <c r="D29" s="10"/>
      <c r="E29" s="17"/>
      <c r="F29" s="11" t="e">
        <f t="shared" si="1"/>
        <v>#DIV/0!</v>
      </c>
      <c r="G29" s="12">
        <f t="shared" si="2"/>
        <v>0</v>
      </c>
      <c r="H29" s="12">
        <f t="shared" si="7"/>
        <v>0</v>
      </c>
      <c r="I29" s="12">
        <f t="shared" si="3"/>
        <v>-3587.4100000000035</v>
      </c>
      <c r="J29" s="13"/>
      <c r="K29" s="12">
        <f t="shared" si="4"/>
        <v>176838</v>
      </c>
      <c r="L29" s="14" t="e">
        <f t="shared" si="0"/>
        <v>#DIV/0!</v>
      </c>
      <c r="M29" s="14">
        <f t="shared" si="0"/>
        <v>-49.294058945032717</v>
      </c>
    </row>
    <row r="30" spans="1:13" s="15" customFormat="1" ht="16.2" thickBot="1" x14ac:dyDescent="0.35">
      <c r="A30" s="8"/>
      <c r="B30" s="9"/>
      <c r="C30" s="9">
        <f t="shared" si="5"/>
        <v>124407</v>
      </c>
      <c r="D30" s="10"/>
      <c r="E30" s="17"/>
      <c r="F30" s="11" t="e">
        <f t="shared" si="1"/>
        <v>#DIV/0!</v>
      </c>
      <c r="G30" s="12">
        <f t="shared" si="2"/>
        <v>0</v>
      </c>
      <c r="H30" s="12">
        <f t="shared" si="7"/>
        <v>0</v>
      </c>
      <c r="I30" s="12">
        <f t="shared" si="3"/>
        <v>-3587.4100000000035</v>
      </c>
      <c r="J30" s="13"/>
      <c r="K30" s="12">
        <f t="shared" si="4"/>
        <v>176838</v>
      </c>
      <c r="L30" s="14" t="e">
        <f t="shared" si="0"/>
        <v>#DIV/0!</v>
      </c>
      <c r="M30" s="14">
        <f t="shared" si="0"/>
        <v>-49.294058945032717</v>
      </c>
    </row>
    <row r="31" spans="1:13" s="15" customFormat="1" ht="16.2" thickBot="1" x14ac:dyDescent="0.35">
      <c r="A31" s="8"/>
      <c r="B31" s="9"/>
      <c r="C31" s="9">
        <f t="shared" si="5"/>
        <v>124407</v>
      </c>
      <c r="D31" s="10"/>
      <c r="E31" s="17"/>
      <c r="F31" s="11" t="e">
        <f t="shared" si="1"/>
        <v>#DIV/0!</v>
      </c>
      <c r="G31" s="12">
        <f t="shared" si="2"/>
        <v>0</v>
      </c>
      <c r="H31" s="12">
        <f t="shared" si="7"/>
        <v>0</v>
      </c>
      <c r="I31" s="12">
        <f t="shared" si="3"/>
        <v>-3587.4100000000035</v>
      </c>
      <c r="J31" s="13"/>
      <c r="K31" s="12">
        <f t="shared" si="4"/>
        <v>176838</v>
      </c>
      <c r="L31" s="14" t="e">
        <f t="shared" si="0"/>
        <v>#DIV/0!</v>
      </c>
      <c r="M31" s="14">
        <f t="shared" si="0"/>
        <v>-49.294058945032717</v>
      </c>
    </row>
    <row r="32" spans="1:13" s="15" customFormat="1" ht="16.2" thickBot="1" x14ac:dyDescent="0.35">
      <c r="A32" s="8"/>
      <c r="B32" s="9"/>
      <c r="C32" s="9">
        <f t="shared" si="5"/>
        <v>124407</v>
      </c>
      <c r="D32" s="10"/>
      <c r="E32" s="17"/>
      <c r="F32" s="11" t="e">
        <f t="shared" si="1"/>
        <v>#DIV/0!</v>
      </c>
      <c r="G32" s="12">
        <f t="shared" si="2"/>
        <v>0</v>
      </c>
      <c r="H32" s="12">
        <f t="shared" si="7"/>
        <v>0</v>
      </c>
      <c r="I32" s="12">
        <f t="shared" si="3"/>
        <v>-3587.4100000000035</v>
      </c>
      <c r="J32" s="13"/>
      <c r="K32" s="12">
        <f t="shared" si="4"/>
        <v>176838</v>
      </c>
      <c r="L32" s="14" t="e">
        <f t="shared" si="0"/>
        <v>#DIV/0!</v>
      </c>
      <c r="M32" s="14">
        <f t="shared" si="0"/>
        <v>-49.294058945032717</v>
      </c>
    </row>
    <row r="33" spans="1:13" s="15" customFormat="1" ht="16.2" thickBot="1" x14ac:dyDescent="0.35">
      <c r="A33" s="8"/>
      <c r="B33" s="9"/>
      <c r="C33" s="9">
        <f t="shared" si="5"/>
        <v>124407</v>
      </c>
      <c r="D33" s="10"/>
      <c r="E33" s="17"/>
      <c r="F33" s="11" t="e">
        <f t="shared" si="1"/>
        <v>#DIV/0!</v>
      </c>
      <c r="G33" s="12">
        <f t="shared" si="2"/>
        <v>0</v>
      </c>
      <c r="H33" s="12">
        <f t="shared" si="7"/>
        <v>0</v>
      </c>
      <c r="I33" s="12">
        <f t="shared" si="3"/>
        <v>-3587.4100000000035</v>
      </c>
      <c r="J33" s="13"/>
      <c r="K33" s="12">
        <f t="shared" si="4"/>
        <v>176838</v>
      </c>
      <c r="L33" s="14" t="e">
        <f t="shared" si="0"/>
        <v>#DIV/0!</v>
      </c>
      <c r="M33" s="14">
        <f t="shared" si="0"/>
        <v>-49.294058945032717</v>
      </c>
    </row>
    <row r="34" spans="1:13" s="15" customFormat="1" ht="16.2" thickBot="1" x14ac:dyDescent="0.35">
      <c r="A34" s="8"/>
      <c r="B34" s="9"/>
      <c r="C34" s="9">
        <f t="shared" si="5"/>
        <v>124407</v>
      </c>
      <c r="D34" s="10"/>
      <c r="E34" s="17"/>
      <c r="F34" s="11" t="e">
        <f t="shared" si="1"/>
        <v>#DIV/0!</v>
      </c>
      <c r="G34" s="12">
        <f t="shared" si="2"/>
        <v>0</v>
      </c>
      <c r="H34" s="12">
        <f t="shared" si="7"/>
        <v>0</v>
      </c>
      <c r="I34" s="12">
        <f t="shared" si="3"/>
        <v>-3587.4100000000035</v>
      </c>
      <c r="J34" s="13"/>
      <c r="K34" s="12">
        <f t="shared" si="4"/>
        <v>176838</v>
      </c>
      <c r="L34" s="14" t="e">
        <f t="shared" si="0"/>
        <v>#DIV/0!</v>
      </c>
      <c r="M34" s="14">
        <f t="shared" si="0"/>
        <v>-49.294058945032717</v>
      </c>
    </row>
    <row r="35" spans="1:13" s="15" customFormat="1" ht="16.2" thickBot="1" x14ac:dyDescent="0.35">
      <c r="A35" s="8"/>
      <c r="B35" s="9"/>
      <c r="C35" s="9">
        <f t="shared" si="5"/>
        <v>124407</v>
      </c>
      <c r="D35" s="10"/>
      <c r="E35" s="17"/>
      <c r="F35" s="11" t="e">
        <f t="shared" si="1"/>
        <v>#DIV/0!</v>
      </c>
      <c r="G35" s="12">
        <f t="shared" si="2"/>
        <v>0</v>
      </c>
      <c r="H35" s="12">
        <f t="shared" si="7"/>
        <v>0</v>
      </c>
      <c r="I35" s="12">
        <f t="shared" si="3"/>
        <v>-3587.4100000000035</v>
      </c>
      <c r="J35" s="13"/>
      <c r="K35" s="12">
        <f t="shared" si="4"/>
        <v>176838</v>
      </c>
      <c r="L35" s="14" t="e">
        <f t="shared" si="0"/>
        <v>#DIV/0!</v>
      </c>
      <c r="M35" s="14">
        <f t="shared" si="0"/>
        <v>-49.294058945032717</v>
      </c>
    </row>
    <row r="36" spans="1:13" s="15" customFormat="1" ht="16.2" thickBot="1" x14ac:dyDescent="0.35">
      <c r="A36" s="8"/>
      <c r="B36" s="9"/>
      <c r="C36" s="9">
        <f t="shared" si="5"/>
        <v>124407</v>
      </c>
      <c r="D36" s="10"/>
      <c r="E36" s="17"/>
      <c r="F36" s="11" t="e">
        <f t="shared" si="1"/>
        <v>#DIV/0!</v>
      </c>
      <c r="G36" s="12">
        <f t="shared" si="2"/>
        <v>0</v>
      </c>
      <c r="H36" s="12">
        <f t="shared" si="7"/>
        <v>0</v>
      </c>
      <c r="I36" s="12">
        <f t="shared" si="3"/>
        <v>-3587.4100000000035</v>
      </c>
      <c r="J36" s="13"/>
      <c r="K36" s="12">
        <f t="shared" si="4"/>
        <v>176838</v>
      </c>
      <c r="L36" s="14" t="e">
        <f t="shared" si="0"/>
        <v>#DIV/0!</v>
      </c>
      <c r="M36" s="14">
        <f t="shared" si="0"/>
        <v>-49.294058945032717</v>
      </c>
    </row>
    <row r="37" spans="1:13" s="15" customFormat="1" ht="16.2" thickBot="1" x14ac:dyDescent="0.35">
      <c r="A37" s="8"/>
      <c r="B37" s="9"/>
      <c r="C37" s="9">
        <f t="shared" si="5"/>
        <v>124407</v>
      </c>
      <c r="D37" s="10"/>
      <c r="E37" s="17"/>
      <c r="F37" s="11" t="e">
        <f t="shared" si="1"/>
        <v>#DIV/0!</v>
      </c>
      <c r="G37" s="12">
        <f t="shared" si="2"/>
        <v>0</v>
      </c>
      <c r="H37" s="12">
        <f t="shared" si="7"/>
        <v>0</v>
      </c>
      <c r="I37" s="12">
        <f t="shared" si="3"/>
        <v>-3587.4100000000035</v>
      </c>
      <c r="J37" s="13"/>
      <c r="K37" s="12">
        <f t="shared" si="4"/>
        <v>176838</v>
      </c>
      <c r="L37" s="14" t="e">
        <f t="shared" si="0"/>
        <v>#DIV/0!</v>
      </c>
      <c r="M37" s="14">
        <f t="shared" si="0"/>
        <v>-49.294058945032717</v>
      </c>
    </row>
    <row r="38" spans="1:13" s="15" customFormat="1" ht="16.2" thickBot="1" x14ac:dyDescent="0.35">
      <c r="A38" s="8"/>
      <c r="B38" s="9"/>
      <c r="C38" s="9">
        <f t="shared" si="5"/>
        <v>124407</v>
      </c>
      <c r="D38" s="10"/>
      <c r="E38" s="17"/>
      <c r="F38" s="11" t="e">
        <f t="shared" si="1"/>
        <v>#DIV/0!</v>
      </c>
      <c r="G38" s="12">
        <f t="shared" si="2"/>
        <v>0</v>
      </c>
      <c r="H38" s="12">
        <f t="shared" si="7"/>
        <v>0</v>
      </c>
      <c r="I38" s="12">
        <f t="shared" si="3"/>
        <v>-3587.4100000000035</v>
      </c>
      <c r="J38" s="13"/>
      <c r="K38" s="12">
        <f t="shared" si="4"/>
        <v>176838</v>
      </c>
      <c r="L38" s="14" t="e">
        <f t="shared" si="0"/>
        <v>#DIV/0!</v>
      </c>
      <c r="M38" s="14">
        <f t="shared" si="0"/>
        <v>-49.294058945032717</v>
      </c>
    </row>
    <row r="39" spans="1:13" s="15" customFormat="1" ht="16.2" thickBot="1" x14ac:dyDescent="0.35">
      <c r="A39" s="8"/>
      <c r="B39" s="9"/>
      <c r="C39" s="9">
        <f t="shared" si="5"/>
        <v>124407</v>
      </c>
      <c r="D39" s="10"/>
      <c r="E39" s="17"/>
      <c r="F39" s="11" t="e">
        <f t="shared" si="1"/>
        <v>#DIV/0!</v>
      </c>
      <c r="G39" s="12">
        <f t="shared" si="2"/>
        <v>0</v>
      </c>
      <c r="H39" s="12">
        <f t="shared" si="7"/>
        <v>0</v>
      </c>
      <c r="I39" s="12">
        <f t="shared" si="3"/>
        <v>-3587.4100000000035</v>
      </c>
      <c r="J39" s="13"/>
      <c r="K39" s="12">
        <f t="shared" si="4"/>
        <v>176838</v>
      </c>
      <c r="L39" s="14" t="e">
        <f t="shared" si="0"/>
        <v>#DIV/0!</v>
      </c>
      <c r="M39" s="14">
        <f t="shared" si="0"/>
        <v>-49.294058945032717</v>
      </c>
    </row>
    <row r="40" spans="1:13" s="15" customFormat="1" ht="16.2" thickBot="1" x14ac:dyDescent="0.35">
      <c r="A40" s="8"/>
      <c r="B40" s="9"/>
      <c r="C40" s="9">
        <f t="shared" si="5"/>
        <v>124407</v>
      </c>
      <c r="D40" s="10"/>
      <c r="E40" s="17"/>
      <c r="F40" s="11" t="e">
        <f t="shared" si="1"/>
        <v>#DIV/0!</v>
      </c>
      <c r="G40" s="12">
        <f t="shared" si="2"/>
        <v>0</v>
      </c>
      <c r="H40" s="12">
        <f t="shared" si="7"/>
        <v>0</v>
      </c>
      <c r="I40" s="12">
        <f t="shared" si="3"/>
        <v>-3587.4100000000035</v>
      </c>
      <c r="J40" s="13"/>
      <c r="K40" s="12">
        <f t="shared" si="4"/>
        <v>176838</v>
      </c>
      <c r="L40" s="14" t="e">
        <f t="shared" si="0"/>
        <v>#DIV/0!</v>
      </c>
      <c r="M40" s="14">
        <f t="shared" si="0"/>
        <v>-49.294058945032717</v>
      </c>
    </row>
    <row r="41" spans="1:13" ht="16.2" thickBot="1" x14ac:dyDescent="0.35">
      <c r="A41" s="8"/>
      <c r="B41" s="9"/>
      <c r="C41" s="9">
        <f t="shared" si="5"/>
        <v>124407</v>
      </c>
      <c r="D41" s="10"/>
      <c r="E41" s="17"/>
      <c r="F41" s="11" t="e">
        <f t="shared" si="1"/>
        <v>#DIV/0!</v>
      </c>
      <c r="G41" s="12">
        <f t="shared" si="2"/>
        <v>0</v>
      </c>
      <c r="H41" s="12">
        <f t="shared" si="7"/>
        <v>0</v>
      </c>
      <c r="I41" s="12">
        <f t="shared" si="3"/>
        <v>-3587.4100000000035</v>
      </c>
      <c r="J41" s="13"/>
      <c r="K41" s="12">
        <f t="shared" si="4"/>
        <v>176838</v>
      </c>
      <c r="L41" s="14" t="e">
        <f t="shared" si="0"/>
        <v>#DIV/0!</v>
      </c>
      <c r="M41" s="14">
        <f t="shared" si="0"/>
        <v>-49.294058945032717</v>
      </c>
    </row>
    <row r="42" spans="1:13" ht="16.2" thickBot="1" x14ac:dyDescent="0.35">
      <c r="A42" s="8"/>
      <c r="B42" s="9"/>
      <c r="C42" s="9">
        <f t="shared" si="5"/>
        <v>124407</v>
      </c>
      <c r="D42" s="10"/>
      <c r="E42" s="17"/>
      <c r="F42" s="11" t="e">
        <f t="shared" si="1"/>
        <v>#DIV/0!</v>
      </c>
      <c r="G42" s="12">
        <f t="shared" si="2"/>
        <v>0</v>
      </c>
      <c r="H42" s="12">
        <f t="shared" si="7"/>
        <v>0</v>
      </c>
      <c r="I42" s="12">
        <f t="shared" si="3"/>
        <v>-3587.4100000000035</v>
      </c>
      <c r="J42" s="13"/>
      <c r="K42" s="12">
        <f t="shared" si="4"/>
        <v>176838</v>
      </c>
      <c r="L42" s="14" t="e">
        <f t="shared" si="0"/>
        <v>#DIV/0!</v>
      </c>
      <c r="M42" s="14">
        <f t="shared" si="0"/>
        <v>-49.294058945032717</v>
      </c>
    </row>
    <row r="43" spans="1:13" ht="16.2" thickBot="1" x14ac:dyDescent="0.35">
      <c r="A43" s="8"/>
      <c r="B43" s="9"/>
      <c r="C43" s="9">
        <f t="shared" si="5"/>
        <v>124407</v>
      </c>
      <c r="D43" s="10"/>
      <c r="E43" s="17"/>
      <c r="F43" s="11" t="e">
        <f t="shared" si="1"/>
        <v>#DIV/0!</v>
      </c>
      <c r="G43" s="12">
        <f t="shared" si="2"/>
        <v>0</v>
      </c>
      <c r="H43" s="12">
        <f t="shared" si="7"/>
        <v>0</v>
      </c>
      <c r="I43" s="12">
        <f t="shared" si="3"/>
        <v>-3587.4100000000035</v>
      </c>
      <c r="J43" s="13"/>
      <c r="K43" s="12">
        <f t="shared" si="4"/>
        <v>176838</v>
      </c>
      <c r="L43" s="14" t="e">
        <f t="shared" si="0"/>
        <v>#DIV/0!</v>
      </c>
      <c r="M43" s="14">
        <f t="shared" si="0"/>
        <v>-49.294058945032717</v>
      </c>
    </row>
    <row r="44" spans="1:13" ht="16.2" thickBot="1" x14ac:dyDescent="0.35">
      <c r="A44" s="8"/>
      <c r="B44" s="9"/>
      <c r="C44" s="9">
        <f t="shared" si="5"/>
        <v>124407</v>
      </c>
      <c r="D44" s="10"/>
      <c r="E44" s="17"/>
      <c r="F44" s="11" t="e">
        <f t="shared" si="1"/>
        <v>#DIV/0!</v>
      </c>
      <c r="G44" s="12">
        <f t="shared" si="2"/>
        <v>0</v>
      </c>
      <c r="H44" s="12">
        <f t="shared" si="7"/>
        <v>0</v>
      </c>
      <c r="I44" s="12">
        <f t="shared" si="3"/>
        <v>-3587.4100000000035</v>
      </c>
      <c r="J44" s="13"/>
      <c r="K44" s="12">
        <f t="shared" si="4"/>
        <v>176838</v>
      </c>
      <c r="L44" s="14" t="e">
        <f t="shared" si="0"/>
        <v>#DIV/0!</v>
      </c>
      <c r="M44" s="14">
        <f t="shared" si="0"/>
        <v>-49.294058945032717</v>
      </c>
    </row>
    <row r="45" spans="1:13" ht="16.2" thickBot="1" x14ac:dyDescent="0.35">
      <c r="A45" s="8"/>
      <c r="B45" s="9"/>
      <c r="C45" s="9">
        <f t="shared" si="5"/>
        <v>124407</v>
      </c>
      <c r="D45" s="10"/>
      <c r="E45" s="10"/>
      <c r="F45" s="11" t="e">
        <f t="shared" si="1"/>
        <v>#DIV/0!</v>
      </c>
      <c r="G45" s="12">
        <f t="shared" si="2"/>
        <v>0</v>
      </c>
      <c r="H45" s="12">
        <f t="shared" si="7"/>
        <v>0</v>
      </c>
      <c r="I45" s="12">
        <f t="shared" si="3"/>
        <v>-3587.4100000000035</v>
      </c>
      <c r="J45" s="13"/>
      <c r="K45" s="12">
        <f t="shared" si="4"/>
        <v>176838</v>
      </c>
      <c r="L45" s="14" t="e">
        <f t="shared" si="0"/>
        <v>#DIV/0!</v>
      </c>
      <c r="M45" s="14">
        <f t="shared" si="0"/>
        <v>-49.294058945032717</v>
      </c>
    </row>
  </sheetData>
  <mergeCells count="11">
    <mergeCell ref="A1:M1"/>
    <mergeCell ref="A2:B2"/>
    <mergeCell ref="E2:F2"/>
    <mergeCell ref="H2:I2"/>
    <mergeCell ref="J2:K2"/>
    <mergeCell ref="L2:M2"/>
    <mergeCell ref="A3:B3"/>
    <mergeCell ref="E3:F3"/>
    <mergeCell ref="H3:I3"/>
    <mergeCell ref="J3:K3"/>
    <mergeCell ref="L3:M3"/>
  </mergeCells>
  <conditionalFormatting sqref="A5:M45">
    <cfRule type="containsBlanks" dxfId="27" priority="4">
      <formula>LEN(TRIM(A5))=0</formula>
    </cfRule>
  </conditionalFormatting>
  <conditionalFormatting sqref="L5:M45">
    <cfRule type="cellIs" dxfId="26" priority="1" operator="greaterThan">
      <formula>1.5</formula>
    </cfRule>
    <cfRule type="cellIs" dxfId="25" priority="2" operator="between">
      <formula>1.41</formula>
      <formula>1.45</formula>
    </cfRule>
    <cfRule type="cellIs" dxfId="24" priority="3" operator="between">
      <formula>1.3</formula>
      <formula>1.4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A5" workbookViewId="0">
      <selection activeCell="K24" sqref="K24"/>
    </sheetView>
  </sheetViews>
  <sheetFormatPr defaultColWidth="8.6640625" defaultRowHeight="14.4" x14ac:dyDescent="0.3"/>
  <cols>
    <col min="1" max="1" width="8.44140625" style="1" bestFit="1" customWidth="1"/>
    <col min="2" max="2" width="11.109375" style="1" bestFit="1" customWidth="1"/>
    <col min="3" max="3" width="13.6640625" style="1" bestFit="1" customWidth="1"/>
    <col min="4" max="4" width="15.5546875" style="1" bestFit="1" customWidth="1"/>
    <col min="5" max="5" width="11.44140625" style="1" bestFit="1" customWidth="1"/>
    <col min="6" max="6" width="15.44140625" style="1" bestFit="1" customWidth="1"/>
    <col min="7" max="7" width="13.33203125" style="1" bestFit="1" customWidth="1"/>
    <col min="8" max="8" width="8.44140625" style="1" bestFit="1" customWidth="1"/>
    <col min="9" max="9" width="10.109375" style="1" bestFit="1" customWidth="1"/>
    <col min="10" max="11" width="10.5546875" style="1" bestFit="1" customWidth="1"/>
    <col min="12" max="12" width="16.33203125" style="1" bestFit="1" customWidth="1"/>
    <col min="13" max="13" width="18.44140625" style="1" bestFit="1" customWidth="1"/>
    <col min="14" max="24" width="8.6640625" style="1"/>
    <col min="25" max="25" width="2" style="1" bestFit="1" customWidth="1"/>
    <col min="26" max="26" width="10.5546875" style="1" bestFit="1" customWidth="1"/>
    <col min="27" max="27" width="11.5546875" style="1" bestFit="1" customWidth="1"/>
    <col min="28" max="28" width="7.44140625" style="1" bestFit="1" customWidth="1"/>
    <col min="29" max="32" width="8.6640625" style="1"/>
    <col min="33" max="33" width="11.6640625" style="1" bestFit="1" customWidth="1"/>
    <col min="34" max="16384" width="8.6640625" style="1"/>
  </cols>
  <sheetData>
    <row r="1" spans="1:28" ht="26.4" thickBot="1" x14ac:dyDescent="0.35">
      <c r="A1" s="30" t="s">
        <v>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28" s="3" customFormat="1" ht="46.8" x14ac:dyDescent="0.3">
      <c r="A2" s="33" t="s">
        <v>1</v>
      </c>
      <c r="B2" s="34"/>
      <c r="C2" s="2" t="s">
        <v>3</v>
      </c>
      <c r="D2" s="2" t="s">
        <v>0</v>
      </c>
      <c r="E2" s="33" t="s">
        <v>6</v>
      </c>
      <c r="F2" s="34"/>
      <c r="G2" s="2" t="s">
        <v>7</v>
      </c>
      <c r="H2" s="33" t="s">
        <v>8</v>
      </c>
      <c r="I2" s="34"/>
      <c r="J2" s="33" t="s">
        <v>9</v>
      </c>
      <c r="K2" s="34"/>
      <c r="L2" s="33" t="s">
        <v>10</v>
      </c>
      <c r="M2" s="34"/>
    </row>
    <row r="3" spans="1:28" ht="31.8" thickBot="1" x14ac:dyDescent="0.35">
      <c r="A3" s="20">
        <v>2</v>
      </c>
      <c r="B3" s="21"/>
      <c r="C3" s="4">
        <v>45572</v>
      </c>
      <c r="D3" s="5">
        <v>14020</v>
      </c>
      <c r="E3" s="22">
        <v>105330</v>
      </c>
      <c r="F3" s="23"/>
      <c r="G3" s="18">
        <f>(H3/E3)</f>
        <v>3.9434539067692016E-2</v>
      </c>
      <c r="H3" s="24">
        <v>4153.6400000000003</v>
      </c>
      <c r="I3" s="25"/>
      <c r="J3" s="26">
        <f>E3/D3</f>
        <v>7.5128388017118404</v>
      </c>
      <c r="K3" s="27"/>
      <c r="L3" s="28">
        <v>264</v>
      </c>
      <c r="M3" s="29"/>
    </row>
    <row r="4" spans="1:28" s="7" customFormat="1" ht="36.6" thickBot="1" x14ac:dyDescent="0.35">
      <c r="A4" s="6" t="s">
        <v>2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4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  <c r="M4" s="6" t="s">
        <v>21</v>
      </c>
    </row>
    <row r="5" spans="1:28" s="15" customFormat="1" ht="16.2" thickBot="1" x14ac:dyDescent="0.35">
      <c r="A5" s="8">
        <v>45588</v>
      </c>
      <c r="B5" s="9">
        <v>266</v>
      </c>
      <c r="C5" s="9">
        <f>E3-B5</f>
        <v>105064</v>
      </c>
      <c r="D5" s="10">
        <v>132</v>
      </c>
      <c r="E5" s="17">
        <v>0.08</v>
      </c>
      <c r="F5" s="19">
        <f>((E5-G3)/(A5-C3))*1000</f>
        <v>2.5353413082692491</v>
      </c>
      <c r="G5" s="12">
        <f>C5*E5</f>
        <v>8405.1200000000008</v>
      </c>
      <c r="H5" s="12">
        <f>G5-H3</f>
        <v>4251.4800000000005</v>
      </c>
      <c r="I5" s="12">
        <f>G5-H3</f>
        <v>4251.4800000000005</v>
      </c>
      <c r="J5" s="13">
        <v>2904</v>
      </c>
      <c r="K5" s="12">
        <f>J5</f>
        <v>2904</v>
      </c>
      <c r="L5" s="14">
        <f>J5/H5</f>
        <v>0.68305625335177389</v>
      </c>
      <c r="M5" s="14">
        <f>K5/I5</f>
        <v>0.68305625335177389</v>
      </c>
    </row>
    <row r="6" spans="1:28" s="15" customFormat="1" ht="16.2" thickBot="1" x14ac:dyDescent="0.35">
      <c r="A6" s="8">
        <v>45600</v>
      </c>
      <c r="B6" s="9">
        <v>9</v>
      </c>
      <c r="C6" s="9">
        <f>C5-B6</f>
        <v>105055</v>
      </c>
      <c r="D6" s="10">
        <v>122</v>
      </c>
      <c r="E6" s="17">
        <v>0.12</v>
      </c>
      <c r="F6" s="19">
        <f>(E6-E5)/(A6-A5)*1000</f>
        <v>3.3333333333333326</v>
      </c>
      <c r="G6" s="12">
        <f>C6*E6</f>
        <v>12606.6</v>
      </c>
      <c r="H6" s="12">
        <f>G6-G5</f>
        <v>4201.4799999999996</v>
      </c>
      <c r="I6" s="12">
        <f>H6+I5</f>
        <v>8452.9599999999991</v>
      </c>
      <c r="J6" s="13">
        <v>4740</v>
      </c>
      <c r="K6" s="12">
        <f>K5+J6</f>
        <v>7644</v>
      </c>
      <c r="L6" s="14">
        <f t="shared" ref="L6:M45" si="0">J6/H6</f>
        <v>1.1281738815845845</v>
      </c>
      <c r="M6" s="14">
        <f t="shared" si="0"/>
        <v>0.90429861255702149</v>
      </c>
    </row>
    <row r="7" spans="1:28" s="15" customFormat="1" ht="16.2" thickBot="1" x14ac:dyDescent="0.35">
      <c r="A7" s="8">
        <v>45614</v>
      </c>
      <c r="B7" s="9">
        <v>6</v>
      </c>
      <c r="C7" s="9">
        <f>C6-B7</f>
        <v>105049</v>
      </c>
      <c r="D7" s="10">
        <v>179</v>
      </c>
      <c r="E7" s="17">
        <v>0.188</v>
      </c>
      <c r="F7" s="19">
        <f t="shared" ref="F7:F45" si="1">(E7-E6)/(A7-A6)*1000</f>
        <v>4.8571428571428577</v>
      </c>
      <c r="G7" s="12">
        <f t="shared" ref="G7:G45" si="2">C7*E7</f>
        <v>19749.212</v>
      </c>
      <c r="H7" s="12">
        <f>G7-G6</f>
        <v>7142.6119999999992</v>
      </c>
      <c r="I7" s="12">
        <f t="shared" ref="I7:I45" si="3">H7+I6</f>
        <v>15595.571999999998</v>
      </c>
      <c r="J7" s="13">
        <v>5320</v>
      </c>
      <c r="K7" s="12">
        <f t="shared" ref="K7:K45" si="4">K6+J7</f>
        <v>12964</v>
      </c>
      <c r="L7" s="14">
        <f t="shared" si="0"/>
        <v>0.74482556241330211</v>
      </c>
      <c r="M7" s="14">
        <f t="shared" si="0"/>
        <v>0.83126159143120892</v>
      </c>
    </row>
    <row r="8" spans="1:28" s="15" customFormat="1" ht="16.2" thickBot="1" x14ac:dyDescent="0.35">
      <c r="A8" s="8">
        <v>45631</v>
      </c>
      <c r="B8" s="9">
        <v>5</v>
      </c>
      <c r="C8" s="9">
        <f>C7-B8</f>
        <v>105044</v>
      </c>
      <c r="D8" s="10">
        <v>156</v>
      </c>
      <c r="E8" s="17">
        <v>0.255</v>
      </c>
      <c r="F8" s="19">
        <f t="shared" si="1"/>
        <v>3.9411764705882351</v>
      </c>
      <c r="G8" s="12">
        <f t="shared" si="2"/>
        <v>26786.22</v>
      </c>
      <c r="H8" s="12">
        <f>G8-G7</f>
        <v>7037.0080000000016</v>
      </c>
      <c r="I8" s="12">
        <f t="shared" si="3"/>
        <v>22632.58</v>
      </c>
      <c r="J8" s="13">
        <v>8518</v>
      </c>
      <c r="K8" s="12">
        <f t="shared" si="4"/>
        <v>21482</v>
      </c>
      <c r="L8" s="14">
        <f t="shared" si="0"/>
        <v>1.2104576263093629</v>
      </c>
      <c r="M8" s="14">
        <f t="shared" si="0"/>
        <v>0.94916266726992671</v>
      </c>
    </row>
    <row r="9" spans="1:28" s="15" customFormat="1" ht="16.2" thickBot="1" x14ac:dyDescent="0.35">
      <c r="A9" s="8">
        <v>45642</v>
      </c>
      <c r="B9" s="9">
        <v>4</v>
      </c>
      <c r="C9" s="9">
        <f>C8-B9</f>
        <v>105040</v>
      </c>
      <c r="D9" s="10">
        <v>149</v>
      </c>
      <c r="E9" s="17">
        <v>0.30399999999999999</v>
      </c>
      <c r="F9" s="19">
        <f t="shared" si="1"/>
        <v>4.4545454545454533</v>
      </c>
      <c r="G9" s="12">
        <f t="shared" si="2"/>
        <v>31932.16</v>
      </c>
      <c r="H9" s="12">
        <f>G9-G8</f>
        <v>5145.9399999999987</v>
      </c>
      <c r="I9" s="12">
        <f t="shared" si="3"/>
        <v>27778.52</v>
      </c>
      <c r="J9" s="13">
        <v>7605</v>
      </c>
      <c r="K9" s="12">
        <f t="shared" si="4"/>
        <v>29087</v>
      </c>
      <c r="L9" s="14">
        <f t="shared" si="0"/>
        <v>1.4778641025740684</v>
      </c>
      <c r="M9" s="14">
        <f t="shared" si="0"/>
        <v>1.0471040213805487</v>
      </c>
    </row>
    <row r="10" spans="1:28" s="15" customFormat="1" ht="16.2" thickBot="1" x14ac:dyDescent="0.35">
      <c r="A10" s="8">
        <v>45653</v>
      </c>
      <c r="B10" s="9">
        <v>9</v>
      </c>
      <c r="C10" s="9">
        <f t="shared" ref="C10:C45" si="5">C9-B10</f>
        <v>105031</v>
      </c>
      <c r="D10" s="10">
        <v>111</v>
      </c>
      <c r="E10" s="17">
        <v>0.373</v>
      </c>
      <c r="F10" s="19">
        <f t="shared" si="1"/>
        <v>6.2727272727272734</v>
      </c>
      <c r="G10" s="12">
        <f t="shared" si="2"/>
        <v>39176.563000000002</v>
      </c>
      <c r="H10" s="12">
        <f>G10-G9</f>
        <v>7244.4030000000021</v>
      </c>
      <c r="I10" s="12">
        <f t="shared" si="3"/>
        <v>35022.923000000003</v>
      </c>
      <c r="J10" s="13">
        <v>5520</v>
      </c>
      <c r="K10" s="12">
        <f t="shared" si="4"/>
        <v>34607</v>
      </c>
      <c r="L10" s="14">
        <f t="shared" si="0"/>
        <v>0.76196754929288146</v>
      </c>
      <c r="M10" s="14">
        <f t="shared" si="0"/>
        <v>0.988124263642986</v>
      </c>
    </row>
    <row r="11" spans="1:28" s="15" customFormat="1" ht="16.2" thickBot="1" x14ac:dyDescent="0.35">
      <c r="A11" s="8">
        <v>45664</v>
      </c>
      <c r="B11" s="9">
        <v>5</v>
      </c>
      <c r="C11" s="9">
        <f t="shared" si="5"/>
        <v>105026</v>
      </c>
      <c r="D11" s="10">
        <v>102</v>
      </c>
      <c r="E11" s="17">
        <v>0.42499999999999999</v>
      </c>
      <c r="F11" s="19">
        <f t="shared" si="1"/>
        <v>4.7272727272727266</v>
      </c>
      <c r="G11" s="12">
        <f t="shared" si="2"/>
        <v>44636.049999999996</v>
      </c>
      <c r="H11" s="12">
        <f t="shared" ref="H11:H21" si="6">G11-G10</f>
        <v>5459.4869999999937</v>
      </c>
      <c r="I11" s="12">
        <f t="shared" si="3"/>
        <v>40482.409999999996</v>
      </c>
      <c r="J11" s="13">
        <v>9936</v>
      </c>
      <c r="K11" s="12">
        <f t="shared" si="4"/>
        <v>44543</v>
      </c>
      <c r="L11" s="14">
        <f t="shared" si="0"/>
        <v>1.8199512151965946</v>
      </c>
      <c r="M11" s="14">
        <f t="shared" si="0"/>
        <v>1.1003050460681567</v>
      </c>
      <c r="Y11" s="15">
        <v>1</v>
      </c>
      <c r="Z11" s="15" t="s">
        <v>22</v>
      </c>
      <c r="AA11" s="16">
        <v>46337</v>
      </c>
      <c r="AB11" s="15">
        <v>735.47</v>
      </c>
    </row>
    <row r="12" spans="1:28" s="15" customFormat="1" ht="16.2" thickBot="1" x14ac:dyDescent="0.35">
      <c r="A12" s="8">
        <v>45674</v>
      </c>
      <c r="B12" s="9">
        <v>16</v>
      </c>
      <c r="C12" s="9">
        <f t="shared" si="5"/>
        <v>105010</v>
      </c>
      <c r="D12" s="10">
        <v>96</v>
      </c>
      <c r="E12" s="17">
        <v>0.495</v>
      </c>
      <c r="F12" s="19">
        <f t="shared" si="1"/>
        <v>7.0000000000000009</v>
      </c>
      <c r="G12" s="12">
        <f t="shared" si="2"/>
        <v>51979.95</v>
      </c>
      <c r="H12" s="12">
        <f t="shared" si="6"/>
        <v>7343.9000000000015</v>
      </c>
      <c r="I12" s="12">
        <f t="shared" si="3"/>
        <v>47826.31</v>
      </c>
      <c r="J12" s="13">
        <v>7614</v>
      </c>
      <c r="K12" s="12">
        <f t="shared" si="4"/>
        <v>52157</v>
      </c>
      <c r="L12" s="14">
        <f t="shared" si="0"/>
        <v>1.0367788232410571</v>
      </c>
      <c r="M12" s="14">
        <f t="shared" si="0"/>
        <v>1.0905503686150992</v>
      </c>
      <c r="Y12" s="15">
        <v>1</v>
      </c>
      <c r="Z12" s="15" t="s">
        <v>22</v>
      </c>
      <c r="AA12" s="16">
        <v>43788</v>
      </c>
      <c r="AB12" s="15">
        <v>657.1</v>
      </c>
    </row>
    <row r="13" spans="1:28" s="15" customFormat="1" ht="16.2" thickBot="1" x14ac:dyDescent="0.35">
      <c r="A13" s="8">
        <v>45685</v>
      </c>
      <c r="B13" s="9">
        <v>8</v>
      </c>
      <c r="C13" s="9">
        <f t="shared" si="5"/>
        <v>105002</v>
      </c>
      <c r="D13" s="10">
        <v>96</v>
      </c>
      <c r="E13" s="17">
        <v>0.53700000000000003</v>
      </c>
      <c r="F13" s="19">
        <f t="shared" si="1"/>
        <v>3.8181818181818219</v>
      </c>
      <c r="G13" s="12">
        <f t="shared" si="2"/>
        <v>56386.074000000001</v>
      </c>
      <c r="H13" s="12">
        <f t="shared" si="6"/>
        <v>4406.1240000000034</v>
      </c>
      <c r="I13" s="12">
        <f t="shared" si="3"/>
        <v>52232.434000000001</v>
      </c>
      <c r="J13" s="13">
        <v>7388</v>
      </c>
      <c r="K13" s="12">
        <f t="shared" si="4"/>
        <v>59545</v>
      </c>
      <c r="L13" s="14">
        <f t="shared" si="0"/>
        <v>1.676757167978022</v>
      </c>
      <c r="M13" s="14">
        <f t="shared" si="0"/>
        <v>1.1400004832246569</v>
      </c>
      <c r="AA13" s="16">
        <f>SUM(AA11:AA12)</f>
        <v>90125</v>
      </c>
      <c r="AB13" s="16">
        <f>SUM(AB11:AB12)</f>
        <v>1392.5700000000002</v>
      </c>
    </row>
    <row r="14" spans="1:28" s="15" customFormat="1" ht="16.2" thickBot="1" x14ac:dyDescent="0.35">
      <c r="A14" s="8">
        <v>45695</v>
      </c>
      <c r="B14" s="9">
        <v>26</v>
      </c>
      <c r="C14" s="9">
        <f t="shared" si="5"/>
        <v>104976</v>
      </c>
      <c r="D14" s="10">
        <v>95</v>
      </c>
      <c r="E14" s="17">
        <v>0.61</v>
      </c>
      <c r="F14" s="19">
        <f t="shared" si="1"/>
        <v>7.2999999999999954</v>
      </c>
      <c r="G14" s="12">
        <f t="shared" si="2"/>
        <v>64035.360000000001</v>
      </c>
      <c r="H14" s="12">
        <f t="shared" si="6"/>
        <v>7649.2860000000001</v>
      </c>
      <c r="I14" s="12">
        <f t="shared" si="3"/>
        <v>59881.72</v>
      </c>
      <c r="J14" s="13">
        <v>8030</v>
      </c>
      <c r="K14" s="12">
        <f t="shared" si="4"/>
        <v>67575</v>
      </c>
      <c r="L14" s="14">
        <f t="shared" si="0"/>
        <v>1.0497711812579631</v>
      </c>
      <c r="M14" s="14">
        <f t="shared" si="0"/>
        <v>1.1284745995939995</v>
      </c>
      <c r="AA14" s="15">
        <f>AB13/AA13</f>
        <v>1.5451539528432734E-2</v>
      </c>
    </row>
    <row r="15" spans="1:28" s="15" customFormat="1" ht="16.2" thickBot="1" x14ac:dyDescent="0.35">
      <c r="A15" s="8">
        <v>45707</v>
      </c>
      <c r="B15" s="9">
        <v>157</v>
      </c>
      <c r="C15" s="9">
        <f t="shared" si="5"/>
        <v>104819</v>
      </c>
      <c r="D15" s="10">
        <v>100</v>
      </c>
      <c r="E15" s="17">
        <v>0.66700000000000004</v>
      </c>
      <c r="F15" s="19">
        <f t="shared" si="1"/>
        <v>4.7500000000000044</v>
      </c>
      <c r="G15" s="12">
        <f t="shared" si="2"/>
        <v>69914.273000000001</v>
      </c>
      <c r="H15" s="12">
        <f t="shared" si="6"/>
        <v>5878.9130000000005</v>
      </c>
      <c r="I15" s="12">
        <f t="shared" si="3"/>
        <v>65760.633000000002</v>
      </c>
      <c r="J15" s="13">
        <v>7945</v>
      </c>
      <c r="K15" s="12">
        <f t="shared" si="4"/>
        <v>75520</v>
      </c>
      <c r="L15" s="14">
        <f t="shared" si="0"/>
        <v>1.3514403087781703</v>
      </c>
      <c r="M15" s="14">
        <f t="shared" si="0"/>
        <v>1.1484074370147865</v>
      </c>
    </row>
    <row r="16" spans="1:28" s="15" customFormat="1" ht="16.2" thickBot="1" x14ac:dyDescent="0.35">
      <c r="A16" s="8">
        <v>45719</v>
      </c>
      <c r="B16" s="9">
        <v>129</v>
      </c>
      <c r="C16" s="9">
        <f t="shared" si="5"/>
        <v>104690</v>
      </c>
      <c r="D16" s="10">
        <v>78</v>
      </c>
      <c r="E16" s="17">
        <v>0.68</v>
      </c>
      <c r="F16" s="19">
        <f t="shared" si="1"/>
        <v>1.0833333333333344</v>
      </c>
      <c r="G16" s="12">
        <f t="shared" si="2"/>
        <v>71189.200000000012</v>
      </c>
      <c r="H16" s="12">
        <f t="shared" si="6"/>
        <v>1274.9270000000106</v>
      </c>
      <c r="I16" s="12">
        <f t="shared" si="3"/>
        <v>67035.560000000012</v>
      </c>
      <c r="J16" s="13">
        <v>5400</v>
      </c>
      <c r="K16" s="12">
        <f t="shared" si="4"/>
        <v>80920</v>
      </c>
      <c r="L16" s="14">
        <f t="shared" si="0"/>
        <v>4.235536622881118</v>
      </c>
      <c r="M16" s="14">
        <f t="shared" si="0"/>
        <v>1.2071205193184034</v>
      </c>
    </row>
    <row r="17" spans="1:13" s="15" customFormat="1" ht="16.2" thickBot="1" x14ac:dyDescent="0.35">
      <c r="A17" s="8">
        <v>45733</v>
      </c>
      <c r="B17" s="9">
        <v>940</v>
      </c>
      <c r="C17" s="9">
        <f t="shared" si="5"/>
        <v>103750</v>
      </c>
      <c r="D17" s="10">
        <v>81</v>
      </c>
      <c r="E17" s="17">
        <v>0.81299999999999994</v>
      </c>
      <c r="F17" s="19">
        <f t="shared" si="1"/>
        <v>9.4999999999999929</v>
      </c>
      <c r="G17" s="12">
        <f t="shared" si="2"/>
        <v>84348.75</v>
      </c>
      <c r="H17" s="12">
        <f t="shared" si="6"/>
        <v>13159.549999999988</v>
      </c>
      <c r="I17" s="12">
        <f t="shared" si="3"/>
        <v>80195.11</v>
      </c>
      <c r="J17" s="13">
        <v>6932</v>
      </c>
      <c r="K17" s="12">
        <f t="shared" si="4"/>
        <v>87852</v>
      </c>
      <c r="L17" s="14">
        <f t="shared" si="0"/>
        <v>0.5267657328708053</v>
      </c>
      <c r="M17" s="14">
        <f t="shared" si="0"/>
        <v>1.0954782654453619</v>
      </c>
    </row>
    <row r="18" spans="1:13" s="15" customFormat="1" ht="16.2" thickBot="1" x14ac:dyDescent="0.35">
      <c r="A18" s="8">
        <v>45743</v>
      </c>
      <c r="B18" s="9">
        <v>123</v>
      </c>
      <c r="C18" s="9">
        <f t="shared" si="5"/>
        <v>103627</v>
      </c>
      <c r="D18" s="10">
        <v>93</v>
      </c>
      <c r="E18" s="17">
        <v>0.82299999999999995</v>
      </c>
      <c r="F18" s="11">
        <f t="shared" si="1"/>
        <v>1.0000000000000009</v>
      </c>
      <c r="G18" s="12">
        <f t="shared" si="2"/>
        <v>85285.020999999993</v>
      </c>
      <c r="H18" s="12">
        <f t="shared" si="6"/>
        <v>936.27099999999336</v>
      </c>
      <c r="I18" s="12">
        <f t="shared" si="3"/>
        <v>81131.380999999994</v>
      </c>
      <c r="J18" s="13">
        <v>7004</v>
      </c>
      <c r="K18" s="12">
        <f t="shared" si="4"/>
        <v>94856</v>
      </c>
      <c r="L18" s="14">
        <f t="shared" si="0"/>
        <v>7.4807400848686436</v>
      </c>
      <c r="M18" s="14">
        <f t="shared" si="0"/>
        <v>1.1691653566207632</v>
      </c>
    </row>
    <row r="19" spans="1:13" s="15" customFormat="1" ht="16.2" thickBot="1" x14ac:dyDescent="0.35">
      <c r="A19" s="8">
        <v>45755</v>
      </c>
      <c r="B19" s="9">
        <v>1475</v>
      </c>
      <c r="C19" s="9">
        <f t="shared" si="5"/>
        <v>102152</v>
      </c>
      <c r="D19" s="10">
        <v>85</v>
      </c>
      <c r="E19" s="17">
        <v>0.83299999999999996</v>
      </c>
      <c r="F19" s="19">
        <f t="shared" si="1"/>
        <v>0.83333333333333404</v>
      </c>
      <c r="G19" s="12">
        <f t="shared" si="2"/>
        <v>85092.615999999995</v>
      </c>
      <c r="H19" s="12">
        <f t="shared" si="6"/>
        <v>-192.40499999999884</v>
      </c>
      <c r="I19" s="12">
        <f t="shared" si="3"/>
        <v>80938.975999999995</v>
      </c>
      <c r="J19" s="13">
        <v>8402</v>
      </c>
      <c r="K19" s="12">
        <f t="shared" si="4"/>
        <v>103258</v>
      </c>
      <c r="L19" s="14">
        <f t="shared" si="0"/>
        <v>-43.668303838258105</v>
      </c>
      <c r="M19" s="14">
        <f t="shared" si="0"/>
        <v>1.2757512524003269</v>
      </c>
    </row>
    <row r="20" spans="1:13" s="15" customFormat="1" ht="16.2" thickBot="1" x14ac:dyDescent="0.35">
      <c r="A20" s="8">
        <v>45769</v>
      </c>
      <c r="B20" s="9">
        <v>1447</v>
      </c>
      <c r="C20" s="9">
        <f t="shared" si="5"/>
        <v>100705</v>
      </c>
      <c r="D20" s="10">
        <v>113</v>
      </c>
      <c r="E20" s="17">
        <v>0.84</v>
      </c>
      <c r="F20" s="19">
        <f t="shared" si="1"/>
        <v>0.50000000000000044</v>
      </c>
      <c r="G20" s="12">
        <f t="shared" si="2"/>
        <v>84592.2</v>
      </c>
      <c r="H20" s="12">
        <f t="shared" si="6"/>
        <v>-500.41599999999744</v>
      </c>
      <c r="I20" s="12">
        <f t="shared" si="3"/>
        <v>80438.559999999998</v>
      </c>
      <c r="J20" s="13">
        <v>9599</v>
      </c>
      <c r="K20" s="12">
        <f t="shared" si="4"/>
        <v>112857</v>
      </c>
      <c r="L20" s="14">
        <f t="shared" si="0"/>
        <v>-19.182040542268929</v>
      </c>
      <c r="M20" s="14">
        <f t="shared" si="0"/>
        <v>1.4030211381208217</v>
      </c>
    </row>
    <row r="21" spans="1:13" s="15" customFormat="1" ht="16.2" thickBot="1" x14ac:dyDescent="0.35">
      <c r="A21" s="8">
        <v>45782</v>
      </c>
      <c r="B21" s="9">
        <v>213</v>
      </c>
      <c r="C21" s="9">
        <f t="shared" si="5"/>
        <v>100492</v>
      </c>
      <c r="D21" s="10">
        <v>69</v>
      </c>
      <c r="E21" s="17">
        <v>0.90700000000000003</v>
      </c>
      <c r="F21" s="19">
        <f t="shared" si="1"/>
        <v>5.1538461538461577</v>
      </c>
      <c r="G21" s="12">
        <f t="shared" si="2"/>
        <v>91146.244000000006</v>
      </c>
      <c r="H21" s="12">
        <f t="shared" si="6"/>
        <v>6554.044000000009</v>
      </c>
      <c r="I21" s="12">
        <f t="shared" si="3"/>
        <v>86992.604000000007</v>
      </c>
      <c r="J21" s="13">
        <v>6395</v>
      </c>
      <c r="K21" s="12">
        <f t="shared" si="4"/>
        <v>119252</v>
      </c>
      <c r="L21" s="14">
        <f t="shared" si="0"/>
        <v>0.9757334555581243</v>
      </c>
      <c r="M21" s="14">
        <f t="shared" si="0"/>
        <v>1.3708291799151109</v>
      </c>
    </row>
    <row r="22" spans="1:13" s="15" customFormat="1" ht="16.2" thickBot="1" x14ac:dyDescent="0.35">
      <c r="A22" s="8">
        <v>45792</v>
      </c>
      <c r="B22" s="9">
        <v>36</v>
      </c>
      <c r="C22" s="9">
        <f t="shared" si="5"/>
        <v>100456</v>
      </c>
      <c r="D22" s="10">
        <v>88</v>
      </c>
      <c r="E22" s="17">
        <v>0.93300000000000005</v>
      </c>
      <c r="F22" s="11">
        <f t="shared" si="1"/>
        <v>2.6000000000000023</v>
      </c>
      <c r="G22" s="12">
        <f t="shared" si="2"/>
        <v>93725.448000000004</v>
      </c>
      <c r="H22" s="12">
        <f>G22-G21</f>
        <v>2579.2039999999979</v>
      </c>
      <c r="I22" s="12">
        <f t="shared" si="3"/>
        <v>89571.808000000005</v>
      </c>
      <c r="J22" s="13">
        <v>2699</v>
      </c>
      <c r="K22" s="12">
        <f t="shared" si="4"/>
        <v>121951</v>
      </c>
      <c r="L22" s="14">
        <f t="shared" si="0"/>
        <v>1.0464468882647524</v>
      </c>
      <c r="M22" s="14">
        <f t="shared" si="0"/>
        <v>1.361488650536115</v>
      </c>
    </row>
    <row r="23" spans="1:13" s="15" customFormat="1" ht="16.2" thickBot="1" x14ac:dyDescent="0.35">
      <c r="A23" s="8">
        <v>45804</v>
      </c>
      <c r="B23" s="9">
        <v>24</v>
      </c>
      <c r="C23" s="9">
        <f t="shared" si="5"/>
        <v>100432</v>
      </c>
      <c r="D23" s="10">
        <v>99</v>
      </c>
      <c r="E23" s="17">
        <v>0.94099999999999995</v>
      </c>
      <c r="F23" s="19">
        <f t="shared" si="1"/>
        <v>0.66666666666665797</v>
      </c>
      <c r="G23" s="12">
        <f t="shared" si="2"/>
        <v>94506.511999999988</v>
      </c>
      <c r="H23" s="12">
        <f t="shared" ref="H23:H45" si="7">G23-G22</f>
        <v>781.06399999998393</v>
      </c>
      <c r="I23" s="12">
        <f t="shared" si="3"/>
        <v>90352.871999999988</v>
      </c>
      <c r="J23" s="13">
        <v>4000</v>
      </c>
      <c r="K23" s="12">
        <f t="shared" si="4"/>
        <v>125951</v>
      </c>
      <c r="L23" s="14">
        <f t="shared" si="0"/>
        <v>5.1212192598814976</v>
      </c>
      <c r="M23" s="14">
        <f t="shared" si="0"/>
        <v>1.3939899995652603</v>
      </c>
    </row>
    <row r="24" spans="1:13" s="15" customFormat="1" ht="16.2" thickBot="1" x14ac:dyDescent="0.35">
      <c r="A24" s="8">
        <v>45825</v>
      </c>
      <c r="B24" s="9">
        <v>32</v>
      </c>
      <c r="C24" s="9">
        <f t="shared" si="5"/>
        <v>100400</v>
      </c>
      <c r="D24" s="10">
        <v>68</v>
      </c>
      <c r="E24" s="17">
        <v>0.97199999999999998</v>
      </c>
      <c r="F24" s="19">
        <f t="shared" si="1"/>
        <v>1.4761904761904776</v>
      </c>
      <c r="G24" s="12">
        <f t="shared" si="2"/>
        <v>97588.800000000003</v>
      </c>
      <c r="H24" s="12">
        <f t="shared" si="7"/>
        <v>3082.288000000015</v>
      </c>
      <c r="I24" s="12">
        <f t="shared" si="3"/>
        <v>93435.16</v>
      </c>
      <c r="J24" s="13">
        <v>3809</v>
      </c>
      <c r="K24" s="12">
        <f t="shared" si="4"/>
        <v>129760</v>
      </c>
      <c r="L24" s="14">
        <f t="shared" si="0"/>
        <v>1.2357703108859333</v>
      </c>
      <c r="M24" s="14">
        <f t="shared" si="0"/>
        <v>1.3887705655986462</v>
      </c>
    </row>
    <row r="25" spans="1:13" s="15" customFormat="1" ht="16.2" thickBot="1" x14ac:dyDescent="0.35">
      <c r="A25" s="8"/>
      <c r="B25" s="9"/>
      <c r="C25" s="9">
        <f t="shared" si="5"/>
        <v>100400</v>
      </c>
      <c r="D25" s="10"/>
      <c r="E25" s="17"/>
      <c r="F25" s="11">
        <f t="shared" si="1"/>
        <v>2.1211129296235681E-2</v>
      </c>
      <c r="G25" s="12">
        <f t="shared" si="2"/>
        <v>0</v>
      </c>
      <c r="H25" s="12">
        <f t="shared" si="7"/>
        <v>-97588.800000000003</v>
      </c>
      <c r="I25" s="12">
        <f t="shared" si="3"/>
        <v>-4153.6399999999994</v>
      </c>
      <c r="J25" s="13"/>
      <c r="K25" s="12">
        <f t="shared" si="4"/>
        <v>129760</v>
      </c>
      <c r="L25" s="14">
        <f t="shared" si="0"/>
        <v>0</v>
      </c>
      <c r="M25" s="14">
        <f t="shared" si="0"/>
        <v>-31.240068951570194</v>
      </c>
    </row>
    <row r="26" spans="1:13" s="15" customFormat="1" ht="16.2" thickBot="1" x14ac:dyDescent="0.35">
      <c r="A26" s="8"/>
      <c r="B26" s="9"/>
      <c r="C26" s="9">
        <f t="shared" si="5"/>
        <v>100400</v>
      </c>
      <c r="D26" s="10"/>
      <c r="E26" s="17"/>
      <c r="F26" s="11" t="e">
        <f t="shared" si="1"/>
        <v>#DIV/0!</v>
      </c>
      <c r="G26" s="12">
        <f t="shared" si="2"/>
        <v>0</v>
      </c>
      <c r="H26" s="12">
        <f t="shared" si="7"/>
        <v>0</v>
      </c>
      <c r="I26" s="12">
        <f t="shared" si="3"/>
        <v>-4153.6399999999994</v>
      </c>
      <c r="J26" s="13"/>
      <c r="K26" s="12">
        <f t="shared" si="4"/>
        <v>129760</v>
      </c>
      <c r="L26" s="14" t="e">
        <f t="shared" si="0"/>
        <v>#DIV/0!</v>
      </c>
      <c r="M26" s="14">
        <f t="shared" si="0"/>
        <v>-31.240068951570194</v>
      </c>
    </row>
    <row r="27" spans="1:13" s="15" customFormat="1" ht="16.2" thickBot="1" x14ac:dyDescent="0.35">
      <c r="A27" s="8"/>
      <c r="B27" s="9"/>
      <c r="C27" s="9">
        <f t="shared" si="5"/>
        <v>100400</v>
      </c>
      <c r="D27" s="10"/>
      <c r="E27" s="17"/>
      <c r="F27" s="11" t="e">
        <f t="shared" si="1"/>
        <v>#DIV/0!</v>
      </c>
      <c r="G27" s="12">
        <f t="shared" si="2"/>
        <v>0</v>
      </c>
      <c r="H27" s="12">
        <f t="shared" si="7"/>
        <v>0</v>
      </c>
      <c r="I27" s="12">
        <f t="shared" si="3"/>
        <v>-4153.6399999999994</v>
      </c>
      <c r="J27" s="13"/>
      <c r="K27" s="12">
        <f t="shared" si="4"/>
        <v>129760</v>
      </c>
      <c r="L27" s="14" t="e">
        <f t="shared" si="0"/>
        <v>#DIV/0!</v>
      </c>
      <c r="M27" s="14">
        <f t="shared" si="0"/>
        <v>-31.240068951570194</v>
      </c>
    </row>
    <row r="28" spans="1:13" s="15" customFormat="1" ht="16.2" thickBot="1" x14ac:dyDescent="0.35">
      <c r="A28" s="8"/>
      <c r="B28" s="9"/>
      <c r="C28" s="9">
        <f t="shared" si="5"/>
        <v>100400</v>
      </c>
      <c r="D28" s="10"/>
      <c r="E28" s="17"/>
      <c r="F28" s="11" t="e">
        <f t="shared" si="1"/>
        <v>#DIV/0!</v>
      </c>
      <c r="G28" s="12">
        <f t="shared" si="2"/>
        <v>0</v>
      </c>
      <c r="H28" s="12">
        <f t="shared" si="7"/>
        <v>0</v>
      </c>
      <c r="I28" s="12">
        <f t="shared" si="3"/>
        <v>-4153.6399999999994</v>
      </c>
      <c r="J28" s="13"/>
      <c r="K28" s="12">
        <f t="shared" si="4"/>
        <v>129760</v>
      </c>
      <c r="L28" s="14" t="e">
        <f t="shared" si="0"/>
        <v>#DIV/0!</v>
      </c>
      <c r="M28" s="14">
        <f t="shared" si="0"/>
        <v>-31.240068951570194</v>
      </c>
    </row>
    <row r="29" spans="1:13" s="15" customFormat="1" ht="16.2" thickBot="1" x14ac:dyDescent="0.35">
      <c r="A29" s="8"/>
      <c r="B29" s="9"/>
      <c r="C29" s="9">
        <f t="shared" si="5"/>
        <v>100400</v>
      </c>
      <c r="D29" s="10"/>
      <c r="E29" s="17"/>
      <c r="F29" s="11" t="e">
        <f t="shared" si="1"/>
        <v>#DIV/0!</v>
      </c>
      <c r="G29" s="12">
        <f t="shared" si="2"/>
        <v>0</v>
      </c>
      <c r="H29" s="12">
        <f t="shared" si="7"/>
        <v>0</v>
      </c>
      <c r="I29" s="12">
        <f t="shared" si="3"/>
        <v>-4153.6399999999994</v>
      </c>
      <c r="J29" s="13"/>
      <c r="K29" s="12">
        <f t="shared" si="4"/>
        <v>129760</v>
      </c>
      <c r="L29" s="14" t="e">
        <f t="shared" si="0"/>
        <v>#DIV/0!</v>
      </c>
      <c r="M29" s="14">
        <f t="shared" si="0"/>
        <v>-31.240068951570194</v>
      </c>
    </row>
    <row r="30" spans="1:13" s="15" customFormat="1" ht="16.2" thickBot="1" x14ac:dyDescent="0.35">
      <c r="A30" s="8"/>
      <c r="B30" s="9"/>
      <c r="C30" s="9">
        <f t="shared" si="5"/>
        <v>100400</v>
      </c>
      <c r="D30" s="10"/>
      <c r="E30" s="17"/>
      <c r="F30" s="11" t="e">
        <f t="shared" si="1"/>
        <v>#DIV/0!</v>
      </c>
      <c r="G30" s="12">
        <f t="shared" si="2"/>
        <v>0</v>
      </c>
      <c r="H30" s="12">
        <f t="shared" si="7"/>
        <v>0</v>
      </c>
      <c r="I30" s="12">
        <f t="shared" si="3"/>
        <v>-4153.6399999999994</v>
      </c>
      <c r="J30" s="13"/>
      <c r="K30" s="12">
        <f t="shared" si="4"/>
        <v>129760</v>
      </c>
      <c r="L30" s="14" t="e">
        <f t="shared" si="0"/>
        <v>#DIV/0!</v>
      </c>
      <c r="M30" s="14">
        <f t="shared" si="0"/>
        <v>-31.240068951570194</v>
      </c>
    </row>
    <row r="31" spans="1:13" s="15" customFormat="1" ht="16.2" thickBot="1" x14ac:dyDescent="0.35">
      <c r="A31" s="8"/>
      <c r="B31" s="9"/>
      <c r="C31" s="9">
        <f t="shared" si="5"/>
        <v>100400</v>
      </c>
      <c r="D31" s="10"/>
      <c r="E31" s="17"/>
      <c r="F31" s="11" t="e">
        <f t="shared" si="1"/>
        <v>#DIV/0!</v>
      </c>
      <c r="G31" s="12">
        <f t="shared" si="2"/>
        <v>0</v>
      </c>
      <c r="H31" s="12">
        <f t="shared" si="7"/>
        <v>0</v>
      </c>
      <c r="I31" s="12">
        <f t="shared" si="3"/>
        <v>-4153.6399999999994</v>
      </c>
      <c r="J31" s="13"/>
      <c r="K31" s="12">
        <f t="shared" si="4"/>
        <v>129760</v>
      </c>
      <c r="L31" s="14" t="e">
        <f t="shared" si="0"/>
        <v>#DIV/0!</v>
      </c>
      <c r="M31" s="14">
        <f t="shared" si="0"/>
        <v>-31.240068951570194</v>
      </c>
    </row>
    <row r="32" spans="1:13" s="15" customFormat="1" ht="16.2" thickBot="1" x14ac:dyDescent="0.35">
      <c r="A32" s="8"/>
      <c r="B32" s="9"/>
      <c r="C32" s="9">
        <f t="shared" si="5"/>
        <v>100400</v>
      </c>
      <c r="D32" s="10"/>
      <c r="E32" s="17"/>
      <c r="F32" s="11" t="e">
        <f t="shared" si="1"/>
        <v>#DIV/0!</v>
      </c>
      <c r="G32" s="12">
        <f t="shared" si="2"/>
        <v>0</v>
      </c>
      <c r="H32" s="12">
        <f t="shared" si="7"/>
        <v>0</v>
      </c>
      <c r="I32" s="12">
        <f t="shared" si="3"/>
        <v>-4153.6399999999994</v>
      </c>
      <c r="J32" s="13"/>
      <c r="K32" s="12">
        <f t="shared" si="4"/>
        <v>129760</v>
      </c>
      <c r="L32" s="14" t="e">
        <f t="shared" si="0"/>
        <v>#DIV/0!</v>
      </c>
      <c r="M32" s="14">
        <f t="shared" si="0"/>
        <v>-31.240068951570194</v>
      </c>
    </row>
    <row r="33" spans="1:13" s="15" customFormat="1" ht="16.2" thickBot="1" x14ac:dyDescent="0.35">
      <c r="A33" s="8"/>
      <c r="B33" s="9"/>
      <c r="C33" s="9">
        <f t="shared" si="5"/>
        <v>100400</v>
      </c>
      <c r="D33" s="10"/>
      <c r="E33" s="17"/>
      <c r="F33" s="11" t="e">
        <f t="shared" si="1"/>
        <v>#DIV/0!</v>
      </c>
      <c r="G33" s="12">
        <f t="shared" si="2"/>
        <v>0</v>
      </c>
      <c r="H33" s="12">
        <f t="shared" si="7"/>
        <v>0</v>
      </c>
      <c r="I33" s="12">
        <f t="shared" si="3"/>
        <v>-4153.6399999999994</v>
      </c>
      <c r="J33" s="13"/>
      <c r="K33" s="12">
        <f t="shared" si="4"/>
        <v>129760</v>
      </c>
      <c r="L33" s="14" t="e">
        <f t="shared" si="0"/>
        <v>#DIV/0!</v>
      </c>
      <c r="M33" s="14">
        <f t="shared" si="0"/>
        <v>-31.240068951570194</v>
      </c>
    </row>
    <row r="34" spans="1:13" s="15" customFormat="1" ht="16.2" thickBot="1" x14ac:dyDescent="0.35">
      <c r="A34" s="8"/>
      <c r="B34" s="9"/>
      <c r="C34" s="9">
        <f t="shared" si="5"/>
        <v>100400</v>
      </c>
      <c r="D34" s="10"/>
      <c r="E34" s="17"/>
      <c r="F34" s="11" t="e">
        <f t="shared" si="1"/>
        <v>#DIV/0!</v>
      </c>
      <c r="G34" s="12">
        <f t="shared" si="2"/>
        <v>0</v>
      </c>
      <c r="H34" s="12">
        <f t="shared" si="7"/>
        <v>0</v>
      </c>
      <c r="I34" s="12">
        <f t="shared" si="3"/>
        <v>-4153.6399999999994</v>
      </c>
      <c r="J34" s="13"/>
      <c r="K34" s="12">
        <f t="shared" si="4"/>
        <v>129760</v>
      </c>
      <c r="L34" s="14" t="e">
        <f t="shared" si="0"/>
        <v>#DIV/0!</v>
      </c>
      <c r="M34" s="14">
        <f t="shared" si="0"/>
        <v>-31.240068951570194</v>
      </c>
    </row>
    <row r="35" spans="1:13" s="15" customFormat="1" ht="16.2" thickBot="1" x14ac:dyDescent="0.35">
      <c r="A35" s="8"/>
      <c r="B35" s="9"/>
      <c r="C35" s="9">
        <f t="shared" si="5"/>
        <v>100400</v>
      </c>
      <c r="D35" s="10"/>
      <c r="E35" s="17"/>
      <c r="F35" s="11" t="e">
        <f t="shared" si="1"/>
        <v>#DIV/0!</v>
      </c>
      <c r="G35" s="12">
        <f t="shared" si="2"/>
        <v>0</v>
      </c>
      <c r="H35" s="12">
        <f t="shared" si="7"/>
        <v>0</v>
      </c>
      <c r="I35" s="12">
        <f t="shared" si="3"/>
        <v>-4153.6399999999994</v>
      </c>
      <c r="J35" s="13"/>
      <c r="K35" s="12">
        <f t="shared" si="4"/>
        <v>129760</v>
      </c>
      <c r="L35" s="14" t="e">
        <f t="shared" si="0"/>
        <v>#DIV/0!</v>
      </c>
      <c r="M35" s="14">
        <f t="shared" si="0"/>
        <v>-31.240068951570194</v>
      </c>
    </row>
    <row r="36" spans="1:13" s="15" customFormat="1" ht="16.2" thickBot="1" x14ac:dyDescent="0.35">
      <c r="A36" s="8"/>
      <c r="B36" s="9"/>
      <c r="C36" s="9">
        <f t="shared" si="5"/>
        <v>100400</v>
      </c>
      <c r="D36" s="10"/>
      <c r="E36" s="17"/>
      <c r="F36" s="11" t="e">
        <f t="shared" si="1"/>
        <v>#DIV/0!</v>
      </c>
      <c r="G36" s="12">
        <f t="shared" si="2"/>
        <v>0</v>
      </c>
      <c r="H36" s="12">
        <f t="shared" si="7"/>
        <v>0</v>
      </c>
      <c r="I36" s="12">
        <f t="shared" si="3"/>
        <v>-4153.6399999999994</v>
      </c>
      <c r="J36" s="13"/>
      <c r="K36" s="12">
        <f t="shared" si="4"/>
        <v>129760</v>
      </c>
      <c r="L36" s="14" t="e">
        <f t="shared" si="0"/>
        <v>#DIV/0!</v>
      </c>
      <c r="M36" s="14">
        <f t="shared" si="0"/>
        <v>-31.240068951570194</v>
      </c>
    </row>
    <row r="37" spans="1:13" s="15" customFormat="1" ht="16.2" thickBot="1" x14ac:dyDescent="0.35">
      <c r="A37" s="8"/>
      <c r="B37" s="9"/>
      <c r="C37" s="9">
        <f t="shared" si="5"/>
        <v>100400</v>
      </c>
      <c r="D37" s="10"/>
      <c r="E37" s="17"/>
      <c r="F37" s="11" t="e">
        <f t="shared" si="1"/>
        <v>#DIV/0!</v>
      </c>
      <c r="G37" s="12">
        <f t="shared" si="2"/>
        <v>0</v>
      </c>
      <c r="H37" s="12">
        <f t="shared" si="7"/>
        <v>0</v>
      </c>
      <c r="I37" s="12">
        <f t="shared" si="3"/>
        <v>-4153.6399999999994</v>
      </c>
      <c r="J37" s="13"/>
      <c r="K37" s="12">
        <f t="shared" si="4"/>
        <v>129760</v>
      </c>
      <c r="L37" s="14" t="e">
        <f t="shared" si="0"/>
        <v>#DIV/0!</v>
      </c>
      <c r="M37" s="14">
        <f t="shared" si="0"/>
        <v>-31.240068951570194</v>
      </c>
    </row>
    <row r="38" spans="1:13" s="15" customFormat="1" ht="16.2" thickBot="1" x14ac:dyDescent="0.35">
      <c r="A38" s="8"/>
      <c r="B38" s="9"/>
      <c r="C38" s="9">
        <f t="shared" si="5"/>
        <v>100400</v>
      </c>
      <c r="D38" s="10"/>
      <c r="E38" s="17"/>
      <c r="F38" s="11" t="e">
        <f t="shared" si="1"/>
        <v>#DIV/0!</v>
      </c>
      <c r="G38" s="12">
        <f t="shared" si="2"/>
        <v>0</v>
      </c>
      <c r="H38" s="12">
        <f t="shared" si="7"/>
        <v>0</v>
      </c>
      <c r="I38" s="12">
        <f t="shared" si="3"/>
        <v>-4153.6399999999994</v>
      </c>
      <c r="J38" s="13"/>
      <c r="K38" s="12">
        <f t="shared" si="4"/>
        <v>129760</v>
      </c>
      <c r="L38" s="14" t="e">
        <f t="shared" si="0"/>
        <v>#DIV/0!</v>
      </c>
      <c r="M38" s="14">
        <f t="shared" si="0"/>
        <v>-31.240068951570194</v>
      </c>
    </row>
    <row r="39" spans="1:13" s="15" customFormat="1" ht="16.2" thickBot="1" x14ac:dyDescent="0.35">
      <c r="A39" s="8"/>
      <c r="B39" s="9"/>
      <c r="C39" s="9">
        <f t="shared" si="5"/>
        <v>100400</v>
      </c>
      <c r="D39" s="10"/>
      <c r="E39" s="17"/>
      <c r="F39" s="11" t="e">
        <f t="shared" si="1"/>
        <v>#DIV/0!</v>
      </c>
      <c r="G39" s="12">
        <f t="shared" si="2"/>
        <v>0</v>
      </c>
      <c r="H39" s="12">
        <f t="shared" si="7"/>
        <v>0</v>
      </c>
      <c r="I39" s="12">
        <f t="shared" si="3"/>
        <v>-4153.6399999999994</v>
      </c>
      <c r="J39" s="13"/>
      <c r="K39" s="12">
        <f t="shared" si="4"/>
        <v>129760</v>
      </c>
      <c r="L39" s="14" t="e">
        <f t="shared" si="0"/>
        <v>#DIV/0!</v>
      </c>
      <c r="M39" s="14">
        <f t="shared" si="0"/>
        <v>-31.240068951570194</v>
      </c>
    </row>
    <row r="40" spans="1:13" s="15" customFormat="1" ht="16.2" thickBot="1" x14ac:dyDescent="0.35">
      <c r="A40" s="8"/>
      <c r="B40" s="9"/>
      <c r="C40" s="9">
        <f t="shared" si="5"/>
        <v>100400</v>
      </c>
      <c r="D40" s="10"/>
      <c r="E40" s="17"/>
      <c r="F40" s="11" t="e">
        <f t="shared" si="1"/>
        <v>#DIV/0!</v>
      </c>
      <c r="G40" s="12">
        <f t="shared" si="2"/>
        <v>0</v>
      </c>
      <c r="H40" s="12">
        <f t="shared" si="7"/>
        <v>0</v>
      </c>
      <c r="I40" s="12">
        <f t="shared" si="3"/>
        <v>-4153.6399999999994</v>
      </c>
      <c r="J40" s="13"/>
      <c r="K40" s="12">
        <f t="shared" si="4"/>
        <v>129760</v>
      </c>
      <c r="L40" s="14" t="e">
        <f t="shared" si="0"/>
        <v>#DIV/0!</v>
      </c>
      <c r="M40" s="14">
        <f t="shared" si="0"/>
        <v>-31.240068951570194</v>
      </c>
    </row>
    <row r="41" spans="1:13" ht="16.2" thickBot="1" x14ac:dyDescent="0.35">
      <c r="A41" s="8"/>
      <c r="B41" s="9"/>
      <c r="C41" s="9">
        <f t="shared" si="5"/>
        <v>100400</v>
      </c>
      <c r="D41" s="10"/>
      <c r="E41" s="17"/>
      <c r="F41" s="11" t="e">
        <f t="shared" si="1"/>
        <v>#DIV/0!</v>
      </c>
      <c r="G41" s="12">
        <f t="shared" si="2"/>
        <v>0</v>
      </c>
      <c r="H41" s="12">
        <f t="shared" si="7"/>
        <v>0</v>
      </c>
      <c r="I41" s="12">
        <f t="shared" si="3"/>
        <v>-4153.6399999999994</v>
      </c>
      <c r="J41" s="13"/>
      <c r="K41" s="12">
        <f t="shared" si="4"/>
        <v>129760</v>
      </c>
      <c r="L41" s="14" t="e">
        <f t="shared" si="0"/>
        <v>#DIV/0!</v>
      </c>
      <c r="M41" s="14">
        <f t="shared" si="0"/>
        <v>-31.240068951570194</v>
      </c>
    </row>
    <row r="42" spans="1:13" ht="16.2" thickBot="1" x14ac:dyDescent="0.35">
      <c r="A42" s="8"/>
      <c r="B42" s="9"/>
      <c r="C42" s="9">
        <f t="shared" si="5"/>
        <v>100400</v>
      </c>
      <c r="D42" s="10"/>
      <c r="E42" s="17"/>
      <c r="F42" s="11" t="e">
        <f t="shared" si="1"/>
        <v>#DIV/0!</v>
      </c>
      <c r="G42" s="12">
        <f t="shared" si="2"/>
        <v>0</v>
      </c>
      <c r="H42" s="12">
        <f t="shared" si="7"/>
        <v>0</v>
      </c>
      <c r="I42" s="12">
        <f t="shared" si="3"/>
        <v>-4153.6399999999994</v>
      </c>
      <c r="J42" s="13"/>
      <c r="K42" s="12">
        <f t="shared" si="4"/>
        <v>129760</v>
      </c>
      <c r="L42" s="14" t="e">
        <f t="shared" si="0"/>
        <v>#DIV/0!</v>
      </c>
      <c r="M42" s="14">
        <f t="shared" si="0"/>
        <v>-31.240068951570194</v>
      </c>
    </row>
    <row r="43" spans="1:13" ht="16.2" thickBot="1" x14ac:dyDescent="0.35">
      <c r="A43" s="8"/>
      <c r="B43" s="9"/>
      <c r="C43" s="9">
        <f t="shared" si="5"/>
        <v>100400</v>
      </c>
      <c r="D43" s="10"/>
      <c r="E43" s="17"/>
      <c r="F43" s="11" t="e">
        <f t="shared" si="1"/>
        <v>#DIV/0!</v>
      </c>
      <c r="G43" s="12">
        <f t="shared" si="2"/>
        <v>0</v>
      </c>
      <c r="H43" s="12">
        <f t="shared" si="7"/>
        <v>0</v>
      </c>
      <c r="I43" s="12">
        <f t="shared" si="3"/>
        <v>-4153.6399999999994</v>
      </c>
      <c r="J43" s="13"/>
      <c r="K43" s="12">
        <f t="shared" si="4"/>
        <v>129760</v>
      </c>
      <c r="L43" s="14" t="e">
        <f t="shared" si="0"/>
        <v>#DIV/0!</v>
      </c>
      <c r="M43" s="14">
        <f t="shared" si="0"/>
        <v>-31.240068951570194</v>
      </c>
    </row>
    <row r="44" spans="1:13" ht="16.2" thickBot="1" x14ac:dyDescent="0.35">
      <c r="A44" s="8"/>
      <c r="B44" s="9"/>
      <c r="C44" s="9">
        <f t="shared" si="5"/>
        <v>100400</v>
      </c>
      <c r="D44" s="10"/>
      <c r="E44" s="17"/>
      <c r="F44" s="11" t="e">
        <f t="shared" si="1"/>
        <v>#DIV/0!</v>
      </c>
      <c r="G44" s="12">
        <f t="shared" si="2"/>
        <v>0</v>
      </c>
      <c r="H44" s="12">
        <f t="shared" si="7"/>
        <v>0</v>
      </c>
      <c r="I44" s="12">
        <f t="shared" si="3"/>
        <v>-4153.6399999999994</v>
      </c>
      <c r="J44" s="13"/>
      <c r="K44" s="12">
        <f t="shared" si="4"/>
        <v>129760</v>
      </c>
      <c r="L44" s="14" t="e">
        <f t="shared" si="0"/>
        <v>#DIV/0!</v>
      </c>
      <c r="M44" s="14">
        <f t="shared" si="0"/>
        <v>-31.240068951570194</v>
      </c>
    </row>
    <row r="45" spans="1:13" ht="16.2" thickBot="1" x14ac:dyDescent="0.35">
      <c r="A45" s="8"/>
      <c r="B45" s="9"/>
      <c r="C45" s="9">
        <f t="shared" si="5"/>
        <v>100400</v>
      </c>
      <c r="D45" s="10"/>
      <c r="E45" s="10"/>
      <c r="F45" s="11" t="e">
        <f t="shared" si="1"/>
        <v>#DIV/0!</v>
      </c>
      <c r="G45" s="12">
        <f t="shared" si="2"/>
        <v>0</v>
      </c>
      <c r="H45" s="12">
        <f t="shared" si="7"/>
        <v>0</v>
      </c>
      <c r="I45" s="12">
        <f t="shared" si="3"/>
        <v>-4153.6399999999994</v>
      </c>
      <c r="J45" s="13"/>
      <c r="K45" s="12">
        <f t="shared" si="4"/>
        <v>129760</v>
      </c>
      <c r="L45" s="14" t="e">
        <f t="shared" si="0"/>
        <v>#DIV/0!</v>
      </c>
      <c r="M45" s="14">
        <f t="shared" si="0"/>
        <v>-31.240068951570194</v>
      </c>
    </row>
  </sheetData>
  <mergeCells count="11">
    <mergeCell ref="A3:B3"/>
    <mergeCell ref="E3:F3"/>
    <mergeCell ref="H3:I3"/>
    <mergeCell ref="J3:K3"/>
    <mergeCell ref="L3:M3"/>
    <mergeCell ref="A1:M1"/>
    <mergeCell ref="A2:B2"/>
    <mergeCell ref="E2:F2"/>
    <mergeCell ref="H2:I2"/>
    <mergeCell ref="J2:K2"/>
    <mergeCell ref="L2:M2"/>
  </mergeCells>
  <conditionalFormatting sqref="A5:M45">
    <cfRule type="containsBlanks" dxfId="23" priority="4">
      <formula>LEN(TRIM(A5))=0</formula>
    </cfRule>
  </conditionalFormatting>
  <conditionalFormatting sqref="L5:M45">
    <cfRule type="cellIs" dxfId="22" priority="1" operator="greaterThan">
      <formula>1.5</formula>
    </cfRule>
    <cfRule type="cellIs" dxfId="21" priority="2" operator="between">
      <formula>1.41</formula>
      <formula>1.45</formula>
    </cfRule>
    <cfRule type="cellIs" dxfId="20" priority="3" operator="between">
      <formula>1.3</formula>
      <formula>1.4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A7" workbookViewId="0">
      <selection activeCell="K23" sqref="K23"/>
    </sheetView>
  </sheetViews>
  <sheetFormatPr defaultColWidth="8.6640625" defaultRowHeight="14.4" x14ac:dyDescent="0.3"/>
  <cols>
    <col min="1" max="1" width="8.44140625" style="1" bestFit="1" customWidth="1"/>
    <col min="2" max="2" width="11.109375" style="1" bestFit="1" customWidth="1"/>
    <col min="3" max="3" width="13.6640625" style="1" bestFit="1" customWidth="1"/>
    <col min="4" max="4" width="15.5546875" style="1" bestFit="1" customWidth="1"/>
    <col min="5" max="5" width="11.44140625" style="1" bestFit="1" customWidth="1"/>
    <col min="6" max="6" width="15.44140625" style="1" bestFit="1" customWidth="1"/>
    <col min="7" max="7" width="13.33203125" style="1" bestFit="1" customWidth="1"/>
    <col min="8" max="8" width="8.44140625" style="1" bestFit="1" customWidth="1"/>
    <col min="9" max="9" width="10.109375" style="1" bestFit="1" customWidth="1"/>
    <col min="10" max="11" width="10.5546875" style="1" bestFit="1" customWidth="1"/>
    <col min="12" max="12" width="16.33203125" style="1" bestFit="1" customWidth="1"/>
    <col min="13" max="13" width="18.44140625" style="1" bestFit="1" customWidth="1"/>
    <col min="14" max="24" width="8.6640625" style="1"/>
    <col min="25" max="25" width="2" style="1" bestFit="1" customWidth="1"/>
    <col min="26" max="26" width="10.5546875" style="1" bestFit="1" customWidth="1"/>
    <col min="27" max="27" width="11.5546875" style="1" bestFit="1" customWidth="1"/>
    <col min="28" max="28" width="7.44140625" style="1" bestFit="1" customWidth="1"/>
    <col min="29" max="32" width="8.6640625" style="1"/>
    <col min="33" max="33" width="11.6640625" style="1" bestFit="1" customWidth="1"/>
    <col min="34" max="16384" width="8.6640625" style="1"/>
  </cols>
  <sheetData>
    <row r="1" spans="1:28" ht="26.4" thickBot="1" x14ac:dyDescent="0.35">
      <c r="A1" s="30" t="s">
        <v>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28" s="3" customFormat="1" ht="46.8" x14ac:dyDescent="0.3">
      <c r="A2" s="33" t="s">
        <v>1</v>
      </c>
      <c r="B2" s="34"/>
      <c r="C2" s="2" t="s">
        <v>3</v>
      </c>
      <c r="D2" s="2" t="s">
        <v>0</v>
      </c>
      <c r="E2" s="33" t="s">
        <v>6</v>
      </c>
      <c r="F2" s="34"/>
      <c r="G2" s="2" t="s">
        <v>7</v>
      </c>
      <c r="H2" s="33" t="s">
        <v>8</v>
      </c>
      <c r="I2" s="34"/>
      <c r="J2" s="33" t="s">
        <v>9</v>
      </c>
      <c r="K2" s="34"/>
      <c r="L2" s="33" t="s">
        <v>10</v>
      </c>
      <c r="M2" s="34"/>
    </row>
    <row r="3" spans="1:28" ht="31.8" thickBot="1" x14ac:dyDescent="0.35">
      <c r="A3" s="20">
        <v>3</v>
      </c>
      <c r="B3" s="21"/>
      <c r="C3" s="4">
        <v>45588</v>
      </c>
      <c r="D3" s="5">
        <v>30748</v>
      </c>
      <c r="E3" s="22">
        <v>230684</v>
      </c>
      <c r="F3" s="23"/>
      <c r="G3" s="18">
        <v>3.5000000000000003E-2</v>
      </c>
      <c r="H3" s="24">
        <v>8261.4699999999993</v>
      </c>
      <c r="I3" s="25"/>
      <c r="J3" s="26">
        <v>7.53</v>
      </c>
      <c r="K3" s="27"/>
      <c r="L3" s="28">
        <v>493</v>
      </c>
      <c r="M3" s="29"/>
    </row>
    <row r="4" spans="1:28" s="7" customFormat="1" ht="36.6" thickBot="1" x14ac:dyDescent="0.35">
      <c r="A4" s="6" t="s">
        <v>2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4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  <c r="M4" s="6" t="s">
        <v>21</v>
      </c>
    </row>
    <row r="5" spans="1:28" s="15" customFormat="1" ht="16.2" thickBot="1" x14ac:dyDescent="0.35">
      <c r="A5" s="8">
        <v>45600</v>
      </c>
      <c r="B5" s="9">
        <v>496</v>
      </c>
      <c r="C5" s="9">
        <f>E3-B5</f>
        <v>230188</v>
      </c>
      <c r="D5" s="10">
        <v>208</v>
      </c>
      <c r="E5" s="17">
        <v>6.9000000000000006E-2</v>
      </c>
      <c r="F5" s="19">
        <f>((E5-G3)/(A5-C3))*1000</f>
        <v>2.8333333333333335</v>
      </c>
      <c r="G5" s="12">
        <f>C5*E5</f>
        <v>15882.972000000002</v>
      </c>
      <c r="H5" s="12">
        <f>G5-H3</f>
        <v>7621.5020000000022</v>
      </c>
      <c r="I5" s="12">
        <f>G5-H3</f>
        <v>7621.5020000000022</v>
      </c>
      <c r="J5" s="13">
        <v>3983</v>
      </c>
      <c r="K5" s="12">
        <f>J5</f>
        <v>3983</v>
      </c>
      <c r="L5" s="14">
        <f>J5/H5</f>
        <v>0.52260040081338288</v>
      </c>
      <c r="M5" s="14">
        <f>K5/I5</f>
        <v>0.52260040081338288</v>
      </c>
    </row>
    <row r="6" spans="1:28" s="15" customFormat="1" ht="16.2" thickBot="1" x14ac:dyDescent="0.35">
      <c r="A6" s="8">
        <v>45614</v>
      </c>
      <c r="B6" s="9">
        <v>4</v>
      </c>
      <c r="C6" s="9">
        <f>C5-B6</f>
        <v>230184</v>
      </c>
      <c r="D6" s="10">
        <v>245</v>
      </c>
      <c r="E6" s="17">
        <v>0.122</v>
      </c>
      <c r="F6" s="19">
        <f>(E6-E5)/(A6-A5)*1000</f>
        <v>3.7857142857142851</v>
      </c>
      <c r="G6" s="12">
        <f>C6*E6</f>
        <v>28082.448</v>
      </c>
      <c r="H6" s="12">
        <f>G6-G5</f>
        <v>12199.475999999999</v>
      </c>
      <c r="I6" s="12">
        <f>H6+I5</f>
        <v>19820.978000000003</v>
      </c>
      <c r="J6" s="13">
        <v>10855</v>
      </c>
      <c r="K6" s="12">
        <f>K5+J6</f>
        <v>14838</v>
      </c>
      <c r="L6" s="14">
        <f t="shared" ref="L6:M45" si="0">J6/H6</f>
        <v>0.88979231566995187</v>
      </c>
      <c r="M6" s="14">
        <f t="shared" si="0"/>
        <v>0.74860080062648759</v>
      </c>
    </row>
    <row r="7" spans="1:28" s="15" customFormat="1" ht="16.2" thickBot="1" x14ac:dyDescent="0.35">
      <c r="A7" s="8">
        <v>45631</v>
      </c>
      <c r="B7" s="9">
        <v>15</v>
      </c>
      <c r="C7" s="9">
        <f>C6-B7</f>
        <v>230169</v>
      </c>
      <c r="D7" s="10">
        <v>200</v>
      </c>
      <c r="E7" s="17">
        <v>0.17899999999999999</v>
      </c>
      <c r="F7" s="19">
        <f t="shared" ref="F7:F45" si="1">(E7-E6)/(A7-A6)*1000</f>
        <v>3.3529411764705879</v>
      </c>
      <c r="G7" s="12">
        <f t="shared" ref="G7:G45" si="2">C7*E7</f>
        <v>41200.250999999997</v>
      </c>
      <c r="H7" s="12">
        <f>G7-G6</f>
        <v>13117.802999999996</v>
      </c>
      <c r="I7" s="12">
        <f t="shared" ref="I7:I45" si="3">H7+I6</f>
        <v>32938.781000000003</v>
      </c>
      <c r="J7" s="13">
        <v>17643</v>
      </c>
      <c r="K7" s="12">
        <f t="shared" ref="K7:K45" si="4">K6+J7</f>
        <v>32481</v>
      </c>
      <c r="L7" s="14">
        <f t="shared" si="0"/>
        <v>1.3449660739683318</v>
      </c>
      <c r="M7" s="14">
        <f t="shared" si="0"/>
        <v>0.98610206613292695</v>
      </c>
    </row>
    <row r="8" spans="1:28" s="15" customFormat="1" ht="16.2" thickBot="1" x14ac:dyDescent="0.35">
      <c r="A8" s="8">
        <v>45642</v>
      </c>
      <c r="B8" s="9">
        <v>16</v>
      </c>
      <c r="C8" s="9">
        <f t="shared" ref="C8:C45" si="5">C7-B8</f>
        <v>230153</v>
      </c>
      <c r="D8" s="10">
        <v>202</v>
      </c>
      <c r="E8" s="17">
        <v>0.249</v>
      </c>
      <c r="F8" s="19">
        <f t="shared" si="1"/>
        <v>6.3636363636363642</v>
      </c>
      <c r="G8" s="12">
        <f t="shared" si="2"/>
        <v>57308.097000000002</v>
      </c>
      <c r="H8" s="12">
        <f>G8-G7</f>
        <v>16107.846000000005</v>
      </c>
      <c r="I8" s="12">
        <f t="shared" si="3"/>
        <v>49046.627000000008</v>
      </c>
      <c r="J8" s="13">
        <v>13284</v>
      </c>
      <c r="K8" s="12">
        <f t="shared" si="4"/>
        <v>45765</v>
      </c>
      <c r="L8" s="14">
        <f t="shared" si="0"/>
        <v>0.82469127157038846</v>
      </c>
      <c r="M8" s="14">
        <f t="shared" si="0"/>
        <v>0.93309168844577206</v>
      </c>
    </row>
    <row r="9" spans="1:28" s="15" customFormat="1" ht="16.2" thickBot="1" x14ac:dyDescent="0.35">
      <c r="A9" s="8">
        <v>45653</v>
      </c>
      <c r="B9" s="9">
        <v>11</v>
      </c>
      <c r="C9" s="9">
        <f t="shared" si="5"/>
        <v>230142</v>
      </c>
      <c r="D9" s="10">
        <v>188</v>
      </c>
      <c r="E9" s="17">
        <v>0.3</v>
      </c>
      <c r="F9" s="19">
        <f t="shared" si="1"/>
        <v>4.6363636363636358</v>
      </c>
      <c r="G9" s="12">
        <f t="shared" si="2"/>
        <v>69042.599999999991</v>
      </c>
      <c r="H9" s="12">
        <f>G9-G8</f>
        <v>11734.50299999999</v>
      </c>
      <c r="I9" s="12">
        <f t="shared" si="3"/>
        <v>60781.13</v>
      </c>
      <c r="J9" s="13">
        <v>12336</v>
      </c>
      <c r="K9" s="12">
        <f t="shared" si="4"/>
        <v>58101</v>
      </c>
      <c r="L9" s="14">
        <f t="shared" si="0"/>
        <v>1.0512588389981246</v>
      </c>
      <c r="M9" s="14">
        <f t="shared" si="0"/>
        <v>0.9559052291393727</v>
      </c>
    </row>
    <row r="10" spans="1:28" s="15" customFormat="1" ht="16.2" thickBot="1" x14ac:dyDescent="0.35">
      <c r="A10" s="8">
        <v>45664</v>
      </c>
      <c r="B10" s="9">
        <v>2</v>
      </c>
      <c r="C10" s="9">
        <f t="shared" si="5"/>
        <v>230140</v>
      </c>
      <c r="D10" s="10">
        <v>154</v>
      </c>
      <c r="E10" s="17">
        <v>0.34200000000000003</v>
      </c>
      <c r="F10" s="19">
        <f t="shared" si="1"/>
        <v>3.8181818181818219</v>
      </c>
      <c r="G10" s="12">
        <f t="shared" si="2"/>
        <v>78707.88</v>
      </c>
      <c r="H10" s="12">
        <f>G10-G9</f>
        <v>9665.2800000000134</v>
      </c>
      <c r="I10" s="12">
        <f t="shared" si="3"/>
        <v>70446.41</v>
      </c>
      <c r="J10" s="13">
        <v>13112</v>
      </c>
      <c r="K10" s="12">
        <f t="shared" si="4"/>
        <v>71213</v>
      </c>
      <c r="L10" s="14">
        <f t="shared" si="0"/>
        <v>1.3566083962389068</v>
      </c>
      <c r="M10" s="14">
        <f t="shared" si="0"/>
        <v>1.0108818888002951</v>
      </c>
    </row>
    <row r="11" spans="1:28" s="15" customFormat="1" ht="16.2" thickBot="1" x14ac:dyDescent="0.35">
      <c r="A11" s="8">
        <v>45674</v>
      </c>
      <c r="B11" s="9">
        <v>15</v>
      </c>
      <c r="C11" s="9">
        <f t="shared" si="5"/>
        <v>230125</v>
      </c>
      <c r="D11" s="10">
        <v>163</v>
      </c>
      <c r="E11" s="17">
        <v>0.41599999999999998</v>
      </c>
      <c r="F11" s="19">
        <f t="shared" si="1"/>
        <v>7.399999999999995</v>
      </c>
      <c r="G11" s="12">
        <f t="shared" si="2"/>
        <v>95732</v>
      </c>
      <c r="H11" s="12">
        <f t="shared" ref="H11:H21" si="6">G11-G10</f>
        <v>17024.119999999995</v>
      </c>
      <c r="I11" s="12">
        <f t="shared" si="3"/>
        <v>87470.53</v>
      </c>
      <c r="J11" s="13">
        <v>16085</v>
      </c>
      <c r="K11" s="12">
        <f t="shared" si="4"/>
        <v>87298</v>
      </c>
      <c r="L11" s="14">
        <f t="shared" si="0"/>
        <v>0.94483591516037269</v>
      </c>
      <c r="M11" s="14">
        <f t="shared" si="0"/>
        <v>0.99802756425506967</v>
      </c>
      <c r="Y11" s="15">
        <v>1</v>
      </c>
      <c r="Z11" s="15" t="s">
        <v>22</v>
      </c>
      <c r="AA11" s="16">
        <v>46337</v>
      </c>
      <c r="AB11" s="15">
        <v>735.47</v>
      </c>
    </row>
    <row r="12" spans="1:28" s="15" customFormat="1" ht="16.2" thickBot="1" x14ac:dyDescent="0.35">
      <c r="A12" s="8">
        <v>45685</v>
      </c>
      <c r="B12" s="9">
        <v>7</v>
      </c>
      <c r="C12" s="9">
        <f t="shared" si="5"/>
        <v>230118</v>
      </c>
      <c r="D12" s="10">
        <v>151</v>
      </c>
      <c r="E12" s="17">
        <v>0.47399999999999998</v>
      </c>
      <c r="F12" s="19">
        <f t="shared" si="1"/>
        <v>5.2727272727272725</v>
      </c>
      <c r="G12" s="12">
        <f t="shared" si="2"/>
        <v>109075.932</v>
      </c>
      <c r="H12" s="12">
        <f t="shared" si="6"/>
        <v>13343.932000000001</v>
      </c>
      <c r="I12" s="12">
        <f t="shared" si="3"/>
        <v>100814.462</v>
      </c>
      <c r="J12" s="13">
        <v>19465</v>
      </c>
      <c r="K12" s="12">
        <f t="shared" si="4"/>
        <v>106763</v>
      </c>
      <c r="L12" s="14">
        <f t="shared" si="0"/>
        <v>1.4587154670752218</v>
      </c>
      <c r="M12" s="14">
        <f t="shared" si="0"/>
        <v>1.0590048082585612</v>
      </c>
      <c r="Y12" s="15">
        <v>1</v>
      </c>
      <c r="Z12" s="15" t="s">
        <v>22</v>
      </c>
      <c r="AA12" s="16">
        <v>43788</v>
      </c>
      <c r="AB12" s="15">
        <v>657.1</v>
      </c>
    </row>
    <row r="13" spans="1:28" s="15" customFormat="1" ht="16.2" thickBot="1" x14ac:dyDescent="0.35">
      <c r="A13" s="8">
        <v>45695</v>
      </c>
      <c r="B13" s="9">
        <v>12</v>
      </c>
      <c r="C13" s="9">
        <f t="shared" si="5"/>
        <v>230106</v>
      </c>
      <c r="D13" s="10">
        <v>127</v>
      </c>
      <c r="E13" s="17">
        <v>0.52700000000000002</v>
      </c>
      <c r="F13" s="19">
        <f t="shared" si="1"/>
        <v>5.3000000000000043</v>
      </c>
      <c r="G13" s="12">
        <f t="shared" si="2"/>
        <v>121265.86200000001</v>
      </c>
      <c r="H13" s="12">
        <f t="shared" si="6"/>
        <v>12189.930000000008</v>
      </c>
      <c r="I13" s="12">
        <f t="shared" si="3"/>
        <v>113004.39200000001</v>
      </c>
      <c r="J13" s="13">
        <v>17216</v>
      </c>
      <c r="K13" s="12">
        <f t="shared" si="4"/>
        <v>123979</v>
      </c>
      <c r="L13" s="14">
        <f t="shared" si="0"/>
        <v>1.4123132782550833</v>
      </c>
      <c r="M13" s="14">
        <f t="shared" si="0"/>
        <v>1.097116650120997</v>
      </c>
      <c r="AA13" s="16">
        <f>SUM(AA11:AA12)</f>
        <v>90125</v>
      </c>
      <c r="AB13" s="16">
        <f>SUM(AB11:AB12)</f>
        <v>1392.5700000000002</v>
      </c>
    </row>
    <row r="14" spans="1:28" s="15" customFormat="1" ht="16.2" thickBot="1" x14ac:dyDescent="0.35">
      <c r="A14" s="8">
        <v>45707</v>
      </c>
      <c r="B14" s="9">
        <v>41</v>
      </c>
      <c r="C14" s="9">
        <f t="shared" si="5"/>
        <v>230065</v>
      </c>
      <c r="D14" s="10">
        <v>119</v>
      </c>
      <c r="E14" s="17">
        <v>0.54900000000000004</v>
      </c>
      <c r="F14" s="19">
        <f t="shared" si="1"/>
        <v>1.833333333333335</v>
      </c>
      <c r="G14" s="12">
        <f t="shared" si="2"/>
        <v>126305.68500000001</v>
      </c>
      <c r="H14" s="12">
        <f t="shared" si="6"/>
        <v>5039.823000000004</v>
      </c>
      <c r="I14" s="12">
        <f t="shared" si="3"/>
        <v>118044.21500000001</v>
      </c>
      <c r="J14" s="13">
        <v>12288</v>
      </c>
      <c r="K14" s="12">
        <f t="shared" si="4"/>
        <v>136267</v>
      </c>
      <c r="L14" s="14">
        <f t="shared" si="0"/>
        <v>2.4381808646851271</v>
      </c>
      <c r="M14" s="14">
        <f t="shared" si="0"/>
        <v>1.1543725374428555</v>
      </c>
      <c r="AA14" s="15">
        <f>AB13/AA13</f>
        <v>1.5451539528432734E-2</v>
      </c>
    </row>
    <row r="15" spans="1:28" s="15" customFormat="1" ht="16.2" thickBot="1" x14ac:dyDescent="0.35">
      <c r="A15" s="8">
        <v>45719</v>
      </c>
      <c r="B15" s="9">
        <v>19</v>
      </c>
      <c r="C15" s="9">
        <f t="shared" si="5"/>
        <v>230046</v>
      </c>
      <c r="D15" s="10">
        <v>125</v>
      </c>
      <c r="E15" s="17">
        <v>0.59799999999999998</v>
      </c>
      <c r="F15" s="19">
        <f t="shared" si="1"/>
        <v>4.0833333333333277</v>
      </c>
      <c r="G15" s="12">
        <f t="shared" si="2"/>
        <v>137567.508</v>
      </c>
      <c r="H15" s="12">
        <f t="shared" si="6"/>
        <v>11261.822999999989</v>
      </c>
      <c r="I15" s="12">
        <f t="shared" si="3"/>
        <v>129306.038</v>
      </c>
      <c r="J15" s="13">
        <v>13400</v>
      </c>
      <c r="K15" s="12">
        <f t="shared" si="4"/>
        <v>149667</v>
      </c>
      <c r="L15" s="14">
        <f t="shared" si="0"/>
        <v>1.1898606468952684</v>
      </c>
      <c r="M15" s="14">
        <f t="shared" si="0"/>
        <v>1.1574633506286844</v>
      </c>
    </row>
    <row r="16" spans="1:28" s="15" customFormat="1" ht="16.2" thickBot="1" x14ac:dyDescent="0.35">
      <c r="A16" s="8">
        <v>45733</v>
      </c>
      <c r="B16" s="9">
        <v>32</v>
      </c>
      <c r="C16" s="9">
        <f t="shared" si="5"/>
        <v>230014</v>
      </c>
      <c r="D16" s="10">
        <v>114</v>
      </c>
      <c r="E16" s="17">
        <v>0.70599999999999996</v>
      </c>
      <c r="F16" s="19">
        <f t="shared" si="1"/>
        <v>7.7142857142857135</v>
      </c>
      <c r="G16" s="12">
        <f t="shared" si="2"/>
        <v>162389.88399999999</v>
      </c>
      <c r="H16" s="12">
        <f t="shared" si="6"/>
        <v>24822.375999999989</v>
      </c>
      <c r="I16" s="12">
        <f t="shared" si="3"/>
        <v>154128.41399999999</v>
      </c>
      <c r="J16" s="13">
        <v>24150</v>
      </c>
      <c r="K16" s="12">
        <f t="shared" si="4"/>
        <v>173817</v>
      </c>
      <c r="L16" s="14">
        <f t="shared" si="0"/>
        <v>0.97291250442745736</v>
      </c>
      <c r="M16" s="14">
        <f t="shared" si="0"/>
        <v>1.1277414429243398</v>
      </c>
    </row>
    <row r="17" spans="1:13" s="15" customFormat="1" ht="16.2" thickBot="1" x14ac:dyDescent="0.35">
      <c r="A17" s="8">
        <v>45743</v>
      </c>
      <c r="B17" s="9">
        <v>131</v>
      </c>
      <c r="C17" s="9">
        <f t="shared" si="5"/>
        <v>229883</v>
      </c>
      <c r="D17" s="10">
        <v>104</v>
      </c>
      <c r="E17" s="17">
        <v>0.71599999999999997</v>
      </c>
      <c r="F17" s="11">
        <f t="shared" si="1"/>
        <v>1.0000000000000009</v>
      </c>
      <c r="G17" s="12">
        <f t="shared" si="2"/>
        <v>164596.228</v>
      </c>
      <c r="H17" s="12">
        <f t="shared" si="6"/>
        <v>2206.3440000000119</v>
      </c>
      <c r="I17" s="12">
        <f t="shared" si="3"/>
        <v>156334.758</v>
      </c>
      <c r="J17" s="13">
        <v>17987</v>
      </c>
      <c r="K17" s="12">
        <f t="shared" si="4"/>
        <v>191804</v>
      </c>
      <c r="L17" s="14">
        <f t="shared" si="0"/>
        <v>8.1524005322832274</v>
      </c>
      <c r="M17" s="14">
        <f t="shared" si="0"/>
        <v>1.2268800774297421</v>
      </c>
    </row>
    <row r="18" spans="1:13" s="15" customFormat="1" ht="16.2" thickBot="1" x14ac:dyDescent="0.35">
      <c r="A18" s="8">
        <v>45755</v>
      </c>
      <c r="B18" s="9">
        <v>1221</v>
      </c>
      <c r="C18" s="9">
        <f t="shared" si="5"/>
        <v>228662</v>
      </c>
      <c r="D18" s="10">
        <v>127</v>
      </c>
      <c r="E18" s="17">
        <v>0.75900000000000001</v>
      </c>
      <c r="F18" s="19">
        <f t="shared" si="1"/>
        <v>3.5833333333333366</v>
      </c>
      <c r="G18" s="12">
        <f t="shared" si="2"/>
        <v>173554.45800000001</v>
      </c>
      <c r="H18" s="12">
        <f t="shared" si="6"/>
        <v>8958.2300000000105</v>
      </c>
      <c r="I18" s="12">
        <f t="shared" si="3"/>
        <v>165292.98800000001</v>
      </c>
      <c r="J18" s="13">
        <v>20198</v>
      </c>
      <c r="K18" s="12">
        <f t="shared" si="4"/>
        <v>212002</v>
      </c>
      <c r="L18" s="14">
        <f t="shared" si="0"/>
        <v>2.2546864726625659</v>
      </c>
      <c r="M18" s="14">
        <f t="shared" si="0"/>
        <v>1.282583142607356</v>
      </c>
    </row>
    <row r="19" spans="1:13" s="15" customFormat="1" ht="16.2" thickBot="1" x14ac:dyDescent="0.35">
      <c r="A19" s="8">
        <v>45769</v>
      </c>
      <c r="B19" s="9">
        <v>326</v>
      </c>
      <c r="C19" s="9">
        <f t="shared" si="5"/>
        <v>228336</v>
      </c>
      <c r="D19" s="10">
        <v>137</v>
      </c>
      <c r="E19" s="17">
        <v>0.82299999999999995</v>
      </c>
      <c r="F19" s="19">
        <f t="shared" si="1"/>
        <v>4.5714285714285676</v>
      </c>
      <c r="G19" s="12">
        <f t="shared" si="2"/>
        <v>187920.52799999999</v>
      </c>
      <c r="H19" s="12">
        <f t="shared" si="6"/>
        <v>14366.069999999978</v>
      </c>
      <c r="I19" s="12">
        <f t="shared" si="3"/>
        <v>179659.05799999999</v>
      </c>
      <c r="J19" s="13">
        <v>24886</v>
      </c>
      <c r="K19" s="12">
        <f t="shared" si="4"/>
        <v>236888</v>
      </c>
      <c r="L19" s="14">
        <f t="shared" si="0"/>
        <v>1.7322761200523205</v>
      </c>
      <c r="M19" s="14">
        <f t="shared" si="0"/>
        <v>1.3185419240036313</v>
      </c>
    </row>
    <row r="20" spans="1:13" s="15" customFormat="1" ht="16.2" thickBot="1" x14ac:dyDescent="0.35">
      <c r="A20" s="8">
        <v>45782</v>
      </c>
      <c r="B20" s="9">
        <v>372</v>
      </c>
      <c r="C20" s="9">
        <f t="shared" si="5"/>
        <v>227964</v>
      </c>
      <c r="D20" s="10">
        <v>114</v>
      </c>
      <c r="E20" s="17">
        <v>0.85</v>
      </c>
      <c r="F20" s="19">
        <f t="shared" si="1"/>
        <v>2.0769230769230784</v>
      </c>
      <c r="G20" s="12">
        <f t="shared" si="2"/>
        <v>193769.4</v>
      </c>
      <c r="H20" s="12">
        <f t="shared" si="6"/>
        <v>5848.872000000003</v>
      </c>
      <c r="I20" s="12">
        <f t="shared" si="3"/>
        <v>185507.93</v>
      </c>
      <c r="J20" s="13">
        <v>19685</v>
      </c>
      <c r="K20" s="12">
        <f t="shared" si="4"/>
        <v>256573</v>
      </c>
      <c r="L20" s="14">
        <f t="shared" si="0"/>
        <v>3.36560622287511</v>
      </c>
      <c r="M20" s="14">
        <f t="shared" si="0"/>
        <v>1.3830837312453437</v>
      </c>
    </row>
    <row r="21" spans="1:13" s="15" customFormat="1" ht="16.2" thickBot="1" x14ac:dyDescent="0.35">
      <c r="A21" s="8">
        <v>45792</v>
      </c>
      <c r="B21" s="9">
        <v>172</v>
      </c>
      <c r="C21" s="9">
        <f t="shared" si="5"/>
        <v>227792</v>
      </c>
      <c r="D21" s="10">
        <v>107</v>
      </c>
      <c r="E21" s="17">
        <v>0.85699999999999998</v>
      </c>
      <c r="F21" s="11">
        <f t="shared" si="1"/>
        <v>0.70000000000000062</v>
      </c>
      <c r="G21" s="12">
        <f t="shared" si="2"/>
        <v>195217.74400000001</v>
      </c>
      <c r="H21" s="12">
        <f t="shared" si="6"/>
        <v>1448.3440000000119</v>
      </c>
      <c r="I21" s="12">
        <f t="shared" si="3"/>
        <v>186956.274</v>
      </c>
      <c r="J21" s="13">
        <v>4400</v>
      </c>
      <c r="K21" s="12">
        <f t="shared" si="4"/>
        <v>260973</v>
      </c>
      <c r="L21" s="14">
        <f t="shared" si="0"/>
        <v>3.0379523096722627</v>
      </c>
      <c r="M21" s="14">
        <f t="shared" si="0"/>
        <v>1.3959039427582944</v>
      </c>
    </row>
    <row r="22" spans="1:13" s="15" customFormat="1" ht="16.2" thickBot="1" x14ac:dyDescent="0.35">
      <c r="A22" s="8">
        <v>45804</v>
      </c>
      <c r="B22" s="9">
        <v>233</v>
      </c>
      <c r="C22" s="9">
        <f t="shared" si="5"/>
        <v>227559</v>
      </c>
      <c r="D22" s="10">
        <v>101</v>
      </c>
      <c r="E22" s="17">
        <v>0.9</v>
      </c>
      <c r="F22" s="19">
        <f t="shared" si="1"/>
        <v>3.5833333333333366</v>
      </c>
      <c r="G22" s="12">
        <f t="shared" si="2"/>
        <v>204803.1</v>
      </c>
      <c r="H22" s="12">
        <f>G22-G21</f>
        <v>9585.3559999999998</v>
      </c>
      <c r="I22" s="12">
        <f t="shared" si="3"/>
        <v>196541.63</v>
      </c>
      <c r="J22" s="13">
        <v>4272</v>
      </c>
      <c r="K22" s="12">
        <f t="shared" si="4"/>
        <v>265245</v>
      </c>
      <c r="L22" s="14">
        <f t="shared" si="0"/>
        <v>0.44567984746732414</v>
      </c>
      <c r="M22" s="14">
        <f t="shared" si="0"/>
        <v>1.3495614135285232</v>
      </c>
    </row>
    <row r="23" spans="1:13" s="15" customFormat="1" ht="16.2" thickBot="1" x14ac:dyDescent="0.35">
      <c r="A23" s="8">
        <v>45825</v>
      </c>
      <c r="B23" s="9">
        <v>64</v>
      </c>
      <c r="C23" s="9">
        <f t="shared" si="5"/>
        <v>227495</v>
      </c>
      <c r="D23" s="10">
        <v>94</v>
      </c>
      <c r="E23" s="17">
        <v>0.94299999999999995</v>
      </c>
      <c r="F23" s="19">
        <f t="shared" si="1"/>
        <v>2.0476190476190443</v>
      </c>
      <c r="G23" s="12">
        <f t="shared" si="2"/>
        <v>214527.78499999997</v>
      </c>
      <c r="H23" s="12">
        <f t="shared" ref="H23:H45" si="7">G23-G22</f>
        <v>9724.6849999999686</v>
      </c>
      <c r="I23" s="12">
        <f t="shared" si="3"/>
        <v>206266.31499999997</v>
      </c>
      <c r="J23" s="13">
        <v>4798</v>
      </c>
      <c r="K23" s="12">
        <f t="shared" si="4"/>
        <v>270043</v>
      </c>
      <c r="L23" s="14">
        <f t="shared" si="0"/>
        <v>0.49338359031680878</v>
      </c>
      <c r="M23" s="14">
        <f t="shared" si="0"/>
        <v>1.3091958325817767</v>
      </c>
    </row>
    <row r="24" spans="1:13" s="15" customFormat="1" ht="16.2" thickBot="1" x14ac:dyDescent="0.35">
      <c r="A24" s="8"/>
      <c r="B24" s="9"/>
      <c r="C24" s="9">
        <f t="shared" si="5"/>
        <v>227495</v>
      </c>
      <c r="D24" s="10"/>
      <c r="E24" s="17"/>
      <c r="F24" s="11">
        <f t="shared" si="1"/>
        <v>2.0578286961265686E-2</v>
      </c>
      <c r="G24" s="12">
        <f t="shared" si="2"/>
        <v>0</v>
      </c>
      <c r="H24" s="12">
        <f t="shared" si="7"/>
        <v>-214527.78499999997</v>
      </c>
      <c r="I24" s="12">
        <f t="shared" si="3"/>
        <v>-8261.4700000000012</v>
      </c>
      <c r="J24" s="13"/>
      <c r="K24" s="12">
        <f t="shared" si="4"/>
        <v>270043</v>
      </c>
      <c r="L24" s="14">
        <f t="shared" si="0"/>
        <v>0</v>
      </c>
      <c r="M24" s="14">
        <f t="shared" si="0"/>
        <v>-32.687039957779909</v>
      </c>
    </row>
    <row r="25" spans="1:13" s="15" customFormat="1" ht="16.2" thickBot="1" x14ac:dyDescent="0.35">
      <c r="A25" s="8"/>
      <c r="B25" s="9"/>
      <c r="C25" s="9">
        <f t="shared" si="5"/>
        <v>227495</v>
      </c>
      <c r="D25" s="10"/>
      <c r="E25" s="17"/>
      <c r="F25" s="11" t="e">
        <f t="shared" si="1"/>
        <v>#DIV/0!</v>
      </c>
      <c r="G25" s="12">
        <f t="shared" si="2"/>
        <v>0</v>
      </c>
      <c r="H25" s="12">
        <f t="shared" si="7"/>
        <v>0</v>
      </c>
      <c r="I25" s="12">
        <f t="shared" si="3"/>
        <v>-8261.4700000000012</v>
      </c>
      <c r="J25" s="13"/>
      <c r="K25" s="12">
        <f t="shared" si="4"/>
        <v>270043</v>
      </c>
      <c r="L25" s="14" t="e">
        <f t="shared" si="0"/>
        <v>#DIV/0!</v>
      </c>
      <c r="M25" s="14">
        <f t="shared" si="0"/>
        <v>-32.687039957779909</v>
      </c>
    </row>
    <row r="26" spans="1:13" s="15" customFormat="1" ht="16.2" thickBot="1" x14ac:dyDescent="0.35">
      <c r="A26" s="8"/>
      <c r="B26" s="9"/>
      <c r="C26" s="9">
        <f t="shared" si="5"/>
        <v>227495</v>
      </c>
      <c r="D26" s="10"/>
      <c r="E26" s="17"/>
      <c r="F26" s="11" t="e">
        <f t="shared" si="1"/>
        <v>#DIV/0!</v>
      </c>
      <c r="G26" s="12">
        <f t="shared" si="2"/>
        <v>0</v>
      </c>
      <c r="H26" s="12">
        <f t="shared" si="7"/>
        <v>0</v>
      </c>
      <c r="I26" s="12">
        <f t="shared" si="3"/>
        <v>-8261.4700000000012</v>
      </c>
      <c r="J26" s="13"/>
      <c r="K26" s="12">
        <f t="shared" si="4"/>
        <v>270043</v>
      </c>
      <c r="L26" s="14" t="e">
        <f t="shared" si="0"/>
        <v>#DIV/0!</v>
      </c>
      <c r="M26" s="14">
        <f t="shared" si="0"/>
        <v>-32.687039957779909</v>
      </c>
    </row>
    <row r="27" spans="1:13" s="15" customFormat="1" ht="16.2" thickBot="1" x14ac:dyDescent="0.35">
      <c r="A27" s="8"/>
      <c r="B27" s="9"/>
      <c r="C27" s="9">
        <f t="shared" si="5"/>
        <v>227495</v>
      </c>
      <c r="D27" s="10"/>
      <c r="E27" s="17"/>
      <c r="F27" s="11" t="e">
        <f t="shared" si="1"/>
        <v>#DIV/0!</v>
      </c>
      <c r="G27" s="12">
        <f t="shared" si="2"/>
        <v>0</v>
      </c>
      <c r="H27" s="12">
        <f t="shared" si="7"/>
        <v>0</v>
      </c>
      <c r="I27" s="12">
        <f t="shared" si="3"/>
        <v>-8261.4700000000012</v>
      </c>
      <c r="J27" s="13"/>
      <c r="K27" s="12">
        <f t="shared" si="4"/>
        <v>270043</v>
      </c>
      <c r="L27" s="14" t="e">
        <f t="shared" si="0"/>
        <v>#DIV/0!</v>
      </c>
      <c r="M27" s="14">
        <f t="shared" si="0"/>
        <v>-32.687039957779909</v>
      </c>
    </row>
    <row r="28" spans="1:13" s="15" customFormat="1" ht="16.2" thickBot="1" x14ac:dyDescent="0.35">
      <c r="A28" s="8"/>
      <c r="B28" s="9"/>
      <c r="C28" s="9">
        <f t="shared" si="5"/>
        <v>227495</v>
      </c>
      <c r="D28" s="10"/>
      <c r="E28" s="17"/>
      <c r="F28" s="11" t="e">
        <f t="shared" si="1"/>
        <v>#DIV/0!</v>
      </c>
      <c r="G28" s="12">
        <f t="shared" si="2"/>
        <v>0</v>
      </c>
      <c r="H28" s="12">
        <f t="shared" si="7"/>
        <v>0</v>
      </c>
      <c r="I28" s="12">
        <f t="shared" si="3"/>
        <v>-8261.4700000000012</v>
      </c>
      <c r="J28" s="13"/>
      <c r="K28" s="12">
        <f t="shared" si="4"/>
        <v>270043</v>
      </c>
      <c r="L28" s="14" t="e">
        <f t="shared" si="0"/>
        <v>#DIV/0!</v>
      </c>
      <c r="M28" s="14">
        <f t="shared" si="0"/>
        <v>-32.687039957779909</v>
      </c>
    </row>
    <row r="29" spans="1:13" s="15" customFormat="1" ht="16.2" thickBot="1" x14ac:dyDescent="0.35">
      <c r="A29" s="8"/>
      <c r="B29" s="9"/>
      <c r="C29" s="9">
        <f t="shared" si="5"/>
        <v>227495</v>
      </c>
      <c r="D29" s="10"/>
      <c r="E29" s="17"/>
      <c r="F29" s="11" t="e">
        <f t="shared" si="1"/>
        <v>#DIV/0!</v>
      </c>
      <c r="G29" s="12">
        <f t="shared" si="2"/>
        <v>0</v>
      </c>
      <c r="H29" s="12">
        <f t="shared" si="7"/>
        <v>0</v>
      </c>
      <c r="I29" s="12">
        <f t="shared" si="3"/>
        <v>-8261.4700000000012</v>
      </c>
      <c r="J29" s="13"/>
      <c r="K29" s="12">
        <f t="shared" si="4"/>
        <v>270043</v>
      </c>
      <c r="L29" s="14" t="e">
        <f t="shared" si="0"/>
        <v>#DIV/0!</v>
      </c>
      <c r="M29" s="14">
        <f t="shared" si="0"/>
        <v>-32.687039957779909</v>
      </c>
    </row>
    <row r="30" spans="1:13" s="15" customFormat="1" ht="16.2" thickBot="1" x14ac:dyDescent="0.35">
      <c r="A30" s="8"/>
      <c r="B30" s="9"/>
      <c r="C30" s="9">
        <f t="shared" si="5"/>
        <v>227495</v>
      </c>
      <c r="D30" s="10"/>
      <c r="E30" s="17"/>
      <c r="F30" s="11" t="e">
        <f t="shared" si="1"/>
        <v>#DIV/0!</v>
      </c>
      <c r="G30" s="12">
        <f t="shared" si="2"/>
        <v>0</v>
      </c>
      <c r="H30" s="12">
        <f t="shared" si="7"/>
        <v>0</v>
      </c>
      <c r="I30" s="12">
        <f t="shared" si="3"/>
        <v>-8261.4700000000012</v>
      </c>
      <c r="J30" s="13"/>
      <c r="K30" s="12">
        <f t="shared" si="4"/>
        <v>270043</v>
      </c>
      <c r="L30" s="14" t="e">
        <f t="shared" si="0"/>
        <v>#DIV/0!</v>
      </c>
      <c r="M30" s="14">
        <f t="shared" si="0"/>
        <v>-32.687039957779909</v>
      </c>
    </row>
    <row r="31" spans="1:13" s="15" customFormat="1" ht="16.2" thickBot="1" x14ac:dyDescent="0.35">
      <c r="A31" s="8"/>
      <c r="B31" s="9"/>
      <c r="C31" s="9">
        <f t="shared" si="5"/>
        <v>227495</v>
      </c>
      <c r="D31" s="10"/>
      <c r="E31" s="17"/>
      <c r="F31" s="11" t="e">
        <f t="shared" si="1"/>
        <v>#DIV/0!</v>
      </c>
      <c r="G31" s="12">
        <f t="shared" si="2"/>
        <v>0</v>
      </c>
      <c r="H31" s="12">
        <f t="shared" si="7"/>
        <v>0</v>
      </c>
      <c r="I31" s="12">
        <f t="shared" si="3"/>
        <v>-8261.4700000000012</v>
      </c>
      <c r="J31" s="13"/>
      <c r="K31" s="12">
        <f t="shared" si="4"/>
        <v>270043</v>
      </c>
      <c r="L31" s="14" t="e">
        <f t="shared" si="0"/>
        <v>#DIV/0!</v>
      </c>
      <c r="M31" s="14">
        <f t="shared" si="0"/>
        <v>-32.687039957779909</v>
      </c>
    </row>
    <row r="32" spans="1:13" s="15" customFormat="1" ht="16.2" thickBot="1" x14ac:dyDescent="0.35">
      <c r="A32" s="8"/>
      <c r="B32" s="9"/>
      <c r="C32" s="9">
        <f t="shared" si="5"/>
        <v>227495</v>
      </c>
      <c r="D32" s="10"/>
      <c r="E32" s="17"/>
      <c r="F32" s="11" t="e">
        <f t="shared" si="1"/>
        <v>#DIV/0!</v>
      </c>
      <c r="G32" s="12">
        <f t="shared" si="2"/>
        <v>0</v>
      </c>
      <c r="H32" s="12">
        <f t="shared" si="7"/>
        <v>0</v>
      </c>
      <c r="I32" s="12">
        <f t="shared" si="3"/>
        <v>-8261.4700000000012</v>
      </c>
      <c r="J32" s="13"/>
      <c r="K32" s="12">
        <f t="shared" si="4"/>
        <v>270043</v>
      </c>
      <c r="L32" s="14" t="e">
        <f t="shared" si="0"/>
        <v>#DIV/0!</v>
      </c>
      <c r="M32" s="14">
        <f t="shared" si="0"/>
        <v>-32.687039957779909</v>
      </c>
    </row>
    <row r="33" spans="1:13" s="15" customFormat="1" ht="16.2" thickBot="1" x14ac:dyDescent="0.35">
      <c r="A33" s="8"/>
      <c r="B33" s="9"/>
      <c r="C33" s="9">
        <f t="shared" si="5"/>
        <v>227495</v>
      </c>
      <c r="D33" s="10"/>
      <c r="E33" s="17"/>
      <c r="F33" s="11" t="e">
        <f t="shared" si="1"/>
        <v>#DIV/0!</v>
      </c>
      <c r="G33" s="12">
        <f t="shared" si="2"/>
        <v>0</v>
      </c>
      <c r="H33" s="12">
        <f t="shared" si="7"/>
        <v>0</v>
      </c>
      <c r="I33" s="12">
        <f t="shared" si="3"/>
        <v>-8261.4700000000012</v>
      </c>
      <c r="J33" s="13"/>
      <c r="K33" s="12">
        <f t="shared" si="4"/>
        <v>270043</v>
      </c>
      <c r="L33" s="14" t="e">
        <f t="shared" si="0"/>
        <v>#DIV/0!</v>
      </c>
      <c r="M33" s="14">
        <f t="shared" si="0"/>
        <v>-32.687039957779909</v>
      </c>
    </row>
    <row r="34" spans="1:13" s="15" customFormat="1" ht="16.2" thickBot="1" x14ac:dyDescent="0.35">
      <c r="A34" s="8"/>
      <c r="B34" s="9"/>
      <c r="C34" s="9">
        <f t="shared" si="5"/>
        <v>227495</v>
      </c>
      <c r="D34" s="10"/>
      <c r="E34" s="17"/>
      <c r="F34" s="11" t="e">
        <f t="shared" si="1"/>
        <v>#DIV/0!</v>
      </c>
      <c r="G34" s="12">
        <f t="shared" si="2"/>
        <v>0</v>
      </c>
      <c r="H34" s="12">
        <f t="shared" si="7"/>
        <v>0</v>
      </c>
      <c r="I34" s="12">
        <f t="shared" si="3"/>
        <v>-8261.4700000000012</v>
      </c>
      <c r="J34" s="13"/>
      <c r="K34" s="12">
        <f t="shared" si="4"/>
        <v>270043</v>
      </c>
      <c r="L34" s="14" t="e">
        <f t="shared" si="0"/>
        <v>#DIV/0!</v>
      </c>
      <c r="M34" s="14">
        <f t="shared" si="0"/>
        <v>-32.687039957779909</v>
      </c>
    </row>
    <row r="35" spans="1:13" s="15" customFormat="1" ht="16.2" thickBot="1" x14ac:dyDescent="0.35">
      <c r="A35" s="8"/>
      <c r="B35" s="9"/>
      <c r="C35" s="9">
        <f t="shared" si="5"/>
        <v>227495</v>
      </c>
      <c r="D35" s="10"/>
      <c r="E35" s="17"/>
      <c r="F35" s="11" t="e">
        <f t="shared" si="1"/>
        <v>#DIV/0!</v>
      </c>
      <c r="G35" s="12">
        <f t="shared" si="2"/>
        <v>0</v>
      </c>
      <c r="H35" s="12">
        <f t="shared" si="7"/>
        <v>0</v>
      </c>
      <c r="I35" s="12">
        <f t="shared" si="3"/>
        <v>-8261.4700000000012</v>
      </c>
      <c r="J35" s="13"/>
      <c r="K35" s="12">
        <f t="shared" si="4"/>
        <v>270043</v>
      </c>
      <c r="L35" s="14" t="e">
        <f t="shared" si="0"/>
        <v>#DIV/0!</v>
      </c>
      <c r="M35" s="14">
        <f t="shared" si="0"/>
        <v>-32.687039957779909</v>
      </c>
    </row>
    <row r="36" spans="1:13" s="15" customFormat="1" ht="16.2" thickBot="1" x14ac:dyDescent="0.35">
      <c r="A36" s="8"/>
      <c r="B36" s="9"/>
      <c r="C36" s="9">
        <f t="shared" si="5"/>
        <v>227495</v>
      </c>
      <c r="D36" s="10"/>
      <c r="E36" s="17"/>
      <c r="F36" s="11" t="e">
        <f t="shared" si="1"/>
        <v>#DIV/0!</v>
      </c>
      <c r="G36" s="12">
        <f t="shared" si="2"/>
        <v>0</v>
      </c>
      <c r="H36" s="12">
        <f t="shared" si="7"/>
        <v>0</v>
      </c>
      <c r="I36" s="12">
        <f t="shared" si="3"/>
        <v>-8261.4700000000012</v>
      </c>
      <c r="J36" s="13"/>
      <c r="K36" s="12">
        <f t="shared" si="4"/>
        <v>270043</v>
      </c>
      <c r="L36" s="14" t="e">
        <f t="shared" si="0"/>
        <v>#DIV/0!</v>
      </c>
      <c r="M36" s="14">
        <f t="shared" si="0"/>
        <v>-32.687039957779909</v>
      </c>
    </row>
    <row r="37" spans="1:13" s="15" customFormat="1" ht="16.2" thickBot="1" x14ac:dyDescent="0.35">
      <c r="A37" s="8"/>
      <c r="B37" s="9"/>
      <c r="C37" s="9">
        <f t="shared" si="5"/>
        <v>227495</v>
      </c>
      <c r="D37" s="10"/>
      <c r="E37" s="17"/>
      <c r="F37" s="11" t="e">
        <f t="shared" si="1"/>
        <v>#DIV/0!</v>
      </c>
      <c r="G37" s="12">
        <f t="shared" si="2"/>
        <v>0</v>
      </c>
      <c r="H37" s="12">
        <f t="shared" si="7"/>
        <v>0</v>
      </c>
      <c r="I37" s="12">
        <f t="shared" si="3"/>
        <v>-8261.4700000000012</v>
      </c>
      <c r="J37" s="13"/>
      <c r="K37" s="12">
        <f t="shared" si="4"/>
        <v>270043</v>
      </c>
      <c r="L37" s="14" t="e">
        <f t="shared" si="0"/>
        <v>#DIV/0!</v>
      </c>
      <c r="M37" s="14">
        <f t="shared" si="0"/>
        <v>-32.687039957779909</v>
      </c>
    </row>
    <row r="38" spans="1:13" s="15" customFormat="1" ht="16.2" thickBot="1" x14ac:dyDescent="0.35">
      <c r="A38" s="8"/>
      <c r="B38" s="9"/>
      <c r="C38" s="9">
        <f t="shared" si="5"/>
        <v>227495</v>
      </c>
      <c r="D38" s="10"/>
      <c r="E38" s="17"/>
      <c r="F38" s="11" t="e">
        <f t="shared" si="1"/>
        <v>#DIV/0!</v>
      </c>
      <c r="G38" s="12">
        <f t="shared" si="2"/>
        <v>0</v>
      </c>
      <c r="H38" s="12">
        <f t="shared" si="7"/>
        <v>0</v>
      </c>
      <c r="I38" s="12">
        <f t="shared" si="3"/>
        <v>-8261.4700000000012</v>
      </c>
      <c r="J38" s="13"/>
      <c r="K38" s="12">
        <f t="shared" si="4"/>
        <v>270043</v>
      </c>
      <c r="L38" s="14" t="e">
        <f t="shared" si="0"/>
        <v>#DIV/0!</v>
      </c>
      <c r="M38" s="14">
        <f t="shared" si="0"/>
        <v>-32.687039957779909</v>
      </c>
    </row>
    <row r="39" spans="1:13" s="15" customFormat="1" ht="16.2" thickBot="1" x14ac:dyDescent="0.35">
      <c r="A39" s="8"/>
      <c r="B39" s="9"/>
      <c r="C39" s="9">
        <f t="shared" si="5"/>
        <v>227495</v>
      </c>
      <c r="D39" s="10"/>
      <c r="E39" s="17"/>
      <c r="F39" s="11" t="e">
        <f t="shared" si="1"/>
        <v>#DIV/0!</v>
      </c>
      <c r="G39" s="12">
        <f t="shared" si="2"/>
        <v>0</v>
      </c>
      <c r="H39" s="12">
        <f t="shared" si="7"/>
        <v>0</v>
      </c>
      <c r="I39" s="12">
        <f t="shared" si="3"/>
        <v>-8261.4700000000012</v>
      </c>
      <c r="J39" s="13"/>
      <c r="K39" s="12">
        <f t="shared" si="4"/>
        <v>270043</v>
      </c>
      <c r="L39" s="14" t="e">
        <f t="shared" si="0"/>
        <v>#DIV/0!</v>
      </c>
      <c r="M39" s="14">
        <f t="shared" si="0"/>
        <v>-32.687039957779909</v>
      </c>
    </row>
    <row r="40" spans="1:13" s="15" customFormat="1" ht="16.2" thickBot="1" x14ac:dyDescent="0.35">
      <c r="A40" s="8"/>
      <c r="B40" s="9"/>
      <c r="C40" s="9">
        <f t="shared" si="5"/>
        <v>227495</v>
      </c>
      <c r="D40" s="10"/>
      <c r="E40" s="17"/>
      <c r="F40" s="11" t="e">
        <f t="shared" si="1"/>
        <v>#DIV/0!</v>
      </c>
      <c r="G40" s="12">
        <f t="shared" si="2"/>
        <v>0</v>
      </c>
      <c r="H40" s="12">
        <f t="shared" si="7"/>
        <v>0</v>
      </c>
      <c r="I40" s="12">
        <f t="shared" si="3"/>
        <v>-8261.4700000000012</v>
      </c>
      <c r="J40" s="13"/>
      <c r="K40" s="12">
        <f t="shared" si="4"/>
        <v>270043</v>
      </c>
      <c r="L40" s="14" t="e">
        <f t="shared" si="0"/>
        <v>#DIV/0!</v>
      </c>
      <c r="M40" s="14">
        <f t="shared" si="0"/>
        <v>-32.687039957779909</v>
      </c>
    </row>
    <row r="41" spans="1:13" ht="16.2" thickBot="1" x14ac:dyDescent="0.35">
      <c r="A41" s="8"/>
      <c r="B41" s="9"/>
      <c r="C41" s="9">
        <f t="shared" si="5"/>
        <v>227495</v>
      </c>
      <c r="D41" s="10"/>
      <c r="E41" s="17"/>
      <c r="F41" s="11" t="e">
        <f t="shared" si="1"/>
        <v>#DIV/0!</v>
      </c>
      <c r="G41" s="12">
        <f t="shared" si="2"/>
        <v>0</v>
      </c>
      <c r="H41" s="12">
        <f t="shared" si="7"/>
        <v>0</v>
      </c>
      <c r="I41" s="12">
        <f t="shared" si="3"/>
        <v>-8261.4700000000012</v>
      </c>
      <c r="J41" s="13"/>
      <c r="K41" s="12">
        <f t="shared" si="4"/>
        <v>270043</v>
      </c>
      <c r="L41" s="14" t="e">
        <f t="shared" si="0"/>
        <v>#DIV/0!</v>
      </c>
      <c r="M41" s="14">
        <f t="shared" si="0"/>
        <v>-32.687039957779909</v>
      </c>
    </row>
    <row r="42" spans="1:13" ht="16.2" thickBot="1" x14ac:dyDescent="0.35">
      <c r="A42" s="8"/>
      <c r="B42" s="9"/>
      <c r="C42" s="9">
        <f t="shared" si="5"/>
        <v>227495</v>
      </c>
      <c r="D42" s="10"/>
      <c r="E42" s="17"/>
      <c r="F42" s="11" t="e">
        <f t="shared" si="1"/>
        <v>#DIV/0!</v>
      </c>
      <c r="G42" s="12">
        <f t="shared" si="2"/>
        <v>0</v>
      </c>
      <c r="H42" s="12">
        <f t="shared" si="7"/>
        <v>0</v>
      </c>
      <c r="I42" s="12">
        <f t="shared" si="3"/>
        <v>-8261.4700000000012</v>
      </c>
      <c r="J42" s="13"/>
      <c r="K42" s="12">
        <f t="shared" si="4"/>
        <v>270043</v>
      </c>
      <c r="L42" s="14" t="e">
        <f t="shared" si="0"/>
        <v>#DIV/0!</v>
      </c>
      <c r="M42" s="14">
        <f t="shared" si="0"/>
        <v>-32.687039957779909</v>
      </c>
    </row>
    <row r="43" spans="1:13" ht="16.2" thickBot="1" x14ac:dyDescent="0.35">
      <c r="A43" s="8"/>
      <c r="B43" s="9"/>
      <c r="C43" s="9">
        <f t="shared" si="5"/>
        <v>227495</v>
      </c>
      <c r="D43" s="10"/>
      <c r="E43" s="17"/>
      <c r="F43" s="11" t="e">
        <f t="shared" si="1"/>
        <v>#DIV/0!</v>
      </c>
      <c r="G43" s="12">
        <f t="shared" si="2"/>
        <v>0</v>
      </c>
      <c r="H43" s="12">
        <f t="shared" si="7"/>
        <v>0</v>
      </c>
      <c r="I43" s="12">
        <f t="shared" si="3"/>
        <v>-8261.4700000000012</v>
      </c>
      <c r="J43" s="13"/>
      <c r="K43" s="12">
        <f t="shared" si="4"/>
        <v>270043</v>
      </c>
      <c r="L43" s="14" t="e">
        <f t="shared" si="0"/>
        <v>#DIV/0!</v>
      </c>
      <c r="M43" s="14">
        <f t="shared" si="0"/>
        <v>-32.687039957779909</v>
      </c>
    </row>
    <row r="44" spans="1:13" ht="16.2" thickBot="1" x14ac:dyDescent="0.35">
      <c r="A44" s="8"/>
      <c r="B44" s="9"/>
      <c r="C44" s="9">
        <f t="shared" si="5"/>
        <v>227495</v>
      </c>
      <c r="D44" s="10"/>
      <c r="E44" s="17"/>
      <c r="F44" s="11" t="e">
        <f t="shared" si="1"/>
        <v>#DIV/0!</v>
      </c>
      <c r="G44" s="12">
        <f t="shared" si="2"/>
        <v>0</v>
      </c>
      <c r="H44" s="12">
        <f t="shared" si="7"/>
        <v>0</v>
      </c>
      <c r="I44" s="12">
        <f t="shared" si="3"/>
        <v>-8261.4700000000012</v>
      </c>
      <c r="J44" s="13"/>
      <c r="K44" s="12">
        <f t="shared" si="4"/>
        <v>270043</v>
      </c>
      <c r="L44" s="14" t="e">
        <f t="shared" si="0"/>
        <v>#DIV/0!</v>
      </c>
      <c r="M44" s="14">
        <f t="shared" si="0"/>
        <v>-32.687039957779909</v>
      </c>
    </row>
    <row r="45" spans="1:13" ht="16.2" thickBot="1" x14ac:dyDescent="0.35">
      <c r="A45" s="8"/>
      <c r="B45" s="9"/>
      <c r="C45" s="9">
        <f t="shared" si="5"/>
        <v>227495</v>
      </c>
      <c r="D45" s="10"/>
      <c r="E45" s="10"/>
      <c r="F45" s="11" t="e">
        <f t="shared" si="1"/>
        <v>#DIV/0!</v>
      </c>
      <c r="G45" s="12">
        <f t="shared" si="2"/>
        <v>0</v>
      </c>
      <c r="H45" s="12">
        <f t="shared" si="7"/>
        <v>0</v>
      </c>
      <c r="I45" s="12">
        <f t="shared" si="3"/>
        <v>-8261.4700000000012</v>
      </c>
      <c r="J45" s="13"/>
      <c r="K45" s="12">
        <f t="shared" si="4"/>
        <v>270043</v>
      </c>
      <c r="L45" s="14" t="e">
        <f t="shared" si="0"/>
        <v>#DIV/0!</v>
      </c>
      <c r="M45" s="14">
        <f t="shared" si="0"/>
        <v>-32.687039957779909</v>
      </c>
    </row>
  </sheetData>
  <mergeCells count="11">
    <mergeCell ref="A3:B3"/>
    <mergeCell ref="E3:F3"/>
    <mergeCell ref="H3:I3"/>
    <mergeCell ref="J3:K3"/>
    <mergeCell ref="L3:M3"/>
    <mergeCell ref="A1:M1"/>
    <mergeCell ref="A2:B2"/>
    <mergeCell ref="E2:F2"/>
    <mergeCell ref="H2:I2"/>
    <mergeCell ref="J2:K2"/>
    <mergeCell ref="L2:M2"/>
  </mergeCells>
  <conditionalFormatting sqref="A5:M45">
    <cfRule type="containsBlanks" dxfId="19" priority="4">
      <formula>LEN(TRIM(A5))=0</formula>
    </cfRule>
  </conditionalFormatting>
  <conditionalFormatting sqref="L5:M45">
    <cfRule type="cellIs" dxfId="18" priority="1" operator="greaterThan">
      <formula>1.5</formula>
    </cfRule>
    <cfRule type="cellIs" dxfId="17" priority="2" operator="between">
      <formula>1.41</formula>
      <formula>1.45</formula>
    </cfRule>
    <cfRule type="cellIs" dxfId="16" priority="3" operator="between">
      <formula>1.3</formula>
      <formula>1.4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A10" workbookViewId="0">
      <selection activeCell="J24" sqref="J24"/>
    </sheetView>
  </sheetViews>
  <sheetFormatPr defaultColWidth="8.6640625" defaultRowHeight="14.4" x14ac:dyDescent="0.3"/>
  <cols>
    <col min="1" max="1" width="8.44140625" style="1" bestFit="1" customWidth="1"/>
    <col min="2" max="2" width="11.109375" style="1" bestFit="1" customWidth="1"/>
    <col min="3" max="3" width="13.6640625" style="1" bestFit="1" customWidth="1"/>
    <col min="4" max="4" width="15.5546875" style="1" bestFit="1" customWidth="1"/>
    <col min="5" max="5" width="11.44140625" style="1" bestFit="1" customWidth="1"/>
    <col min="6" max="6" width="15.44140625" style="1" bestFit="1" customWidth="1"/>
    <col min="7" max="7" width="13.33203125" style="1" bestFit="1" customWidth="1"/>
    <col min="8" max="8" width="8.44140625" style="1" bestFit="1" customWidth="1"/>
    <col min="9" max="9" width="10.109375" style="1" bestFit="1" customWidth="1"/>
    <col min="10" max="11" width="10.5546875" style="1" bestFit="1" customWidth="1"/>
    <col min="12" max="12" width="16.33203125" style="1" bestFit="1" customWidth="1"/>
    <col min="13" max="13" width="18.44140625" style="1" bestFit="1" customWidth="1"/>
    <col min="14" max="24" width="8.6640625" style="1"/>
    <col min="25" max="25" width="2" style="1" bestFit="1" customWidth="1"/>
    <col min="26" max="26" width="10.5546875" style="1" bestFit="1" customWidth="1"/>
    <col min="27" max="27" width="11.5546875" style="1" bestFit="1" customWidth="1"/>
    <col min="28" max="28" width="7.44140625" style="1" bestFit="1" customWidth="1"/>
    <col min="29" max="32" width="8.6640625" style="1"/>
    <col min="33" max="33" width="11.6640625" style="1" bestFit="1" customWidth="1"/>
    <col min="34" max="16384" width="8.6640625" style="1"/>
  </cols>
  <sheetData>
    <row r="1" spans="1:28" ht="26.4" thickBot="1" x14ac:dyDescent="0.35">
      <c r="A1" s="30" t="s">
        <v>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28" s="3" customFormat="1" ht="46.8" x14ac:dyDescent="0.3">
      <c r="A2" s="33" t="s">
        <v>1</v>
      </c>
      <c r="B2" s="34"/>
      <c r="C2" s="2" t="s">
        <v>3</v>
      </c>
      <c r="D2" s="2" t="s">
        <v>0</v>
      </c>
      <c r="E2" s="33" t="s">
        <v>6</v>
      </c>
      <c r="F2" s="34"/>
      <c r="G2" s="2" t="s">
        <v>7</v>
      </c>
      <c r="H2" s="33" t="s">
        <v>8</v>
      </c>
      <c r="I2" s="34"/>
      <c r="J2" s="33" t="s">
        <v>9</v>
      </c>
      <c r="K2" s="34"/>
      <c r="L2" s="33" t="s">
        <v>10</v>
      </c>
      <c r="M2" s="34"/>
    </row>
    <row r="3" spans="1:28" ht="31.8" thickBot="1" x14ac:dyDescent="0.35">
      <c r="A3" s="20">
        <v>1</v>
      </c>
      <c r="B3" s="21"/>
      <c r="C3" s="4">
        <v>45588</v>
      </c>
      <c r="D3" s="5">
        <v>12999</v>
      </c>
      <c r="E3" s="22">
        <v>98070</v>
      </c>
      <c r="F3" s="23"/>
      <c r="G3" s="18">
        <v>4.4999999999999998E-2</v>
      </c>
      <c r="H3" s="24">
        <v>4408.9399999999996</v>
      </c>
      <c r="I3" s="25"/>
      <c r="J3" s="26">
        <f>E3/D3</f>
        <v>7.5444264943457187</v>
      </c>
      <c r="K3" s="27"/>
      <c r="L3" s="28">
        <v>1430</v>
      </c>
      <c r="M3" s="29"/>
    </row>
    <row r="4" spans="1:28" s="7" customFormat="1" ht="36.6" thickBot="1" x14ac:dyDescent="0.35">
      <c r="A4" s="6" t="s">
        <v>2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4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  <c r="M4" s="6" t="s">
        <v>21</v>
      </c>
    </row>
    <row r="5" spans="1:28" s="15" customFormat="1" ht="16.2" thickBot="1" x14ac:dyDescent="0.35">
      <c r="A5" s="8">
        <v>45600</v>
      </c>
      <c r="B5" s="9">
        <v>1434</v>
      </c>
      <c r="C5" s="9">
        <f>E3-B5</f>
        <v>96636</v>
      </c>
      <c r="D5" s="10">
        <v>134</v>
      </c>
      <c r="E5" s="17">
        <v>8.7999999999999995E-2</v>
      </c>
      <c r="F5" s="19">
        <f>((E5-G3)/(A5-C3))*1000</f>
        <v>3.583333333333333</v>
      </c>
      <c r="G5" s="12">
        <f>C5*E5</f>
        <v>8503.9679999999989</v>
      </c>
      <c r="H5" s="12">
        <f>G5-H3</f>
        <v>4095.0279999999993</v>
      </c>
      <c r="I5" s="12">
        <f>G5-H3</f>
        <v>4095.0279999999993</v>
      </c>
      <c r="J5" s="13">
        <v>1961</v>
      </c>
      <c r="K5" s="12">
        <f>J5</f>
        <v>1961</v>
      </c>
      <c r="L5" s="14">
        <f>J5/H5</f>
        <v>0.47887340452861382</v>
      </c>
      <c r="M5" s="14">
        <f>K5/I5</f>
        <v>0.47887340452861382</v>
      </c>
    </row>
    <row r="6" spans="1:28" s="15" customFormat="1" ht="16.2" thickBot="1" x14ac:dyDescent="0.35">
      <c r="A6" s="8">
        <v>45614</v>
      </c>
      <c r="B6" s="9">
        <v>6</v>
      </c>
      <c r="C6" s="9">
        <f>C5-B6</f>
        <v>96630</v>
      </c>
      <c r="D6" s="10">
        <v>221</v>
      </c>
      <c r="E6" s="17">
        <v>0.14499999999999999</v>
      </c>
      <c r="F6" s="19">
        <f>(E6-E5)/(A6-A5)*1000</f>
        <v>4.0714285714285712</v>
      </c>
      <c r="G6" s="12">
        <f>C6*E6</f>
        <v>14011.349999999999</v>
      </c>
      <c r="H6" s="12">
        <f>G6-G5</f>
        <v>5507.3819999999996</v>
      </c>
      <c r="I6" s="12">
        <f>H6+I5</f>
        <v>9602.41</v>
      </c>
      <c r="J6" s="13">
        <v>6030</v>
      </c>
      <c r="K6" s="12">
        <f>K5+J6</f>
        <v>7991</v>
      </c>
      <c r="L6" s="14">
        <f t="shared" ref="L6:M45" si="0">J6/H6</f>
        <v>1.0948940894239769</v>
      </c>
      <c r="M6" s="14">
        <f t="shared" si="0"/>
        <v>0.83218691974202308</v>
      </c>
    </row>
    <row r="7" spans="1:28" s="15" customFormat="1" ht="16.2" thickBot="1" x14ac:dyDescent="0.35">
      <c r="A7" s="8">
        <v>45631</v>
      </c>
      <c r="B7" s="9">
        <v>4</v>
      </c>
      <c r="C7" s="9">
        <f>C6-B7</f>
        <v>96626</v>
      </c>
      <c r="D7" s="10">
        <v>190</v>
      </c>
      <c r="E7" s="17">
        <v>0.248</v>
      </c>
      <c r="F7" s="19">
        <f t="shared" ref="F7:F45" si="1">(E7-E6)/(A7-A6)*1000</f>
        <v>6.0588235294117645</v>
      </c>
      <c r="G7" s="12">
        <f t="shared" ref="G7:G45" si="2">C7*E7</f>
        <v>23963.248</v>
      </c>
      <c r="H7" s="12">
        <f>G7-G6</f>
        <v>9951.898000000001</v>
      </c>
      <c r="I7" s="12">
        <f t="shared" ref="I7:I45" si="3">H7+I6</f>
        <v>19554.308000000001</v>
      </c>
      <c r="J7" s="13">
        <v>9063</v>
      </c>
      <c r="K7" s="12">
        <f t="shared" ref="K7:K45" si="4">K6+J7</f>
        <v>17054</v>
      </c>
      <c r="L7" s="14">
        <f t="shared" si="0"/>
        <v>0.91068055560858829</v>
      </c>
      <c r="M7" s="14">
        <f t="shared" si="0"/>
        <v>0.87213518371501564</v>
      </c>
    </row>
    <row r="8" spans="1:28" s="15" customFormat="1" ht="16.2" thickBot="1" x14ac:dyDescent="0.35">
      <c r="A8" s="8">
        <v>45642</v>
      </c>
      <c r="B8" s="9">
        <v>7</v>
      </c>
      <c r="C8" s="9">
        <f t="shared" ref="C8:C45" si="5">C7-B8</f>
        <v>96619</v>
      </c>
      <c r="D8" s="10">
        <v>129</v>
      </c>
      <c r="E8" s="17">
        <v>0.30199999999999999</v>
      </c>
      <c r="F8" s="19">
        <f t="shared" si="1"/>
        <v>4.9090909090909083</v>
      </c>
      <c r="G8" s="12">
        <f t="shared" si="2"/>
        <v>29178.937999999998</v>
      </c>
      <c r="H8" s="12">
        <f>G8-G7</f>
        <v>5215.6899999999987</v>
      </c>
      <c r="I8" s="12">
        <f t="shared" si="3"/>
        <v>24769.998</v>
      </c>
      <c r="J8" s="13">
        <v>6462</v>
      </c>
      <c r="K8" s="12">
        <f t="shared" si="4"/>
        <v>23516</v>
      </c>
      <c r="L8" s="14">
        <f t="shared" si="0"/>
        <v>1.2389540022509009</v>
      </c>
      <c r="M8" s="14">
        <f t="shared" si="0"/>
        <v>0.94937431969110375</v>
      </c>
    </row>
    <row r="9" spans="1:28" s="15" customFormat="1" ht="16.2" thickBot="1" x14ac:dyDescent="0.35">
      <c r="A9" s="8">
        <v>45653</v>
      </c>
      <c r="B9" s="9">
        <v>7</v>
      </c>
      <c r="C9" s="9">
        <f t="shared" si="5"/>
        <v>96612</v>
      </c>
      <c r="D9" s="10">
        <v>115</v>
      </c>
      <c r="E9" s="17">
        <v>0.378</v>
      </c>
      <c r="F9" s="19">
        <f t="shared" si="1"/>
        <v>6.9090909090909101</v>
      </c>
      <c r="G9" s="12">
        <f t="shared" si="2"/>
        <v>36519.336000000003</v>
      </c>
      <c r="H9" s="12">
        <f>G9-G8</f>
        <v>7340.3980000000047</v>
      </c>
      <c r="I9" s="12">
        <f t="shared" si="3"/>
        <v>32110.396000000004</v>
      </c>
      <c r="J9" s="13">
        <v>7057</v>
      </c>
      <c r="K9" s="12">
        <f t="shared" si="4"/>
        <v>30573</v>
      </c>
      <c r="L9" s="14">
        <f t="shared" si="0"/>
        <v>0.96139201171380562</v>
      </c>
      <c r="M9" s="14">
        <f t="shared" si="0"/>
        <v>0.95212154966883611</v>
      </c>
    </row>
    <row r="10" spans="1:28" s="15" customFormat="1" ht="16.2" thickBot="1" x14ac:dyDescent="0.35">
      <c r="A10" s="8">
        <v>45664</v>
      </c>
      <c r="B10" s="9">
        <v>6</v>
      </c>
      <c r="C10" s="9">
        <f t="shared" si="5"/>
        <v>96606</v>
      </c>
      <c r="D10" s="10">
        <v>80</v>
      </c>
      <c r="E10" s="17">
        <v>0.41899999999999998</v>
      </c>
      <c r="F10" s="19">
        <f t="shared" si="1"/>
        <v>3.7272727272727253</v>
      </c>
      <c r="G10" s="12">
        <f t="shared" si="2"/>
        <v>40477.913999999997</v>
      </c>
      <c r="H10" s="12">
        <f>G10-G9</f>
        <v>3958.5779999999941</v>
      </c>
      <c r="I10" s="12">
        <f t="shared" si="3"/>
        <v>36068.974000000002</v>
      </c>
      <c r="J10" s="13">
        <v>8334</v>
      </c>
      <c r="K10" s="12">
        <f t="shared" si="4"/>
        <v>38907</v>
      </c>
      <c r="L10" s="14">
        <f t="shared" si="0"/>
        <v>2.1053014491567459</v>
      </c>
      <c r="M10" s="14">
        <f t="shared" si="0"/>
        <v>1.0786833027188407</v>
      </c>
    </row>
    <row r="11" spans="1:28" s="15" customFormat="1" ht="16.2" thickBot="1" x14ac:dyDescent="0.35">
      <c r="A11" s="8">
        <v>45674</v>
      </c>
      <c r="B11" s="9">
        <v>6</v>
      </c>
      <c r="C11" s="9">
        <f t="shared" si="5"/>
        <v>96600</v>
      </c>
      <c r="D11" s="10">
        <v>85</v>
      </c>
      <c r="E11" s="17">
        <v>0.51100000000000001</v>
      </c>
      <c r="F11" s="19">
        <f t="shared" si="1"/>
        <v>9.2000000000000028</v>
      </c>
      <c r="G11" s="12">
        <f t="shared" si="2"/>
        <v>49362.6</v>
      </c>
      <c r="H11" s="12">
        <f t="shared" ref="H11:H21" si="6">G11-G10</f>
        <v>8884.6860000000015</v>
      </c>
      <c r="I11" s="12">
        <f t="shared" si="3"/>
        <v>44953.66</v>
      </c>
      <c r="J11" s="13">
        <v>8486</v>
      </c>
      <c r="K11" s="12">
        <f t="shared" si="4"/>
        <v>47393</v>
      </c>
      <c r="L11" s="14">
        <f t="shared" si="0"/>
        <v>0.95512660773830371</v>
      </c>
      <c r="M11" s="14">
        <f t="shared" si="0"/>
        <v>1.0542634348348943</v>
      </c>
      <c r="Y11" s="15">
        <v>1</v>
      </c>
      <c r="Z11" s="15" t="s">
        <v>22</v>
      </c>
      <c r="AA11" s="16">
        <v>46337</v>
      </c>
      <c r="AB11" s="15">
        <v>735.47</v>
      </c>
    </row>
    <row r="12" spans="1:28" s="15" customFormat="1" ht="16.2" thickBot="1" x14ac:dyDescent="0.35">
      <c r="A12" s="8">
        <v>45685</v>
      </c>
      <c r="B12" s="9">
        <v>4</v>
      </c>
      <c r="C12" s="9">
        <f t="shared" si="5"/>
        <v>96596</v>
      </c>
      <c r="D12" s="10">
        <v>81</v>
      </c>
      <c r="E12" s="17">
        <v>0.58299999999999996</v>
      </c>
      <c r="F12" s="19">
        <f t="shared" si="1"/>
        <v>6.5454545454545405</v>
      </c>
      <c r="G12" s="12">
        <f t="shared" si="2"/>
        <v>56315.467999999993</v>
      </c>
      <c r="H12" s="12">
        <f t="shared" si="6"/>
        <v>6952.8679999999949</v>
      </c>
      <c r="I12" s="12">
        <f t="shared" si="3"/>
        <v>51906.527999999998</v>
      </c>
      <c r="J12" s="13">
        <v>8071</v>
      </c>
      <c r="K12" s="12">
        <f t="shared" si="4"/>
        <v>55464</v>
      </c>
      <c r="L12" s="14">
        <f t="shared" si="0"/>
        <v>1.160815939551852</v>
      </c>
      <c r="M12" s="14">
        <f t="shared" si="0"/>
        <v>1.0685361193875267</v>
      </c>
      <c r="Y12" s="15">
        <v>1</v>
      </c>
      <c r="Z12" s="15" t="s">
        <v>22</v>
      </c>
      <c r="AA12" s="16">
        <v>43788</v>
      </c>
      <c r="AB12" s="15">
        <v>657.1</v>
      </c>
    </row>
    <row r="13" spans="1:28" s="15" customFormat="1" ht="16.2" thickBot="1" x14ac:dyDescent="0.35">
      <c r="A13" s="8">
        <v>45695</v>
      </c>
      <c r="B13" s="9">
        <v>60</v>
      </c>
      <c r="C13" s="9">
        <f t="shared" si="5"/>
        <v>96536</v>
      </c>
      <c r="D13" s="10">
        <v>93</v>
      </c>
      <c r="E13" s="17">
        <v>0.63800000000000001</v>
      </c>
      <c r="F13" s="19">
        <f t="shared" si="1"/>
        <v>5.5000000000000053</v>
      </c>
      <c r="G13" s="12">
        <f t="shared" si="2"/>
        <v>61589.968000000001</v>
      </c>
      <c r="H13" s="12">
        <f t="shared" si="6"/>
        <v>5274.5000000000073</v>
      </c>
      <c r="I13" s="12">
        <f t="shared" si="3"/>
        <v>57181.028000000006</v>
      </c>
      <c r="J13" s="13">
        <v>9382</v>
      </c>
      <c r="K13" s="12">
        <f t="shared" si="4"/>
        <v>64846</v>
      </c>
      <c r="L13" s="14">
        <f t="shared" si="0"/>
        <v>1.7787468006446083</v>
      </c>
      <c r="M13" s="14">
        <f t="shared" si="0"/>
        <v>1.1340474676320964</v>
      </c>
      <c r="AA13" s="16">
        <f>SUM(AA11:AA12)</f>
        <v>90125</v>
      </c>
      <c r="AB13" s="16">
        <f>SUM(AB11:AB12)</f>
        <v>1392.5700000000002</v>
      </c>
    </row>
    <row r="14" spans="1:28" s="15" customFormat="1" ht="16.2" thickBot="1" x14ac:dyDescent="0.35">
      <c r="A14" s="8">
        <v>45707</v>
      </c>
      <c r="B14" s="9">
        <v>171</v>
      </c>
      <c r="C14" s="9">
        <f t="shared" si="5"/>
        <v>96365</v>
      </c>
      <c r="D14" s="10">
        <v>78</v>
      </c>
      <c r="E14" s="17">
        <v>0.70599999999999996</v>
      </c>
      <c r="F14" s="19">
        <f t="shared" si="1"/>
        <v>5.6666666666666625</v>
      </c>
      <c r="G14" s="12">
        <f t="shared" si="2"/>
        <v>68033.69</v>
      </c>
      <c r="H14" s="12">
        <f t="shared" si="6"/>
        <v>6443.7220000000016</v>
      </c>
      <c r="I14" s="12">
        <f t="shared" si="3"/>
        <v>63624.750000000007</v>
      </c>
      <c r="J14" s="13">
        <v>5084</v>
      </c>
      <c r="K14" s="12">
        <f t="shared" si="4"/>
        <v>69930</v>
      </c>
      <c r="L14" s="14">
        <f t="shared" si="0"/>
        <v>0.78898499966323787</v>
      </c>
      <c r="M14" s="14">
        <f t="shared" si="0"/>
        <v>1.0991005858569187</v>
      </c>
      <c r="AA14" s="15">
        <f>AB13/AA13</f>
        <v>1.5451539528432734E-2</v>
      </c>
    </row>
    <row r="15" spans="1:28" s="15" customFormat="1" ht="16.2" thickBot="1" x14ac:dyDescent="0.35">
      <c r="A15" s="8">
        <v>45719</v>
      </c>
      <c r="B15" s="9">
        <v>25</v>
      </c>
      <c r="C15" s="9">
        <f t="shared" si="5"/>
        <v>96340</v>
      </c>
      <c r="D15" s="10">
        <v>77</v>
      </c>
      <c r="E15" s="17">
        <v>0.72099999999999997</v>
      </c>
      <c r="F15" s="19">
        <f t="shared" si="1"/>
        <v>1.2500000000000011</v>
      </c>
      <c r="G15" s="12">
        <f t="shared" si="2"/>
        <v>69461.14</v>
      </c>
      <c r="H15" s="12">
        <f t="shared" si="6"/>
        <v>1427.4499999999971</v>
      </c>
      <c r="I15" s="12">
        <f t="shared" si="3"/>
        <v>65052.200000000004</v>
      </c>
      <c r="J15" s="13">
        <v>6090</v>
      </c>
      <c r="K15" s="12">
        <f t="shared" si="4"/>
        <v>76020</v>
      </c>
      <c r="L15" s="14">
        <f t="shared" si="0"/>
        <v>4.2663490840309732</v>
      </c>
      <c r="M15" s="14">
        <f t="shared" si="0"/>
        <v>1.1685999858575113</v>
      </c>
    </row>
    <row r="16" spans="1:28" s="15" customFormat="1" ht="16.2" thickBot="1" x14ac:dyDescent="0.35">
      <c r="A16" s="8">
        <v>45729</v>
      </c>
      <c r="B16" s="9">
        <v>17</v>
      </c>
      <c r="C16" s="9">
        <f t="shared" si="5"/>
        <v>96323</v>
      </c>
      <c r="D16" s="10">
        <v>124</v>
      </c>
      <c r="E16" s="17">
        <v>0.79100000000000004</v>
      </c>
      <c r="F16" s="19">
        <f t="shared" si="1"/>
        <v>7.0000000000000062</v>
      </c>
      <c r="G16" s="12">
        <f t="shared" si="2"/>
        <v>76191.493000000002</v>
      </c>
      <c r="H16" s="12">
        <f t="shared" si="6"/>
        <v>6730.3530000000028</v>
      </c>
      <c r="I16" s="12">
        <f t="shared" si="3"/>
        <v>71782.553000000014</v>
      </c>
      <c r="J16" s="13">
        <v>10810</v>
      </c>
      <c r="K16" s="12">
        <f t="shared" si="4"/>
        <v>86830</v>
      </c>
      <c r="L16" s="14">
        <f t="shared" si="0"/>
        <v>1.6061564675730968</v>
      </c>
      <c r="M16" s="14">
        <f t="shared" si="0"/>
        <v>1.209625408558539</v>
      </c>
    </row>
    <row r="17" spans="1:13" s="15" customFormat="1" ht="16.2" thickBot="1" x14ac:dyDescent="0.35">
      <c r="A17" s="8">
        <v>45741</v>
      </c>
      <c r="B17" s="9">
        <v>18</v>
      </c>
      <c r="C17" s="9">
        <f t="shared" si="5"/>
        <v>96305</v>
      </c>
      <c r="D17" s="10">
        <v>116</v>
      </c>
      <c r="E17" s="17">
        <v>0.82</v>
      </c>
      <c r="F17" s="19">
        <f t="shared" si="1"/>
        <v>2.4166666666666594</v>
      </c>
      <c r="G17" s="12">
        <f t="shared" si="2"/>
        <v>78970.099999999991</v>
      </c>
      <c r="H17" s="12">
        <f t="shared" si="6"/>
        <v>2778.6069999999891</v>
      </c>
      <c r="I17" s="12">
        <f t="shared" si="3"/>
        <v>74561.16</v>
      </c>
      <c r="J17" s="13">
        <v>4493</v>
      </c>
      <c r="K17" s="12">
        <f t="shared" si="4"/>
        <v>91323</v>
      </c>
      <c r="L17" s="14">
        <f t="shared" si="0"/>
        <v>1.616997293967811</v>
      </c>
      <c r="M17" s="14">
        <f t="shared" si="0"/>
        <v>1.2248065883095165</v>
      </c>
    </row>
    <row r="18" spans="1:13" s="15" customFormat="1" ht="16.2" thickBot="1" x14ac:dyDescent="0.35">
      <c r="A18" s="8">
        <v>45750</v>
      </c>
      <c r="B18" s="9">
        <v>48</v>
      </c>
      <c r="C18" s="9">
        <f t="shared" si="5"/>
        <v>96257</v>
      </c>
      <c r="D18" s="10">
        <v>130</v>
      </c>
      <c r="E18" s="17">
        <v>0.90500000000000003</v>
      </c>
      <c r="F18" s="19">
        <f t="shared" si="1"/>
        <v>9.4444444444444535</v>
      </c>
      <c r="G18" s="12">
        <f t="shared" si="2"/>
        <v>87112.585000000006</v>
      </c>
      <c r="H18" s="12">
        <f t="shared" si="6"/>
        <v>8142.4850000000151</v>
      </c>
      <c r="I18" s="12">
        <f t="shared" si="3"/>
        <v>82703.645000000019</v>
      </c>
      <c r="J18" s="13">
        <v>8793</v>
      </c>
      <c r="K18" s="12">
        <f t="shared" si="4"/>
        <v>100116</v>
      </c>
      <c r="L18" s="14">
        <f t="shared" si="0"/>
        <v>1.079891458197342</v>
      </c>
      <c r="M18" s="14">
        <f t="shared" si="0"/>
        <v>1.2105391485465964</v>
      </c>
    </row>
    <row r="19" spans="1:13" s="15" customFormat="1" ht="16.2" thickBot="1" x14ac:dyDescent="0.35">
      <c r="A19" s="8">
        <v>45762</v>
      </c>
      <c r="B19" s="9">
        <v>130</v>
      </c>
      <c r="C19" s="9">
        <f t="shared" si="5"/>
        <v>96127</v>
      </c>
      <c r="D19" s="10">
        <v>112</v>
      </c>
      <c r="E19" s="17">
        <v>0.94299999999999995</v>
      </c>
      <c r="F19" s="19">
        <f t="shared" si="1"/>
        <v>3.1666666666666603</v>
      </c>
      <c r="G19" s="12">
        <f t="shared" si="2"/>
        <v>90647.760999999999</v>
      </c>
      <c r="H19" s="12">
        <f t="shared" si="6"/>
        <v>3535.1759999999922</v>
      </c>
      <c r="I19" s="12">
        <f t="shared" si="3"/>
        <v>86238.821000000011</v>
      </c>
      <c r="J19" s="13">
        <v>9607</v>
      </c>
      <c r="K19" s="12">
        <f t="shared" si="4"/>
        <v>109723</v>
      </c>
      <c r="L19" s="14">
        <f t="shared" si="0"/>
        <v>2.7175450387760103</v>
      </c>
      <c r="M19" s="14">
        <f t="shared" si="0"/>
        <v>1.2723156314950084</v>
      </c>
    </row>
    <row r="20" spans="1:13" s="15" customFormat="1" ht="16.2" thickBot="1" x14ac:dyDescent="0.35">
      <c r="A20" s="8">
        <v>45776</v>
      </c>
      <c r="B20" s="9">
        <v>285</v>
      </c>
      <c r="C20" s="9">
        <f t="shared" si="5"/>
        <v>95842</v>
      </c>
      <c r="D20" s="10">
        <v>87</v>
      </c>
      <c r="E20" s="17">
        <v>0.99299999999999999</v>
      </c>
      <c r="F20" s="19">
        <f t="shared" si="1"/>
        <v>3.5714285714285747</v>
      </c>
      <c r="G20" s="12">
        <f t="shared" si="2"/>
        <v>95171.106</v>
      </c>
      <c r="H20" s="12">
        <f t="shared" si="6"/>
        <v>4523.3450000000012</v>
      </c>
      <c r="I20" s="12">
        <f t="shared" si="3"/>
        <v>90762.166000000012</v>
      </c>
      <c r="J20" s="13">
        <v>9004</v>
      </c>
      <c r="K20" s="12">
        <f t="shared" si="4"/>
        <v>118727</v>
      </c>
      <c r="L20" s="14">
        <f t="shared" si="0"/>
        <v>1.99056229405451</v>
      </c>
      <c r="M20" s="14">
        <f t="shared" si="0"/>
        <v>1.3081111352058299</v>
      </c>
    </row>
    <row r="21" spans="1:13" s="15" customFormat="1" ht="16.2" thickBot="1" x14ac:dyDescent="0.35">
      <c r="A21" s="8">
        <v>45789</v>
      </c>
      <c r="B21" s="9">
        <v>161</v>
      </c>
      <c r="C21" s="9">
        <f t="shared" si="5"/>
        <v>95681</v>
      </c>
      <c r="D21" s="10">
        <v>91</v>
      </c>
      <c r="E21" s="17">
        <v>0.95399999999999996</v>
      </c>
      <c r="F21" s="11">
        <f t="shared" si="1"/>
        <v>-3.0000000000000027</v>
      </c>
      <c r="G21" s="12">
        <f t="shared" si="2"/>
        <v>91279.673999999999</v>
      </c>
      <c r="H21" s="12">
        <f t="shared" si="6"/>
        <v>-3891.4320000000007</v>
      </c>
      <c r="I21" s="12">
        <f t="shared" si="3"/>
        <v>86870.734000000011</v>
      </c>
      <c r="J21" s="13">
        <v>3717</v>
      </c>
      <c r="K21" s="12">
        <f t="shared" si="4"/>
        <v>122444</v>
      </c>
      <c r="L21" s="14">
        <f t="shared" si="0"/>
        <v>-0.95517536988954177</v>
      </c>
      <c r="M21" s="14">
        <f t="shared" si="0"/>
        <v>1.4094965515083593</v>
      </c>
    </row>
    <row r="22" spans="1:13" s="15" customFormat="1" ht="16.2" thickBot="1" x14ac:dyDescent="0.35">
      <c r="A22" s="8">
        <v>45800</v>
      </c>
      <c r="B22" s="9">
        <v>113</v>
      </c>
      <c r="C22" s="9">
        <f t="shared" si="5"/>
        <v>95568</v>
      </c>
      <c r="D22" s="10">
        <v>90</v>
      </c>
      <c r="E22" s="17">
        <v>1.0229999999999999</v>
      </c>
      <c r="F22" s="19">
        <f t="shared" si="1"/>
        <v>6.272727272727268</v>
      </c>
      <c r="G22" s="12">
        <f t="shared" si="2"/>
        <v>97766.063999999998</v>
      </c>
      <c r="H22" s="12">
        <f>G22-G21</f>
        <v>6486.3899999999994</v>
      </c>
      <c r="I22" s="12">
        <f t="shared" si="3"/>
        <v>93357.124000000011</v>
      </c>
      <c r="J22" s="13">
        <v>3430</v>
      </c>
      <c r="K22" s="12">
        <f t="shared" si="4"/>
        <v>125874</v>
      </c>
      <c r="L22" s="14">
        <f t="shared" si="0"/>
        <v>0.52879953255971357</v>
      </c>
      <c r="M22" s="14">
        <f t="shared" si="0"/>
        <v>1.3483063167198679</v>
      </c>
    </row>
    <row r="23" spans="1:13" s="15" customFormat="1" ht="16.2" thickBot="1" x14ac:dyDescent="0.35">
      <c r="A23" s="8">
        <v>45824</v>
      </c>
      <c r="B23" s="9">
        <v>41</v>
      </c>
      <c r="C23" s="9">
        <f t="shared" si="5"/>
        <v>95527</v>
      </c>
      <c r="D23" s="10">
        <v>91</v>
      </c>
      <c r="E23" s="17">
        <v>1.0189999999999999</v>
      </c>
      <c r="F23" s="19">
        <f t="shared" si="1"/>
        <v>-0.16666666666666682</v>
      </c>
      <c r="G23" s="12">
        <f t="shared" si="2"/>
        <v>97342.012999999992</v>
      </c>
      <c r="H23" s="12">
        <f t="shared" ref="H23:H45" si="7">G23-G22</f>
        <v>-424.05100000000675</v>
      </c>
      <c r="I23" s="12">
        <f t="shared" si="3"/>
        <v>92933.073000000004</v>
      </c>
      <c r="J23" s="13">
        <v>6895</v>
      </c>
      <c r="K23" s="12">
        <f t="shared" si="4"/>
        <v>132769</v>
      </c>
      <c r="L23" s="14">
        <f t="shared" si="0"/>
        <v>-16.259836670588893</v>
      </c>
      <c r="M23" s="14">
        <f t="shared" si="0"/>
        <v>1.4286517782533672</v>
      </c>
    </row>
    <row r="24" spans="1:13" s="15" customFormat="1" ht="16.2" thickBot="1" x14ac:dyDescent="0.35">
      <c r="A24" s="8"/>
      <c r="B24" s="9"/>
      <c r="C24" s="9">
        <f t="shared" si="5"/>
        <v>95527</v>
      </c>
      <c r="D24" s="10"/>
      <c r="E24" s="17"/>
      <c r="F24" s="11">
        <f t="shared" si="1"/>
        <v>2.2237255586592179E-2</v>
      </c>
      <c r="G24" s="12">
        <f t="shared" si="2"/>
        <v>0</v>
      </c>
      <c r="H24" s="12">
        <f t="shared" si="7"/>
        <v>-97342.012999999992</v>
      </c>
      <c r="I24" s="12">
        <f t="shared" si="3"/>
        <v>-4408.9399999999878</v>
      </c>
      <c r="J24" s="13"/>
      <c r="K24" s="12">
        <f t="shared" si="4"/>
        <v>132769</v>
      </c>
      <c r="L24" s="14">
        <f t="shared" si="0"/>
        <v>0</v>
      </c>
      <c r="M24" s="14">
        <f t="shared" si="0"/>
        <v>-30.113587392888171</v>
      </c>
    </row>
    <row r="25" spans="1:13" s="15" customFormat="1" ht="16.2" thickBot="1" x14ac:dyDescent="0.35">
      <c r="A25" s="8"/>
      <c r="B25" s="9"/>
      <c r="C25" s="9">
        <f t="shared" si="5"/>
        <v>95527</v>
      </c>
      <c r="D25" s="10"/>
      <c r="E25" s="17"/>
      <c r="F25" s="11" t="e">
        <f t="shared" si="1"/>
        <v>#DIV/0!</v>
      </c>
      <c r="G25" s="12">
        <f t="shared" si="2"/>
        <v>0</v>
      </c>
      <c r="H25" s="12">
        <f t="shared" si="7"/>
        <v>0</v>
      </c>
      <c r="I25" s="12">
        <f t="shared" si="3"/>
        <v>-4408.9399999999878</v>
      </c>
      <c r="J25" s="13"/>
      <c r="K25" s="12">
        <f t="shared" si="4"/>
        <v>132769</v>
      </c>
      <c r="L25" s="14" t="e">
        <f t="shared" si="0"/>
        <v>#DIV/0!</v>
      </c>
      <c r="M25" s="14">
        <f t="shared" si="0"/>
        <v>-30.113587392888171</v>
      </c>
    </row>
    <row r="26" spans="1:13" s="15" customFormat="1" ht="16.2" thickBot="1" x14ac:dyDescent="0.35">
      <c r="A26" s="8"/>
      <c r="B26" s="9"/>
      <c r="C26" s="9">
        <f t="shared" si="5"/>
        <v>95527</v>
      </c>
      <c r="D26" s="10"/>
      <c r="E26" s="17"/>
      <c r="F26" s="11" t="e">
        <f t="shared" si="1"/>
        <v>#DIV/0!</v>
      </c>
      <c r="G26" s="12">
        <f t="shared" si="2"/>
        <v>0</v>
      </c>
      <c r="H26" s="12">
        <f t="shared" si="7"/>
        <v>0</v>
      </c>
      <c r="I26" s="12">
        <f t="shared" si="3"/>
        <v>-4408.9399999999878</v>
      </c>
      <c r="J26" s="13"/>
      <c r="K26" s="12">
        <f t="shared" si="4"/>
        <v>132769</v>
      </c>
      <c r="L26" s="14" t="e">
        <f t="shared" si="0"/>
        <v>#DIV/0!</v>
      </c>
      <c r="M26" s="14">
        <f t="shared" si="0"/>
        <v>-30.113587392888171</v>
      </c>
    </row>
    <row r="27" spans="1:13" s="15" customFormat="1" ht="16.2" thickBot="1" x14ac:dyDescent="0.35">
      <c r="A27" s="8"/>
      <c r="B27" s="9"/>
      <c r="C27" s="9">
        <f t="shared" si="5"/>
        <v>95527</v>
      </c>
      <c r="D27" s="10"/>
      <c r="E27" s="17"/>
      <c r="F27" s="11" t="e">
        <f t="shared" si="1"/>
        <v>#DIV/0!</v>
      </c>
      <c r="G27" s="12">
        <f t="shared" si="2"/>
        <v>0</v>
      </c>
      <c r="H27" s="12">
        <f t="shared" si="7"/>
        <v>0</v>
      </c>
      <c r="I27" s="12">
        <f t="shared" si="3"/>
        <v>-4408.9399999999878</v>
      </c>
      <c r="J27" s="13"/>
      <c r="K27" s="12">
        <f t="shared" si="4"/>
        <v>132769</v>
      </c>
      <c r="L27" s="14" t="e">
        <f t="shared" si="0"/>
        <v>#DIV/0!</v>
      </c>
      <c r="M27" s="14">
        <f t="shared" si="0"/>
        <v>-30.113587392888171</v>
      </c>
    </row>
    <row r="28" spans="1:13" s="15" customFormat="1" ht="16.2" thickBot="1" x14ac:dyDescent="0.35">
      <c r="A28" s="8"/>
      <c r="B28" s="9"/>
      <c r="C28" s="9">
        <f t="shared" si="5"/>
        <v>95527</v>
      </c>
      <c r="D28" s="10"/>
      <c r="E28" s="17"/>
      <c r="F28" s="11" t="e">
        <f t="shared" si="1"/>
        <v>#DIV/0!</v>
      </c>
      <c r="G28" s="12">
        <f t="shared" si="2"/>
        <v>0</v>
      </c>
      <c r="H28" s="12">
        <f t="shared" si="7"/>
        <v>0</v>
      </c>
      <c r="I28" s="12">
        <f t="shared" si="3"/>
        <v>-4408.9399999999878</v>
      </c>
      <c r="J28" s="13"/>
      <c r="K28" s="12">
        <f t="shared" si="4"/>
        <v>132769</v>
      </c>
      <c r="L28" s="14" t="e">
        <f t="shared" si="0"/>
        <v>#DIV/0!</v>
      </c>
      <c r="M28" s="14">
        <f t="shared" si="0"/>
        <v>-30.113587392888171</v>
      </c>
    </row>
    <row r="29" spans="1:13" s="15" customFormat="1" ht="16.2" thickBot="1" x14ac:dyDescent="0.35">
      <c r="A29" s="8"/>
      <c r="B29" s="9"/>
      <c r="C29" s="9">
        <f t="shared" si="5"/>
        <v>95527</v>
      </c>
      <c r="D29" s="10"/>
      <c r="E29" s="17"/>
      <c r="F29" s="11" t="e">
        <f t="shared" si="1"/>
        <v>#DIV/0!</v>
      </c>
      <c r="G29" s="12">
        <f t="shared" si="2"/>
        <v>0</v>
      </c>
      <c r="H29" s="12">
        <f t="shared" si="7"/>
        <v>0</v>
      </c>
      <c r="I29" s="12">
        <f t="shared" si="3"/>
        <v>-4408.9399999999878</v>
      </c>
      <c r="J29" s="13"/>
      <c r="K29" s="12">
        <f t="shared" si="4"/>
        <v>132769</v>
      </c>
      <c r="L29" s="14" t="e">
        <f t="shared" si="0"/>
        <v>#DIV/0!</v>
      </c>
      <c r="M29" s="14">
        <f t="shared" si="0"/>
        <v>-30.113587392888171</v>
      </c>
    </row>
    <row r="30" spans="1:13" s="15" customFormat="1" ht="16.2" thickBot="1" x14ac:dyDescent="0.35">
      <c r="A30" s="8"/>
      <c r="B30" s="9"/>
      <c r="C30" s="9">
        <f t="shared" si="5"/>
        <v>95527</v>
      </c>
      <c r="D30" s="10"/>
      <c r="E30" s="17"/>
      <c r="F30" s="11" t="e">
        <f t="shared" si="1"/>
        <v>#DIV/0!</v>
      </c>
      <c r="G30" s="12">
        <f t="shared" si="2"/>
        <v>0</v>
      </c>
      <c r="H30" s="12">
        <f t="shared" si="7"/>
        <v>0</v>
      </c>
      <c r="I30" s="12">
        <f t="shared" si="3"/>
        <v>-4408.9399999999878</v>
      </c>
      <c r="J30" s="13"/>
      <c r="K30" s="12">
        <f t="shared" si="4"/>
        <v>132769</v>
      </c>
      <c r="L30" s="14" t="e">
        <f t="shared" si="0"/>
        <v>#DIV/0!</v>
      </c>
      <c r="M30" s="14">
        <f t="shared" si="0"/>
        <v>-30.113587392888171</v>
      </c>
    </row>
    <row r="31" spans="1:13" s="15" customFormat="1" ht="16.2" thickBot="1" x14ac:dyDescent="0.35">
      <c r="A31" s="8"/>
      <c r="B31" s="9"/>
      <c r="C31" s="9">
        <f t="shared" si="5"/>
        <v>95527</v>
      </c>
      <c r="D31" s="10"/>
      <c r="E31" s="17"/>
      <c r="F31" s="11" t="e">
        <f t="shared" si="1"/>
        <v>#DIV/0!</v>
      </c>
      <c r="G31" s="12">
        <f t="shared" si="2"/>
        <v>0</v>
      </c>
      <c r="H31" s="12">
        <f t="shared" si="7"/>
        <v>0</v>
      </c>
      <c r="I31" s="12">
        <f t="shared" si="3"/>
        <v>-4408.9399999999878</v>
      </c>
      <c r="J31" s="13"/>
      <c r="K31" s="12">
        <f t="shared" si="4"/>
        <v>132769</v>
      </c>
      <c r="L31" s="14" t="e">
        <f t="shared" si="0"/>
        <v>#DIV/0!</v>
      </c>
      <c r="M31" s="14">
        <f t="shared" si="0"/>
        <v>-30.113587392888171</v>
      </c>
    </row>
    <row r="32" spans="1:13" s="15" customFormat="1" ht="16.2" thickBot="1" x14ac:dyDescent="0.35">
      <c r="A32" s="8"/>
      <c r="B32" s="9"/>
      <c r="C32" s="9">
        <f t="shared" si="5"/>
        <v>95527</v>
      </c>
      <c r="D32" s="10"/>
      <c r="E32" s="17"/>
      <c r="F32" s="11" t="e">
        <f t="shared" si="1"/>
        <v>#DIV/0!</v>
      </c>
      <c r="G32" s="12">
        <f t="shared" si="2"/>
        <v>0</v>
      </c>
      <c r="H32" s="12">
        <f t="shared" si="7"/>
        <v>0</v>
      </c>
      <c r="I32" s="12">
        <f t="shared" si="3"/>
        <v>-4408.9399999999878</v>
      </c>
      <c r="J32" s="13"/>
      <c r="K32" s="12">
        <f t="shared" si="4"/>
        <v>132769</v>
      </c>
      <c r="L32" s="14" t="e">
        <f t="shared" si="0"/>
        <v>#DIV/0!</v>
      </c>
      <c r="M32" s="14">
        <f t="shared" si="0"/>
        <v>-30.113587392888171</v>
      </c>
    </row>
    <row r="33" spans="1:13" s="15" customFormat="1" ht="16.2" thickBot="1" x14ac:dyDescent="0.35">
      <c r="A33" s="8"/>
      <c r="B33" s="9"/>
      <c r="C33" s="9">
        <f t="shared" si="5"/>
        <v>95527</v>
      </c>
      <c r="D33" s="10"/>
      <c r="E33" s="17"/>
      <c r="F33" s="11" t="e">
        <f t="shared" si="1"/>
        <v>#DIV/0!</v>
      </c>
      <c r="G33" s="12">
        <f t="shared" si="2"/>
        <v>0</v>
      </c>
      <c r="H33" s="12">
        <f t="shared" si="7"/>
        <v>0</v>
      </c>
      <c r="I33" s="12">
        <f t="shared" si="3"/>
        <v>-4408.9399999999878</v>
      </c>
      <c r="J33" s="13"/>
      <c r="K33" s="12">
        <f t="shared" si="4"/>
        <v>132769</v>
      </c>
      <c r="L33" s="14" t="e">
        <f t="shared" si="0"/>
        <v>#DIV/0!</v>
      </c>
      <c r="M33" s="14">
        <f t="shared" si="0"/>
        <v>-30.113587392888171</v>
      </c>
    </row>
    <row r="34" spans="1:13" s="15" customFormat="1" ht="16.2" thickBot="1" x14ac:dyDescent="0.35">
      <c r="A34" s="8"/>
      <c r="B34" s="9"/>
      <c r="C34" s="9">
        <f t="shared" si="5"/>
        <v>95527</v>
      </c>
      <c r="D34" s="10"/>
      <c r="E34" s="17"/>
      <c r="F34" s="11" t="e">
        <f t="shared" si="1"/>
        <v>#DIV/0!</v>
      </c>
      <c r="G34" s="12">
        <f t="shared" si="2"/>
        <v>0</v>
      </c>
      <c r="H34" s="12">
        <f t="shared" si="7"/>
        <v>0</v>
      </c>
      <c r="I34" s="12">
        <f t="shared" si="3"/>
        <v>-4408.9399999999878</v>
      </c>
      <c r="J34" s="13"/>
      <c r="K34" s="12">
        <f t="shared" si="4"/>
        <v>132769</v>
      </c>
      <c r="L34" s="14" t="e">
        <f t="shared" si="0"/>
        <v>#DIV/0!</v>
      </c>
      <c r="M34" s="14">
        <f t="shared" si="0"/>
        <v>-30.113587392888171</v>
      </c>
    </row>
    <row r="35" spans="1:13" s="15" customFormat="1" ht="16.2" thickBot="1" x14ac:dyDescent="0.35">
      <c r="A35" s="8"/>
      <c r="B35" s="9"/>
      <c r="C35" s="9">
        <f t="shared" si="5"/>
        <v>95527</v>
      </c>
      <c r="D35" s="10"/>
      <c r="E35" s="17"/>
      <c r="F35" s="11" t="e">
        <f t="shared" si="1"/>
        <v>#DIV/0!</v>
      </c>
      <c r="G35" s="12">
        <f t="shared" si="2"/>
        <v>0</v>
      </c>
      <c r="H35" s="12">
        <f t="shared" si="7"/>
        <v>0</v>
      </c>
      <c r="I35" s="12">
        <f t="shared" si="3"/>
        <v>-4408.9399999999878</v>
      </c>
      <c r="J35" s="13"/>
      <c r="K35" s="12">
        <f t="shared" si="4"/>
        <v>132769</v>
      </c>
      <c r="L35" s="14" t="e">
        <f t="shared" si="0"/>
        <v>#DIV/0!</v>
      </c>
      <c r="M35" s="14">
        <f t="shared" si="0"/>
        <v>-30.113587392888171</v>
      </c>
    </row>
    <row r="36" spans="1:13" s="15" customFormat="1" ht="16.2" thickBot="1" x14ac:dyDescent="0.35">
      <c r="A36" s="8"/>
      <c r="B36" s="9"/>
      <c r="C36" s="9">
        <f t="shared" si="5"/>
        <v>95527</v>
      </c>
      <c r="D36" s="10"/>
      <c r="E36" s="17"/>
      <c r="F36" s="11" t="e">
        <f t="shared" si="1"/>
        <v>#DIV/0!</v>
      </c>
      <c r="G36" s="12">
        <f t="shared" si="2"/>
        <v>0</v>
      </c>
      <c r="H36" s="12">
        <f t="shared" si="7"/>
        <v>0</v>
      </c>
      <c r="I36" s="12">
        <f t="shared" si="3"/>
        <v>-4408.9399999999878</v>
      </c>
      <c r="J36" s="13"/>
      <c r="K36" s="12">
        <f t="shared" si="4"/>
        <v>132769</v>
      </c>
      <c r="L36" s="14" t="e">
        <f t="shared" si="0"/>
        <v>#DIV/0!</v>
      </c>
      <c r="M36" s="14">
        <f t="shared" si="0"/>
        <v>-30.113587392888171</v>
      </c>
    </row>
    <row r="37" spans="1:13" s="15" customFormat="1" ht="16.2" thickBot="1" x14ac:dyDescent="0.35">
      <c r="A37" s="8"/>
      <c r="B37" s="9"/>
      <c r="C37" s="9">
        <f t="shared" si="5"/>
        <v>95527</v>
      </c>
      <c r="D37" s="10"/>
      <c r="E37" s="17"/>
      <c r="F37" s="11" t="e">
        <f t="shared" si="1"/>
        <v>#DIV/0!</v>
      </c>
      <c r="G37" s="12">
        <f t="shared" si="2"/>
        <v>0</v>
      </c>
      <c r="H37" s="12">
        <f t="shared" si="7"/>
        <v>0</v>
      </c>
      <c r="I37" s="12">
        <f t="shared" si="3"/>
        <v>-4408.9399999999878</v>
      </c>
      <c r="J37" s="13"/>
      <c r="K37" s="12">
        <f t="shared" si="4"/>
        <v>132769</v>
      </c>
      <c r="L37" s="14" t="e">
        <f t="shared" si="0"/>
        <v>#DIV/0!</v>
      </c>
      <c r="M37" s="14">
        <f t="shared" si="0"/>
        <v>-30.113587392888171</v>
      </c>
    </row>
    <row r="38" spans="1:13" s="15" customFormat="1" ht="16.2" thickBot="1" x14ac:dyDescent="0.35">
      <c r="A38" s="8"/>
      <c r="B38" s="9"/>
      <c r="C38" s="9">
        <f t="shared" si="5"/>
        <v>95527</v>
      </c>
      <c r="D38" s="10"/>
      <c r="E38" s="17"/>
      <c r="F38" s="11" t="e">
        <f t="shared" si="1"/>
        <v>#DIV/0!</v>
      </c>
      <c r="G38" s="12">
        <f t="shared" si="2"/>
        <v>0</v>
      </c>
      <c r="H38" s="12">
        <f t="shared" si="7"/>
        <v>0</v>
      </c>
      <c r="I38" s="12">
        <f t="shared" si="3"/>
        <v>-4408.9399999999878</v>
      </c>
      <c r="J38" s="13"/>
      <c r="K38" s="12">
        <f t="shared" si="4"/>
        <v>132769</v>
      </c>
      <c r="L38" s="14" t="e">
        <f t="shared" si="0"/>
        <v>#DIV/0!</v>
      </c>
      <c r="M38" s="14">
        <f t="shared" si="0"/>
        <v>-30.113587392888171</v>
      </c>
    </row>
    <row r="39" spans="1:13" s="15" customFormat="1" ht="16.2" thickBot="1" x14ac:dyDescent="0.35">
      <c r="A39" s="8"/>
      <c r="B39" s="9"/>
      <c r="C39" s="9">
        <f t="shared" si="5"/>
        <v>95527</v>
      </c>
      <c r="D39" s="10"/>
      <c r="E39" s="17"/>
      <c r="F39" s="11" t="e">
        <f t="shared" si="1"/>
        <v>#DIV/0!</v>
      </c>
      <c r="G39" s="12">
        <f t="shared" si="2"/>
        <v>0</v>
      </c>
      <c r="H39" s="12">
        <f t="shared" si="7"/>
        <v>0</v>
      </c>
      <c r="I39" s="12">
        <f t="shared" si="3"/>
        <v>-4408.9399999999878</v>
      </c>
      <c r="J39" s="13"/>
      <c r="K39" s="12">
        <f t="shared" si="4"/>
        <v>132769</v>
      </c>
      <c r="L39" s="14" t="e">
        <f t="shared" si="0"/>
        <v>#DIV/0!</v>
      </c>
      <c r="M39" s="14">
        <f t="shared" si="0"/>
        <v>-30.113587392888171</v>
      </c>
    </row>
    <row r="40" spans="1:13" s="15" customFormat="1" ht="16.2" thickBot="1" x14ac:dyDescent="0.35">
      <c r="A40" s="8"/>
      <c r="B40" s="9"/>
      <c r="C40" s="9">
        <f t="shared" si="5"/>
        <v>95527</v>
      </c>
      <c r="D40" s="10"/>
      <c r="E40" s="17"/>
      <c r="F40" s="11" t="e">
        <f t="shared" si="1"/>
        <v>#DIV/0!</v>
      </c>
      <c r="G40" s="12">
        <f t="shared" si="2"/>
        <v>0</v>
      </c>
      <c r="H40" s="12">
        <f t="shared" si="7"/>
        <v>0</v>
      </c>
      <c r="I40" s="12">
        <f t="shared" si="3"/>
        <v>-4408.9399999999878</v>
      </c>
      <c r="J40" s="13"/>
      <c r="K40" s="12">
        <f t="shared" si="4"/>
        <v>132769</v>
      </c>
      <c r="L40" s="14" t="e">
        <f t="shared" si="0"/>
        <v>#DIV/0!</v>
      </c>
      <c r="M40" s="14">
        <f t="shared" si="0"/>
        <v>-30.113587392888171</v>
      </c>
    </row>
    <row r="41" spans="1:13" ht="16.2" thickBot="1" x14ac:dyDescent="0.35">
      <c r="A41" s="8"/>
      <c r="B41" s="9"/>
      <c r="C41" s="9">
        <f t="shared" si="5"/>
        <v>95527</v>
      </c>
      <c r="D41" s="10"/>
      <c r="E41" s="17"/>
      <c r="F41" s="11" t="e">
        <f t="shared" si="1"/>
        <v>#DIV/0!</v>
      </c>
      <c r="G41" s="12">
        <f t="shared" si="2"/>
        <v>0</v>
      </c>
      <c r="H41" s="12">
        <f t="shared" si="7"/>
        <v>0</v>
      </c>
      <c r="I41" s="12">
        <f t="shared" si="3"/>
        <v>-4408.9399999999878</v>
      </c>
      <c r="J41" s="13"/>
      <c r="K41" s="12">
        <f t="shared" si="4"/>
        <v>132769</v>
      </c>
      <c r="L41" s="14" t="e">
        <f t="shared" si="0"/>
        <v>#DIV/0!</v>
      </c>
      <c r="M41" s="14">
        <f t="shared" si="0"/>
        <v>-30.113587392888171</v>
      </c>
    </row>
    <row r="42" spans="1:13" ht="16.2" thickBot="1" x14ac:dyDescent="0.35">
      <c r="A42" s="8"/>
      <c r="B42" s="9"/>
      <c r="C42" s="9">
        <f t="shared" si="5"/>
        <v>95527</v>
      </c>
      <c r="D42" s="10"/>
      <c r="E42" s="17"/>
      <c r="F42" s="11" t="e">
        <f t="shared" si="1"/>
        <v>#DIV/0!</v>
      </c>
      <c r="G42" s="12">
        <f t="shared" si="2"/>
        <v>0</v>
      </c>
      <c r="H42" s="12">
        <f t="shared" si="7"/>
        <v>0</v>
      </c>
      <c r="I42" s="12">
        <f t="shared" si="3"/>
        <v>-4408.9399999999878</v>
      </c>
      <c r="J42" s="13"/>
      <c r="K42" s="12">
        <f t="shared" si="4"/>
        <v>132769</v>
      </c>
      <c r="L42" s="14" t="e">
        <f t="shared" si="0"/>
        <v>#DIV/0!</v>
      </c>
      <c r="M42" s="14">
        <f t="shared" si="0"/>
        <v>-30.113587392888171</v>
      </c>
    </row>
    <row r="43" spans="1:13" ht="16.2" thickBot="1" x14ac:dyDescent="0.35">
      <c r="A43" s="8"/>
      <c r="B43" s="9"/>
      <c r="C43" s="9">
        <f t="shared" si="5"/>
        <v>95527</v>
      </c>
      <c r="D43" s="10"/>
      <c r="E43" s="17"/>
      <c r="F43" s="11" t="e">
        <f t="shared" si="1"/>
        <v>#DIV/0!</v>
      </c>
      <c r="G43" s="12">
        <f t="shared" si="2"/>
        <v>0</v>
      </c>
      <c r="H43" s="12">
        <f t="shared" si="7"/>
        <v>0</v>
      </c>
      <c r="I43" s="12">
        <f t="shared" si="3"/>
        <v>-4408.9399999999878</v>
      </c>
      <c r="J43" s="13"/>
      <c r="K43" s="12">
        <f t="shared" si="4"/>
        <v>132769</v>
      </c>
      <c r="L43" s="14" t="e">
        <f t="shared" si="0"/>
        <v>#DIV/0!</v>
      </c>
      <c r="M43" s="14">
        <f t="shared" si="0"/>
        <v>-30.113587392888171</v>
      </c>
    </row>
    <row r="44" spans="1:13" ht="16.2" thickBot="1" x14ac:dyDescent="0.35">
      <c r="A44" s="8"/>
      <c r="B44" s="9"/>
      <c r="C44" s="9">
        <f t="shared" si="5"/>
        <v>95527</v>
      </c>
      <c r="D44" s="10"/>
      <c r="E44" s="17"/>
      <c r="F44" s="11" t="e">
        <f t="shared" si="1"/>
        <v>#DIV/0!</v>
      </c>
      <c r="G44" s="12">
        <f t="shared" si="2"/>
        <v>0</v>
      </c>
      <c r="H44" s="12">
        <f t="shared" si="7"/>
        <v>0</v>
      </c>
      <c r="I44" s="12">
        <f t="shared" si="3"/>
        <v>-4408.9399999999878</v>
      </c>
      <c r="J44" s="13"/>
      <c r="K44" s="12">
        <f t="shared" si="4"/>
        <v>132769</v>
      </c>
      <c r="L44" s="14" t="e">
        <f t="shared" si="0"/>
        <v>#DIV/0!</v>
      </c>
      <c r="M44" s="14">
        <f t="shared" si="0"/>
        <v>-30.113587392888171</v>
      </c>
    </row>
    <row r="45" spans="1:13" ht="16.2" thickBot="1" x14ac:dyDescent="0.35">
      <c r="A45" s="8"/>
      <c r="B45" s="9"/>
      <c r="C45" s="9">
        <f t="shared" si="5"/>
        <v>95527</v>
      </c>
      <c r="D45" s="10"/>
      <c r="E45" s="10"/>
      <c r="F45" s="11" t="e">
        <f t="shared" si="1"/>
        <v>#DIV/0!</v>
      </c>
      <c r="G45" s="12">
        <f t="shared" si="2"/>
        <v>0</v>
      </c>
      <c r="H45" s="12">
        <f t="shared" si="7"/>
        <v>0</v>
      </c>
      <c r="I45" s="12">
        <f t="shared" si="3"/>
        <v>-4408.9399999999878</v>
      </c>
      <c r="J45" s="13"/>
      <c r="K45" s="12">
        <f t="shared" si="4"/>
        <v>132769</v>
      </c>
      <c r="L45" s="14" t="e">
        <f t="shared" si="0"/>
        <v>#DIV/0!</v>
      </c>
      <c r="M45" s="14">
        <f t="shared" si="0"/>
        <v>-30.113587392888171</v>
      </c>
    </row>
  </sheetData>
  <mergeCells count="11">
    <mergeCell ref="A3:B3"/>
    <mergeCell ref="E3:F3"/>
    <mergeCell ref="H3:I3"/>
    <mergeCell ref="J3:K3"/>
    <mergeCell ref="L3:M3"/>
    <mergeCell ref="A1:M1"/>
    <mergeCell ref="A2:B2"/>
    <mergeCell ref="E2:F2"/>
    <mergeCell ref="H2:I2"/>
    <mergeCell ref="J2:K2"/>
    <mergeCell ref="L2:M2"/>
  </mergeCells>
  <conditionalFormatting sqref="A5:M45">
    <cfRule type="containsBlanks" dxfId="15" priority="4">
      <formula>LEN(TRIM(A5))=0</formula>
    </cfRule>
  </conditionalFormatting>
  <conditionalFormatting sqref="L5:M45">
    <cfRule type="cellIs" dxfId="14" priority="1" operator="greaterThan">
      <formula>1.5</formula>
    </cfRule>
    <cfRule type="cellIs" dxfId="13" priority="2" operator="between">
      <formula>1.41</formula>
      <formula>1.45</formula>
    </cfRule>
    <cfRule type="cellIs" dxfId="12" priority="3" operator="between">
      <formula>1.3</formula>
      <formula>1.4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A11" workbookViewId="0">
      <selection activeCell="J24" sqref="J24"/>
    </sheetView>
  </sheetViews>
  <sheetFormatPr defaultColWidth="8.6640625" defaultRowHeight="14.4" x14ac:dyDescent="0.3"/>
  <cols>
    <col min="1" max="1" width="8.44140625" style="1" bestFit="1" customWidth="1"/>
    <col min="2" max="2" width="11.109375" style="1" bestFit="1" customWidth="1"/>
    <col min="3" max="3" width="13.6640625" style="1" bestFit="1" customWidth="1"/>
    <col min="4" max="4" width="15.5546875" style="1" bestFit="1" customWidth="1"/>
    <col min="5" max="5" width="11.44140625" style="1" bestFit="1" customWidth="1"/>
    <col min="6" max="6" width="15.44140625" style="1" bestFit="1" customWidth="1"/>
    <col min="7" max="7" width="13.33203125" style="1" bestFit="1" customWidth="1"/>
    <col min="8" max="8" width="8.44140625" style="1" bestFit="1" customWidth="1"/>
    <col min="9" max="9" width="10.109375" style="1" bestFit="1" customWidth="1"/>
    <col min="10" max="11" width="10.5546875" style="1" bestFit="1" customWidth="1"/>
    <col min="12" max="12" width="16.33203125" style="1" bestFit="1" customWidth="1"/>
    <col min="13" max="13" width="18.44140625" style="1" bestFit="1" customWidth="1"/>
    <col min="14" max="24" width="8.6640625" style="1"/>
    <col min="25" max="25" width="2" style="1" bestFit="1" customWidth="1"/>
    <col min="26" max="26" width="10.5546875" style="1" bestFit="1" customWidth="1"/>
    <col min="27" max="27" width="11.5546875" style="1" bestFit="1" customWidth="1"/>
    <col min="28" max="28" width="7.44140625" style="1" bestFit="1" customWidth="1"/>
    <col min="29" max="32" width="8.6640625" style="1"/>
    <col min="33" max="33" width="11.6640625" style="1" bestFit="1" customWidth="1"/>
    <col min="34" max="16384" width="8.6640625" style="1"/>
  </cols>
  <sheetData>
    <row r="1" spans="1:28" ht="26.4" thickBot="1" x14ac:dyDescent="0.35">
      <c r="A1" s="30" t="s">
        <v>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28" s="3" customFormat="1" ht="46.8" x14ac:dyDescent="0.3">
      <c r="A2" s="33" t="s">
        <v>1</v>
      </c>
      <c r="B2" s="34"/>
      <c r="C2" s="2" t="s">
        <v>3</v>
      </c>
      <c r="D2" s="2" t="s">
        <v>0</v>
      </c>
      <c r="E2" s="33" t="s">
        <v>6</v>
      </c>
      <c r="F2" s="34"/>
      <c r="G2" s="2" t="s">
        <v>7</v>
      </c>
      <c r="H2" s="33" t="s">
        <v>8</v>
      </c>
      <c r="I2" s="34"/>
      <c r="J2" s="33" t="s">
        <v>9</v>
      </c>
      <c r="K2" s="34"/>
      <c r="L2" s="33" t="s">
        <v>10</v>
      </c>
      <c r="M2" s="34"/>
    </row>
    <row r="3" spans="1:28" ht="31.8" thickBot="1" x14ac:dyDescent="0.35">
      <c r="A3" s="20">
        <v>2</v>
      </c>
      <c r="B3" s="21"/>
      <c r="C3" s="4">
        <v>45590</v>
      </c>
      <c r="D3" s="5">
        <v>13768</v>
      </c>
      <c r="E3" s="22">
        <v>104285</v>
      </c>
      <c r="F3" s="23"/>
      <c r="G3" s="18">
        <f>(H3/E3)</f>
        <v>5.9189049240063282E-2</v>
      </c>
      <c r="H3" s="24">
        <v>6172.53</v>
      </c>
      <c r="I3" s="25"/>
      <c r="J3" s="26">
        <f>E3/D3</f>
        <v>7.57444799535154</v>
      </c>
      <c r="K3" s="27"/>
      <c r="L3" s="28">
        <v>226</v>
      </c>
      <c r="M3" s="29"/>
    </row>
    <row r="4" spans="1:28" s="7" customFormat="1" ht="36.6" thickBot="1" x14ac:dyDescent="0.35">
      <c r="A4" s="6" t="s">
        <v>2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4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  <c r="M4" s="6" t="s">
        <v>21</v>
      </c>
    </row>
    <row r="5" spans="1:28" s="15" customFormat="1" ht="16.2" thickBot="1" x14ac:dyDescent="0.35">
      <c r="A5" s="8">
        <v>45600</v>
      </c>
      <c r="B5" s="9">
        <v>232</v>
      </c>
      <c r="C5" s="9">
        <f>E3-B5</f>
        <v>104053</v>
      </c>
      <c r="D5" s="10">
        <v>198</v>
      </c>
      <c r="E5" s="17">
        <v>8.6999999999999994E-2</v>
      </c>
      <c r="F5" s="19">
        <f>((E5-G3)/(A5-C3))*1000</f>
        <v>2.7810950759936715</v>
      </c>
      <c r="G5" s="12">
        <f>C5*E5</f>
        <v>9052.610999999999</v>
      </c>
      <c r="H5" s="12">
        <f>G5-H3</f>
        <v>2880.0809999999992</v>
      </c>
      <c r="I5" s="12">
        <f>G5-H3</f>
        <v>2880.0809999999992</v>
      </c>
      <c r="J5" s="13">
        <v>1260</v>
      </c>
      <c r="K5" s="12">
        <f>J5</f>
        <v>1260</v>
      </c>
      <c r="L5" s="14">
        <f>J5/H5</f>
        <v>0.43748769565855972</v>
      </c>
      <c r="M5" s="14">
        <f>K5/I5</f>
        <v>0.43748769565855972</v>
      </c>
    </row>
    <row r="6" spans="1:28" s="15" customFormat="1" ht="16.2" thickBot="1" x14ac:dyDescent="0.35">
      <c r="A6" s="8">
        <v>45614</v>
      </c>
      <c r="B6" s="9">
        <v>6</v>
      </c>
      <c r="C6" s="9">
        <f>C5-B6</f>
        <v>104047</v>
      </c>
      <c r="D6" s="10">
        <v>225</v>
      </c>
      <c r="E6" s="17">
        <v>0.14699999999999999</v>
      </c>
      <c r="F6" s="19">
        <f>(E6-E5)/(A6-A5)*1000</f>
        <v>4.2857142857142856</v>
      </c>
      <c r="G6" s="12">
        <f>C6*E6</f>
        <v>15294.909</v>
      </c>
      <c r="H6" s="12">
        <f>G6-G5</f>
        <v>6242.2980000000007</v>
      </c>
      <c r="I6" s="12">
        <f>H6+I5</f>
        <v>9122.3790000000008</v>
      </c>
      <c r="J6" s="13">
        <v>6419</v>
      </c>
      <c r="K6" s="12">
        <f>K5+J6</f>
        <v>7679</v>
      </c>
      <c r="L6" s="14">
        <f t="shared" ref="L6:M45" si="0">J6/H6</f>
        <v>1.0283072035330578</v>
      </c>
      <c r="M6" s="14">
        <f t="shared" si="0"/>
        <v>0.8417760323266551</v>
      </c>
    </row>
    <row r="7" spans="1:28" s="15" customFormat="1" ht="16.2" thickBot="1" x14ac:dyDescent="0.35">
      <c r="A7" s="8">
        <v>45631</v>
      </c>
      <c r="B7" s="9">
        <v>4</v>
      </c>
      <c r="C7" s="9">
        <f>C6-B7</f>
        <v>104043</v>
      </c>
      <c r="D7" s="10">
        <v>193</v>
      </c>
      <c r="E7" s="17">
        <v>0.23400000000000001</v>
      </c>
      <c r="F7" s="19">
        <f t="shared" ref="F7:F45" si="1">(E7-E6)/(A7-A6)*1000</f>
        <v>5.1176470588235308</v>
      </c>
      <c r="G7" s="12">
        <f t="shared" ref="G7:G45" si="2">C7*E7</f>
        <v>24346.062000000002</v>
      </c>
      <c r="H7" s="12">
        <f>G7-G6</f>
        <v>9051.1530000000021</v>
      </c>
      <c r="I7" s="12">
        <f t="shared" ref="I7:I45" si="3">H7+I6</f>
        <v>18173.532000000003</v>
      </c>
      <c r="J7" s="13">
        <v>10207</v>
      </c>
      <c r="K7" s="12">
        <f t="shared" ref="K7:K45" si="4">K6+J7</f>
        <v>17886</v>
      </c>
      <c r="L7" s="14">
        <f t="shared" si="0"/>
        <v>1.1277016309413836</v>
      </c>
      <c r="M7" s="14">
        <f t="shared" si="0"/>
        <v>0.98417852952304463</v>
      </c>
    </row>
    <row r="8" spans="1:28" s="15" customFormat="1" ht="16.2" thickBot="1" x14ac:dyDescent="0.35">
      <c r="A8" s="8">
        <v>45642</v>
      </c>
      <c r="B8" s="9">
        <v>5</v>
      </c>
      <c r="C8" s="9">
        <f t="shared" ref="C8:C45" si="5">C7-B8</f>
        <v>104038</v>
      </c>
      <c r="D8" s="10">
        <v>115</v>
      </c>
      <c r="E8" s="17">
        <v>0.29699999999999999</v>
      </c>
      <c r="F8" s="19">
        <f t="shared" si="1"/>
        <v>5.7272727272727249</v>
      </c>
      <c r="G8" s="12">
        <f t="shared" si="2"/>
        <v>30899.286</v>
      </c>
      <c r="H8" s="12">
        <f>G8-G7</f>
        <v>6553.2239999999983</v>
      </c>
      <c r="I8" s="12">
        <f t="shared" si="3"/>
        <v>24726.756000000001</v>
      </c>
      <c r="J8" s="13">
        <v>7741</v>
      </c>
      <c r="K8" s="12">
        <f t="shared" si="4"/>
        <v>25627</v>
      </c>
      <c r="L8" s="14">
        <f t="shared" si="0"/>
        <v>1.1812506332760793</v>
      </c>
      <c r="M8" s="14">
        <f t="shared" si="0"/>
        <v>1.036407687284171</v>
      </c>
    </row>
    <row r="9" spans="1:28" s="15" customFormat="1" ht="16.2" thickBot="1" x14ac:dyDescent="0.35">
      <c r="A9" s="8">
        <v>45653</v>
      </c>
      <c r="B9" s="9">
        <v>3</v>
      </c>
      <c r="C9" s="9">
        <f t="shared" si="5"/>
        <v>104035</v>
      </c>
      <c r="D9" s="10">
        <v>101</v>
      </c>
      <c r="E9" s="17">
        <v>0.35799999999999998</v>
      </c>
      <c r="F9" s="19">
        <f t="shared" si="1"/>
        <v>5.545454545454545</v>
      </c>
      <c r="G9" s="12">
        <f t="shared" si="2"/>
        <v>37244.53</v>
      </c>
      <c r="H9" s="12">
        <f>G9-G8</f>
        <v>6345.2439999999988</v>
      </c>
      <c r="I9" s="12">
        <f t="shared" si="3"/>
        <v>31072</v>
      </c>
      <c r="J9" s="13">
        <v>5500</v>
      </c>
      <c r="K9" s="12">
        <f t="shared" si="4"/>
        <v>31127</v>
      </c>
      <c r="L9" s="14">
        <f t="shared" si="0"/>
        <v>0.86679093822081565</v>
      </c>
      <c r="M9" s="14">
        <f t="shared" si="0"/>
        <v>1.0017700823892894</v>
      </c>
    </row>
    <row r="10" spans="1:28" s="15" customFormat="1" ht="16.2" thickBot="1" x14ac:dyDescent="0.35">
      <c r="A10" s="8">
        <v>45664</v>
      </c>
      <c r="B10" s="9">
        <v>3</v>
      </c>
      <c r="C10" s="9">
        <f t="shared" si="5"/>
        <v>104032</v>
      </c>
      <c r="D10" s="10">
        <v>98</v>
      </c>
      <c r="E10" s="17">
        <v>0.41699999999999998</v>
      </c>
      <c r="F10" s="19">
        <f t="shared" si="1"/>
        <v>5.3636363636363633</v>
      </c>
      <c r="G10" s="12">
        <f t="shared" si="2"/>
        <v>43381.343999999997</v>
      </c>
      <c r="H10" s="12">
        <f>G10-G9</f>
        <v>6136.8139999999985</v>
      </c>
      <c r="I10" s="12">
        <f t="shared" si="3"/>
        <v>37208.813999999998</v>
      </c>
      <c r="J10" s="13">
        <v>8809</v>
      </c>
      <c r="K10" s="12">
        <f t="shared" si="4"/>
        <v>39936</v>
      </c>
      <c r="L10" s="14">
        <f t="shared" si="0"/>
        <v>1.4354353904159394</v>
      </c>
      <c r="M10" s="14">
        <f t="shared" si="0"/>
        <v>1.0732940856432565</v>
      </c>
    </row>
    <row r="11" spans="1:28" s="15" customFormat="1" ht="16.2" thickBot="1" x14ac:dyDescent="0.35">
      <c r="A11" s="8">
        <v>45674</v>
      </c>
      <c r="B11" s="9">
        <v>9</v>
      </c>
      <c r="C11" s="9">
        <f t="shared" si="5"/>
        <v>104023</v>
      </c>
      <c r="D11" s="10">
        <v>112</v>
      </c>
      <c r="E11" s="17">
        <v>0.47699999999999998</v>
      </c>
      <c r="F11" s="19">
        <f t="shared" si="1"/>
        <v>6</v>
      </c>
      <c r="G11" s="12">
        <f t="shared" si="2"/>
        <v>49618.970999999998</v>
      </c>
      <c r="H11" s="12">
        <f t="shared" ref="H11:H21" si="6">G11-G10</f>
        <v>6237.6270000000004</v>
      </c>
      <c r="I11" s="12">
        <f t="shared" si="3"/>
        <v>43446.440999999999</v>
      </c>
      <c r="J11" s="13">
        <v>8035</v>
      </c>
      <c r="K11" s="12">
        <f t="shared" si="4"/>
        <v>47971</v>
      </c>
      <c r="L11" s="14">
        <f t="shared" si="0"/>
        <v>1.2881501250395382</v>
      </c>
      <c r="M11" s="14">
        <f t="shared" si="0"/>
        <v>1.104141073373536</v>
      </c>
      <c r="Y11" s="15">
        <v>1</v>
      </c>
      <c r="Z11" s="15" t="s">
        <v>22</v>
      </c>
      <c r="AA11" s="16">
        <v>46337</v>
      </c>
      <c r="AB11" s="15">
        <v>735.47</v>
      </c>
    </row>
    <row r="12" spans="1:28" s="15" customFormat="1" ht="16.2" thickBot="1" x14ac:dyDescent="0.35">
      <c r="A12" s="8">
        <v>45685</v>
      </c>
      <c r="B12" s="9">
        <v>7</v>
      </c>
      <c r="C12" s="9">
        <f t="shared" si="5"/>
        <v>104016</v>
      </c>
      <c r="D12" s="10">
        <v>93</v>
      </c>
      <c r="E12" s="17">
        <v>0.53400000000000003</v>
      </c>
      <c r="F12" s="19">
        <f t="shared" si="1"/>
        <v>5.181818181818187</v>
      </c>
      <c r="G12" s="12">
        <f t="shared" si="2"/>
        <v>55544.544000000002</v>
      </c>
      <c r="H12" s="12">
        <f t="shared" si="6"/>
        <v>5925.573000000004</v>
      </c>
      <c r="I12" s="12">
        <f t="shared" si="3"/>
        <v>49372.014000000003</v>
      </c>
      <c r="J12" s="13">
        <v>8876</v>
      </c>
      <c r="K12" s="12">
        <f t="shared" si="4"/>
        <v>56847</v>
      </c>
      <c r="L12" s="14">
        <f t="shared" si="0"/>
        <v>1.4979142101531775</v>
      </c>
      <c r="M12" s="14">
        <f t="shared" si="0"/>
        <v>1.1514012776549889</v>
      </c>
      <c r="Y12" s="15">
        <v>1</v>
      </c>
      <c r="Z12" s="15" t="s">
        <v>22</v>
      </c>
      <c r="AA12" s="16">
        <v>43788</v>
      </c>
      <c r="AB12" s="15">
        <v>657.1</v>
      </c>
    </row>
    <row r="13" spans="1:28" s="15" customFormat="1" ht="16.2" thickBot="1" x14ac:dyDescent="0.35">
      <c r="A13" s="8">
        <v>45695</v>
      </c>
      <c r="B13" s="9">
        <v>9</v>
      </c>
      <c r="C13" s="9">
        <f t="shared" si="5"/>
        <v>104007</v>
      </c>
      <c r="D13" s="10">
        <v>98</v>
      </c>
      <c r="E13" s="17">
        <v>0.61199999999999999</v>
      </c>
      <c r="F13" s="19">
        <f t="shared" si="1"/>
        <v>7.7999999999999963</v>
      </c>
      <c r="G13" s="12">
        <f t="shared" si="2"/>
        <v>63652.284</v>
      </c>
      <c r="H13" s="12">
        <f t="shared" si="6"/>
        <v>8107.739999999998</v>
      </c>
      <c r="I13" s="12">
        <f t="shared" si="3"/>
        <v>57479.754000000001</v>
      </c>
      <c r="J13" s="13">
        <v>8690</v>
      </c>
      <c r="K13" s="12">
        <f t="shared" si="4"/>
        <v>65537</v>
      </c>
      <c r="L13" s="14">
        <f t="shared" si="0"/>
        <v>1.0718153270825166</v>
      </c>
      <c r="M13" s="14">
        <f t="shared" si="0"/>
        <v>1.1401753737498599</v>
      </c>
      <c r="AA13" s="16">
        <f>SUM(AA11:AA12)</f>
        <v>90125</v>
      </c>
      <c r="AB13" s="16">
        <f>SUM(AB11:AB12)</f>
        <v>1392.5700000000002</v>
      </c>
    </row>
    <row r="14" spans="1:28" s="15" customFormat="1" ht="16.2" thickBot="1" x14ac:dyDescent="0.35">
      <c r="A14" s="8">
        <v>45707</v>
      </c>
      <c r="B14" s="9">
        <v>22</v>
      </c>
      <c r="C14" s="9">
        <f t="shared" si="5"/>
        <v>103985</v>
      </c>
      <c r="D14" s="10">
        <v>89</v>
      </c>
      <c r="E14" s="17">
        <v>0.65</v>
      </c>
      <c r="F14" s="19">
        <f t="shared" si="1"/>
        <v>3.1666666666666696</v>
      </c>
      <c r="G14" s="12">
        <f t="shared" si="2"/>
        <v>67590.25</v>
      </c>
      <c r="H14" s="12">
        <f t="shared" si="6"/>
        <v>3937.9660000000003</v>
      </c>
      <c r="I14" s="12">
        <f t="shared" si="3"/>
        <v>61417.72</v>
      </c>
      <c r="J14" s="13">
        <v>9059</v>
      </c>
      <c r="K14" s="12">
        <f t="shared" si="4"/>
        <v>74596</v>
      </c>
      <c r="L14" s="14">
        <f t="shared" si="0"/>
        <v>2.3004261590882193</v>
      </c>
      <c r="M14" s="14">
        <f t="shared" si="0"/>
        <v>1.2145680432292179</v>
      </c>
      <c r="AA14" s="15">
        <f>AB13/AA13</f>
        <v>1.5451539528432734E-2</v>
      </c>
    </row>
    <row r="15" spans="1:28" s="15" customFormat="1" ht="16.2" thickBot="1" x14ac:dyDescent="0.35">
      <c r="A15" s="8">
        <v>45719</v>
      </c>
      <c r="B15" s="9">
        <v>25</v>
      </c>
      <c r="C15" s="9">
        <f t="shared" si="5"/>
        <v>103960</v>
      </c>
      <c r="D15" s="10">
        <v>76</v>
      </c>
      <c r="E15" s="17">
        <v>0.73099999999999998</v>
      </c>
      <c r="F15" s="19">
        <f t="shared" si="1"/>
        <v>6.7499999999999964</v>
      </c>
      <c r="G15" s="12">
        <f t="shared" si="2"/>
        <v>75994.759999999995</v>
      </c>
      <c r="H15" s="12">
        <f t="shared" si="6"/>
        <v>8404.5099999999948</v>
      </c>
      <c r="I15" s="12">
        <f t="shared" si="3"/>
        <v>69822.23</v>
      </c>
      <c r="J15" s="13">
        <v>6390</v>
      </c>
      <c r="K15" s="12">
        <f t="shared" si="4"/>
        <v>80986</v>
      </c>
      <c r="L15" s="14">
        <f t="shared" si="0"/>
        <v>0.76030607376277781</v>
      </c>
      <c r="M15" s="14">
        <f t="shared" si="0"/>
        <v>1.159888476778814</v>
      </c>
    </row>
    <row r="16" spans="1:28" s="15" customFormat="1" ht="16.2" thickBot="1" x14ac:dyDescent="0.35">
      <c r="A16" s="8">
        <v>45729</v>
      </c>
      <c r="B16" s="9">
        <v>31</v>
      </c>
      <c r="C16" s="9">
        <f t="shared" si="5"/>
        <v>103929</v>
      </c>
      <c r="D16" s="10">
        <v>102</v>
      </c>
      <c r="E16" s="17">
        <v>0.74399999999999999</v>
      </c>
      <c r="F16" s="19">
        <f t="shared" si="1"/>
        <v>1.3000000000000012</v>
      </c>
      <c r="G16" s="12">
        <f t="shared" si="2"/>
        <v>77323.175999999992</v>
      </c>
      <c r="H16" s="12">
        <f t="shared" si="6"/>
        <v>1328.4159999999974</v>
      </c>
      <c r="I16" s="12">
        <f t="shared" si="3"/>
        <v>71150.645999999993</v>
      </c>
      <c r="J16" s="13">
        <v>11652</v>
      </c>
      <c r="K16" s="12">
        <f t="shared" si="4"/>
        <v>92638</v>
      </c>
      <c r="L16" s="14">
        <f t="shared" si="0"/>
        <v>8.7713487341314931</v>
      </c>
      <c r="M16" s="14">
        <f t="shared" si="0"/>
        <v>1.3019980169962198</v>
      </c>
    </row>
    <row r="17" spans="1:13" s="15" customFormat="1" ht="16.2" thickBot="1" x14ac:dyDescent="0.35">
      <c r="A17" s="8">
        <v>45741</v>
      </c>
      <c r="B17" s="9">
        <v>22</v>
      </c>
      <c r="C17" s="9">
        <f t="shared" si="5"/>
        <v>103907</v>
      </c>
      <c r="D17" s="10">
        <v>104</v>
      </c>
      <c r="E17" s="17">
        <v>0.82</v>
      </c>
      <c r="F17" s="19">
        <f t="shared" si="1"/>
        <v>6.3333333333333295</v>
      </c>
      <c r="G17" s="12">
        <f t="shared" si="2"/>
        <v>85203.739999999991</v>
      </c>
      <c r="H17" s="12">
        <f t="shared" si="6"/>
        <v>7880.5639999999985</v>
      </c>
      <c r="I17" s="12">
        <f t="shared" si="3"/>
        <v>79031.209999999992</v>
      </c>
      <c r="J17" s="13">
        <v>5195</v>
      </c>
      <c r="K17" s="12">
        <f t="shared" si="4"/>
        <v>97833</v>
      </c>
      <c r="L17" s="14">
        <f t="shared" si="0"/>
        <v>0.65921677687028502</v>
      </c>
      <c r="M17" s="14">
        <f t="shared" si="0"/>
        <v>1.2379033548897962</v>
      </c>
    </row>
    <row r="18" spans="1:13" s="15" customFormat="1" ht="16.2" thickBot="1" x14ac:dyDescent="0.35">
      <c r="A18" s="8">
        <v>45750</v>
      </c>
      <c r="B18" s="9">
        <v>44</v>
      </c>
      <c r="C18" s="9">
        <f t="shared" si="5"/>
        <v>103863</v>
      </c>
      <c r="D18" s="10">
        <v>110</v>
      </c>
      <c r="E18" s="17">
        <v>0.85699999999999998</v>
      </c>
      <c r="F18" s="19">
        <f t="shared" si="1"/>
        <v>4.1111111111111152</v>
      </c>
      <c r="G18" s="12">
        <f t="shared" si="2"/>
        <v>89010.591</v>
      </c>
      <c r="H18" s="12">
        <f t="shared" si="6"/>
        <v>3806.8510000000097</v>
      </c>
      <c r="I18" s="12">
        <f t="shared" si="3"/>
        <v>82838.061000000002</v>
      </c>
      <c r="J18" s="13">
        <v>7798</v>
      </c>
      <c r="K18" s="12">
        <f t="shared" si="4"/>
        <v>105631</v>
      </c>
      <c r="L18" s="14">
        <f t="shared" si="0"/>
        <v>2.0484121915987727</v>
      </c>
      <c r="M18" s="14">
        <f t="shared" si="0"/>
        <v>1.2751505615275085</v>
      </c>
    </row>
    <row r="19" spans="1:13" s="15" customFormat="1" ht="16.2" thickBot="1" x14ac:dyDescent="0.35">
      <c r="A19" s="8">
        <v>45762</v>
      </c>
      <c r="B19" s="9">
        <v>265</v>
      </c>
      <c r="C19" s="9">
        <f t="shared" si="5"/>
        <v>103598</v>
      </c>
      <c r="D19" s="10">
        <v>97</v>
      </c>
      <c r="E19" s="17">
        <v>0.93400000000000005</v>
      </c>
      <c r="F19" s="19">
        <f t="shared" si="1"/>
        <v>6.4166666666666723</v>
      </c>
      <c r="G19" s="12">
        <f t="shared" si="2"/>
        <v>96760.532000000007</v>
      </c>
      <c r="H19" s="12">
        <f t="shared" si="6"/>
        <v>7749.9410000000062</v>
      </c>
      <c r="I19" s="12">
        <f t="shared" si="3"/>
        <v>90588.002000000008</v>
      </c>
      <c r="J19" s="13">
        <v>12694</v>
      </c>
      <c r="K19" s="12">
        <f t="shared" si="4"/>
        <v>118325</v>
      </c>
      <c r="L19" s="14">
        <f t="shared" si="0"/>
        <v>1.6379479534102246</v>
      </c>
      <c r="M19" s="14">
        <f t="shared" si="0"/>
        <v>1.3061884287943561</v>
      </c>
    </row>
    <row r="20" spans="1:13" s="15" customFormat="1" ht="16.2" thickBot="1" x14ac:dyDescent="0.35">
      <c r="A20" s="8">
        <v>45776</v>
      </c>
      <c r="B20" s="9">
        <v>1226</v>
      </c>
      <c r="C20" s="9">
        <f t="shared" si="5"/>
        <v>102372</v>
      </c>
      <c r="D20" s="10">
        <v>88</v>
      </c>
      <c r="E20" s="17">
        <v>0.96899999999999997</v>
      </c>
      <c r="F20" s="19">
        <f t="shared" si="1"/>
        <v>2.4999999999999942</v>
      </c>
      <c r="G20" s="12">
        <f t="shared" si="2"/>
        <v>99198.467999999993</v>
      </c>
      <c r="H20" s="12">
        <f t="shared" si="6"/>
        <v>2437.935999999987</v>
      </c>
      <c r="I20" s="12">
        <f t="shared" si="3"/>
        <v>93025.937999999995</v>
      </c>
      <c r="J20" s="13">
        <v>12408</v>
      </c>
      <c r="K20" s="12">
        <f t="shared" si="4"/>
        <v>130733</v>
      </c>
      <c r="L20" s="14">
        <f t="shared" si="0"/>
        <v>5.0895511613102506</v>
      </c>
      <c r="M20" s="14">
        <f t="shared" si="0"/>
        <v>1.4053392291513362</v>
      </c>
    </row>
    <row r="21" spans="1:13" s="15" customFormat="1" ht="16.2" thickBot="1" x14ac:dyDescent="0.35">
      <c r="A21" s="8">
        <v>45789</v>
      </c>
      <c r="B21" s="9">
        <v>803</v>
      </c>
      <c r="C21" s="9">
        <f t="shared" si="5"/>
        <v>101569</v>
      </c>
      <c r="D21" s="10">
        <v>75</v>
      </c>
      <c r="E21" s="17">
        <v>0.98</v>
      </c>
      <c r="F21" s="11">
        <f t="shared" si="1"/>
        <v>0.84615384615384692</v>
      </c>
      <c r="G21" s="12">
        <f t="shared" si="2"/>
        <v>99537.62</v>
      </c>
      <c r="H21" s="12">
        <f t="shared" si="6"/>
        <v>339.15200000000186</v>
      </c>
      <c r="I21" s="12">
        <f t="shared" si="3"/>
        <v>93365.09</v>
      </c>
      <c r="J21" s="13">
        <v>3988</v>
      </c>
      <c r="K21" s="12">
        <f t="shared" si="4"/>
        <v>134721</v>
      </c>
      <c r="L21" s="14">
        <f t="shared" si="0"/>
        <v>11.758739444260916</v>
      </c>
      <c r="M21" s="14">
        <f t="shared" si="0"/>
        <v>1.442948322547539</v>
      </c>
    </row>
    <row r="22" spans="1:13" s="15" customFormat="1" ht="16.2" thickBot="1" x14ac:dyDescent="0.35">
      <c r="A22" s="8">
        <v>45800</v>
      </c>
      <c r="B22" s="9">
        <v>206</v>
      </c>
      <c r="C22" s="9">
        <f t="shared" si="5"/>
        <v>101363</v>
      </c>
      <c r="D22" s="10">
        <v>102</v>
      </c>
      <c r="E22" s="17">
        <v>0.995</v>
      </c>
      <c r="F22" s="19">
        <f t="shared" si="1"/>
        <v>1.3636363636363649</v>
      </c>
      <c r="G22" s="12">
        <f t="shared" si="2"/>
        <v>100856.185</v>
      </c>
      <c r="H22" s="12">
        <f>G22-G21</f>
        <v>1318.5650000000023</v>
      </c>
      <c r="I22" s="12">
        <f t="shared" si="3"/>
        <v>94683.654999999999</v>
      </c>
      <c r="J22" s="13">
        <v>2619</v>
      </c>
      <c r="K22" s="12">
        <f t="shared" si="4"/>
        <v>137340</v>
      </c>
      <c r="L22" s="14">
        <f t="shared" si="0"/>
        <v>1.9862502038200585</v>
      </c>
      <c r="M22" s="14">
        <f t="shared" si="0"/>
        <v>1.4505143469588284</v>
      </c>
    </row>
    <row r="23" spans="1:13" s="15" customFormat="1" ht="16.2" thickBot="1" x14ac:dyDescent="0.35">
      <c r="A23" s="8">
        <v>45824</v>
      </c>
      <c r="B23" s="9">
        <v>52</v>
      </c>
      <c r="C23" s="9">
        <f t="shared" si="5"/>
        <v>101311</v>
      </c>
      <c r="D23" s="10">
        <v>81</v>
      </c>
      <c r="E23" s="17">
        <v>1.08</v>
      </c>
      <c r="F23" s="19">
        <f t="shared" si="1"/>
        <v>3.5416666666666701</v>
      </c>
      <c r="G23" s="12">
        <f t="shared" si="2"/>
        <v>109415.88</v>
      </c>
      <c r="H23" s="12">
        <f t="shared" ref="H23:H45" si="7">G23-G22</f>
        <v>8559.695000000007</v>
      </c>
      <c r="I23" s="12">
        <f t="shared" si="3"/>
        <v>103243.35</v>
      </c>
      <c r="J23" s="13">
        <v>4613</v>
      </c>
      <c r="K23" s="12">
        <f t="shared" si="4"/>
        <v>141953</v>
      </c>
      <c r="L23" s="14">
        <f t="shared" si="0"/>
        <v>0.53892107136994905</v>
      </c>
      <c r="M23" s="14">
        <f t="shared" si="0"/>
        <v>1.3749360128279449</v>
      </c>
    </row>
    <row r="24" spans="1:13" s="15" customFormat="1" ht="16.2" thickBot="1" x14ac:dyDescent="0.35">
      <c r="A24" s="8"/>
      <c r="B24" s="9"/>
      <c r="C24" s="9">
        <f t="shared" si="5"/>
        <v>101311</v>
      </c>
      <c r="D24" s="10"/>
      <c r="E24" s="17"/>
      <c r="F24" s="11">
        <f t="shared" si="1"/>
        <v>2.3568435754189945E-2</v>
      </c>
      <c r="G24" s="12">
        <f t="shared" si="2"/>
        <v>0</v>
      </c>
      <c r="H24" s="12">
        <f t="shared" si="7"/>
        <v>-109415.88</v>
      </c>
      <c r="I24" s="12">
        <f t="shared" si="3"/>
        <v>-6172.5299999999988</v>
      </c>
      <c r="J24" s="13"/>
      <c r="K24" s="12">
        <f t="shared" si="4"/>
        <v>141953</v>
      </c>
      <c r="L24" s="14">
        <f t="shared" si="0"/>
        <v>0</v>
      </c>
      <c r="M24" s="14">
        <f t="shared" si="0"/>
        <v>-22.997539096610307</v>
      </c>
    </row>
    <row r="25" spans="1:13" s="15" customFormat="1" ht="16.2" thickBot="1" x14ac:dyDescent="0.35">
      <c r="A25" s="8"/>
      <c r="B25" s="9"/>
      <c r="C25" s="9">
        <f t="shared" si="5"/>
        <v>101311</v>
      </c>
      <c r="D25" s="10"/>
      <c r="E25" s="17"/>
      <c r="F25" s="11" t="e">
        <f t="shared" si="1"/>
        <v>#DIV/0!</v>
      </c>
      <c r="G25" s="12">
        <f t="shared" si="2"/>
        <v>0</v>
      </c>
      <c r="H25" s="12">
        <f t="shared" si="7"/>
        <v>0</v>
      </c>
      <c r="I25" s="12">
        <f t="shared" si="3"/>
        <v>-6172.5299999999988</v>
      </c>
      <c r="J25" s="13"/>
      <c r="K25" s="12">
        <f t="shared" si="4"/>
        <v>141953</v>
      </c>
      <c r="L25" s="14" t="e">
        <f t="shared" si="0"/>
        <v>#DIV/0!</v>
      </c>
      <c r="M25" s="14">
        <f t="shared" si="0"/>
        <v>-22.997539096610307</v>
      </c>
    </row>
    <row r="26" spans="1:13" s="15" customFormat="1" ht="16.2" thickBot="1" x14ac:dyDescent="0.35">
      <c r="A26" s="8"/>
      <c r="B26" s="9"/>
      <c r="C26" s="9">
        <f t="shared" si="5"/>
        <v>101311</v>
      </c>
      <c r="D26" s="10"/>
      <c r="E26" s="17"/>
      <c r="F26" s="11" t="e">
        <f t="shared" si="1"/>
        <v>#DIV/0!</v>
      </c>
      <c r="G26" s="12">
        <f t="shared" si="2"/>
        <v>0</v>
      </c>
      <c r="H26" s="12">
        <f t="shared" si="7"/>
        <v>0</v>
      </c>
      <c r="I26" s="12">
        <f t="shared" si="3"/>
        <v>-6172.5299999999988</v>
      </c>
      <c r="J26" s="13"/>
      <c r="K26" s="12">
        <f t="shared" si="4"/>
        <v>141953</v>
      </c>
      <c r="L26" s="14" t="e">
        <f t="shared" si="0"/>
        <v>#DIV/0!</v>
      </c>
      <c r="M26" s="14">
        <f t="shared" si="0"/>
        <v>-22.997539096610307</v>
      </c>
    </row>
    <row r="27" spans="1:13" s="15" customFormat="1" ht="16.2" thickBot="1" x14ac:dyDescent="0.35">
      <c r="A27" s="8"/>
      <c r="B27" s="9"/>
      <c r="C27" s="9">
        <f t="shared" si="5"/>
        <v>101311</v>
      </c>
      <c r="D27" s="10"/>
      <c r="E27" s="17"/>
      <c r="F27" s="11" t="e">
        <f t="shared" si="1"/>
        <v>#DIV/0!</v>
      </c>
      <c r="G27" s="12">
        <f t="shared" si="2"/>
        <v>0</v>
      </c>
      <c r="H27" s="12">
        <f t="shared" si="7"/>
        <v>0</v>
      </c>
      <c r="I27" s="12">
        <f t="shared" si="3"/>
        <v>-6172.5299999999988</v>
      </c>
      <c r="J27" s="13"/>
      <c r="K27" s="12">
        <f t="shared" si="4"/>
        <v>141953</v>
      </c>
      <c r="L27" s="14" t="e">
        <f t="shared" si="0"/>
        <v>#DIV/0!</v>
      </c>
      <c r="M27" s="14">
        <f t="shared" si="0"/>
        <v>-22.997539096610307</v>
      </c>
    </row>
    <row r="28" spans="1:13" s="15" customFormat="1" ht="16.2" thickBot="1" x14ac:dyDescent="0.35">
      <c r="A28" s="8"/>
      <c r="B28" s="9"/>
      <c r="C28" s="9">
        <f t="shared" si="5"/>
        <v>101311</v>
      </c>
      <c r="D28" s="10"/>
      <c r="E28" s="17"/>
      <c r="F28" s="11" t="e">
        <f t="shared" si="1"/>
        <v>#DIV/0!</v>
      </c>
      <c r="G28" s="12">
        <f t="shared" si="2"/>
        <v>0</v>
      </c>
      <c r="H28" s="12">
        <f t="shared" si="7"/>
        <v>0</v>
      </c>
      <c r="I28" s="12">
        <f t="shared" si="3"/>
        <v>-6172.5299999999988</v>
      </c>
      <c r="J28" s="13"/>
      <c r="K28" s="12">
        <f t="shared" si="4"/>
        <v>141953</v>
      </c>
      <c r="L28" s="14" t="e">
        <f t="shared" si="0"/>
        <v>#DIV/0!</v>
      </c>
      <c r="M28" s="14">
        <f t="shared" si="0"/>
        <v>-22.997539096610307</v>
      </c>
    </row>
    <row r="29" spans="1:13" s="15" customFormat="1" ht="16.2" thickBot="1" x14ac:dyDescent="0.35">
      <c r="A29" s="8"/>
      <c r="B29" s="9"/>
      <c r="C29" s="9">
        <f t="shared" si="5"/>
        <v>101311</v>
      </c>
      <c r="D29" s="10"/>
      <c r="E29" s="17"/>
      <c r="F29" s="11" t="e">
        <f t="shared" si="1"/>
        <v>#DIV/0!</v>
      </c>
      <c r="G29" s="12">
        <f t="shared" si="2"/>
        <v>0</v>
      </c>
      <c r="H29" s="12">
        <f t="shared" si="7"/>
        <v>0</v>
      </c>
      <c r="I29" s="12">
        <f t="shared" si="3"/>
        <v>-6172.5299999999988</v>
      </c>
      <c r="J29" s="13"/>
      <c r="K29" s="12">
        <f t="shared" si="4"/>
        <v>141953</v>
      </c>
      <c r="L29" s="14" t="e">
        <f t="shared" si="0"/>
        <v>#DIV/0!</v>
      </c>
      <c r="M29" s="14">
        <f t="shared" si="0"/>
        <v>-22.997539096610307</v>
      </c>
    </row>
    <row r="30" spans="1:13" s="15" customFormat="1" ht="16.2" thickBot="1" x14ac:dyDescent="0.35">
      <c r="A30" s="8"/>
      <c r="B30" s="9"/>
      <c r="C30" s="9">
        <f t="shared" si="5"/>
        <v>101311</v>
      </c>
      <c r="D30" s="10"/>
      <c r="E30" s="17"/>
      <c r="F30" s="11" t="e">
        <f t="shared" si="1"/>
        <v>#DIV/0!</v>
      </c>
      <c r="G30" s="12">
        <f t="shared" si="2"/>
        <v>0</v>
      </c>
      <c r="H30" s="12">
        <f t="shared" si="7"/>
        <v>0</v>
      </c>
      <c r="I30" s="12">
        <f t="shared" si="3"/>
        <v>-6172.5299999999988</v>
      </c>
      <c r="J30" s="13"/>
      <c r="K30" s="12">
        <f t="shared" si="4"/>
        <v>141953</v>
      </c>
      <c r="L30" s="14" t="e">
        <f t="shared" si="0"/>
        <v>#DIV/0!</v>
      </c>
      <c r="M30" s="14">
        <f t="shared" si="0"/>
        <v>-22.997539096610307</v>
      </c>
    </row>
    <row r="31" spans="1:13" s="15" customFormat="1" ht="16.2" thickBot="1" x14ac:dyDescent="0.35">
      <c r="A31" s="8"/>
      <c r="B31" s="9"/>
      <c r="C31" s="9">
        <f t="shared" si="5"/>
        <v>101311</v>
      </c>
      <c r="D31" s="10"/>
      <c r="E31" s="17"/>
      <c r="F31" s="11" t="e">
        <f t="shared" si="1"/>
        <v>#DIV/0!</v>
      </c>
      <c r="G31" s="12">
        <f t="shared" si="2"/>
        <v>0</v>
      </c>
      <c r="H31" s="12">
        <f t="shared" si="7"/>
        <v>0</v>
      </c>
      <c r="I31" s="12">
        <f t="shared" si="3"/>
        <v>-6172.5299999999988</v>
      </c>
      <c r="J31" s="13"/>
      <c r="K31" s="12">
        <f t="shared" si="4"/>
        <v>141953</v>
      </c>
      <c r="L31" s="14" t="e">
        <f t="shared" si="0"/>
        <v>#DIV/0!</v>
      </c>
      <c r="M31" s="14">
        <f t="shared" si="0"/>
        <v>-22.997539096610307</v>
      </c>
    </row>
    <row r="32" spans="1:13" s="15" customFormat="1" ht="16.2" thickBot="1" x14ac:dyDescent="0.35">
      <c r="A32" s="8"/>
      <c r="B32" s="9"/>
      <c r="C32" s="9">
        <f t="shared" si="5"/>
        <v>101311</v>
      </c>
      <c r="D32" s="10"/>
      <c r="E32" s="17"/>
      <c r="F32" s="11" t="e">
        <f t="shared" si="1"/>
        <v>#DIV/0!</v>
      </c>
      <c r="G32" s="12">
        <f t="shared" si="2"/>
        <v>0</v>
      </c>
      <c r="H32" s="12">
        <f t="shared" si="7"/>
        <v>0</v>
      </c>
      <c r="I32" s="12">
        <f t="shared" si="3"/>
        <v>-6172.5299999999988</v>
      </c>
      <c r="J32" s="13"/>
      <c r="K32" s="12">
        <f t="shared" si="4"/>
        <v>141953</v>
      </c>
      <c r="L32" s="14" t="e">
        <f t="shared" si="0"/>
        <v>#DIV/0!</v>
      </c>
      <c r="M32" s="14">
        <f t="shared" si="0"/>
        <v>-22.997539096610307</v>
      </c>
    </row>
    <row r="33" spans="1:13" s="15" customFormat="1" ht="16.2" thickBot="1" x14ac:dyDescent="0.35">
      <c r="A33" s="8"/>
      <c r="B33" s="9"/>
      <c r="C33" s="9">
        <f t="shared" si="5"/>
        <v>101311</v>
      </c>
      <c r="D33" s="10"/>
      <c r="E33" s="17"/>
      <c r="F33" s="11" t="e">
        <f t="shared" si="1"/>
        <v>#DIV/0!</v>
      </c>
      <c r="G33" s="12">
        <f t="shared" si="2"/>
        <v>0</v>
      </c>
      <c r="H33" s="12">
        <f t="shared" si="7"/>
        <v>0</v>
      </c>
      <c r="I33" s="12">
        <f t="shared" si="3"/>
        <v>-6172.5299999999988</v>
      </c>
      <c r="J33" s="13"/>
      <c r="K33" s="12">
        <f t="shared" si="4"/>
        <v>141953</v>
      </c>
      <c r="L33" s="14" t="e">
        <f t="shared" si="0"/>
        <v>#DIV/0!</v>
      </c>
      <c r="M33" s="14">
        <f t="shared" si="0"/>
        <v>-22.997539096610307</v>
      </c>
    </row>
    <row r="34" spans="1:13" s="15" customFormat="1" ht="16.2" thickBot="1" x14ac:dyDescent="0.35">
      <c r="A34" s="8"/>
      <c r="B34" s="9"/>
      <c r="C34" s="9">
        <f t="shared" si="5"/>
        <v>101311</v>
      </c>
      <c r="D34" s="10"/>
      <c r="E34" s="17"/>
      <c r="F34" s="11" t="e">
        <f t="shared" si="1"/>
        <v>#DIV/0!</v>
      </c>
      <c r="G34" s="12">
        <f t="shared" si="2"/>
        <v>0</v>
      </c>
      <c r="H34" s="12">
        <f t="shared" si="7"/>
        <v>0</v>
      </c>
      <c r="I34" s="12">
        <f t="shared" si="3"/>
        <v>-6172.5299999999988</v>
      </c>
      <c r="J34" s="13"/>
      <c r="K34" s="12">
        <f t="shared" si="4"/>
        <v>141953</v>
      </c>
      <c r="L34" s="14" t="e">
        <f t="shared" si="0"/>
        <v>#DIV/0!</v>
      </c>
      <c r="M34" s="14">
        <f t="shared" si="0"/>
        <v>-22.997539096610307</v>
      </c>
    </row>
    <row r="35" spans="1:13" s="15" customFormat="1" ht="16.2" thickBot="1" x14ac:dyDescent="0.35">
      <c r="A35" s="8"/>
      <c r="B35" s="9"/>
      <c r="C35" s="9">
        <f t="shared" si="5"/>
        <v>101311</v>
      </c>
      <c r="D35" s="10"/>
      <c r="E35" s="17"/>
      <c r="F35" s="11" t="e">
        <f t="shared" si="1"/>
        <v>#DIV/0!</v>
      </c>
      <c r="G35" s="12">
        <f t="shared" si="2"/>
        <v>0</v>
      </c>
      <c r="H35" s="12">
        <f t="shared" si="7"/>
        <v>0</v>
      </c>
      <c r="I35" s="12">
        <f t="shared" si="3"/>
        <v>-6172.5299999999988</v>
      </c>
      <c r="J35" s="13"/>
      <c r="K35" s="12">
        <f t="shared" si="4"/>
        <v>141953</v>
      </c>
      <c r="L35" s="14" t="e">
        <f t="shared" si="0"/>
        <v>#DIV/0!</v>
      </c>
      <c r="M35" s="14">
        <f t="shared" si="0"/>
        <v>-22.997539096610307</v>
      </c>
    </row>
    <row r="36" spans="1:13" s="15" customFormat="1" ht="16.2" thickBot="1" x14ac:dyDescent="0.35">
      <c r="A36" s="8"/>
      <c r="B36" s="9"/>
      <c r="C36" s="9">
        <f t="shared" si="5"/>
        <v>101311</v>
      </c>
      <c r="D36" s="10"/>
      <c r="E36" s="17"/>
      <c r="F36" s="11" t="e">
        <f t="shared" si="1"/>
        <v>#DIV/0!</v>
      </c>
      <c r="G36" s="12">
        <f t="shared" si="2"/>
        <v>0</v>
      </c>
      <c r="H36" s="12">
        <f t="shared" si="7"/>
        <v>0</v>
      </c>
      <c r="I36" s="12">
        <f t="shared" si="3"/>
        <v>-6172.5299999999988</v>
      </c>
      <c r="J36" s="13"/>
      <c r="K36" s="12">
        <f t="shared" si="4"/>
        <v>141953</v>
      </c>
      <c r="L36" s="14" t="e">
        <f t="shared" si="0"/>
        <v>#DIV/0!</v>
      </c>
      <c r="M36" s="14">
        <f t="shared" si="0"/>
        <v>-22.997539096610307</v>
      </c>
    </row>
    <row r="37" spans="1:13" s="15" customFormat="1" ht="16.2" thickBot="1" x14ac:dyDescent="0.35">
      <c r="A37" s="8"/>
      <c r="B37" s="9"/>
      <c r="C37" s="9">
        <f t="shared" si="5"/>
        <v>101311</v>
      </c>
      <c r="D37" s="10"/>
      <c r="E37" s="17"/>
      <c r="F37" s="11" t="e">
        <f t="shared" si="1"/>
        <v>#DIV/0!</v>
      </c>
      <c r="G37" s="12">
        <f t="shared" si="2"/>
        <v>0</v>
      </c>
      <c r="H37" s="12">
        <f t="shared" si="7"/>
        <v>0</v>
      </c>
      <c r="I37" s="12">
        <f t="shared" si="3"/>
        <v>-6172.5299999999988</v>
      </c>
      <c r="J37" s="13"/>
      <c r="K37" s="12">
        <f t="shared" si="4"/>
        <v>141953</v>
      </c>
      <c r="L37" s="14" t="e">
        <f t="shared" si="0"/>
        <v>#DIV/0!</v>
      </c>
      <c r="M37" s="14">
        <f t="shared" si="0"/>
        <v>-22.997539096610307</v>
      </c>
    </row>
    <row r="38" spans="1:13" s="15" customFormat="1" ht="16.2" thickBot="1" x14ac:dyDescent="0.35">
      <c r="A38" s="8"/>
      <c r="B38" s="9"/>
      <c r="C38" s="9">
        <f t="shared" si="5"/>
        <v>101311</v>
      </c>
      <c r="D38" s="10"/>
      <c r="E38" s="17"/>
      <c r="F38" s="11" t="e">
        <f t="shared" si="1"/>
        <v>#DIV/0!</v>
      </c>
      <c r="G38" s="12">
        <f t="shared" si="2"/>
        <v>0</v>
      </c>
      <c r="H38" s="12">
        <f t="shared" si="7"/>
        <v>0</v>
      </c>
      <c r="I38" s="12">
        <f t="shared" si="3"/>
        <v>-6172.5299999999988</v>
      </c>
      <c r="J38" s="13"/>
      <c r="K38" s="12">
        <f t="shared" si="4"/>
        <v>141953</v>
      </c>
      <c r="L38" s="14" t="e">
        <f t="shared" si="0"/>
        <v>#DIV/0!</v>
      </c>
      <c r="M38" s="14">
        <f t="shared" si="0"/>
        <v>-22.997539096610307</v>
      </c>
    </row>
    <row r="39" spans="1:13" s="15" customFormat="1" ht="16.2" thickBot="1" x14ac:dyDescent="0.35">
      <c r="A39" s="8"/>
      <c r="B39" s="9"/>
      <c r="C39" s="9">
        <f t="shared" si="5"/>
        <v>101311</v>
      </c>
      <c r="D39" s="10"/>
      <c r="E39" s="17"/>
      <c r="F39" s="11" t="e">
        <f t="shared" si="1"/>
        <v>#DIV/0!</v>
      </c>
      <c r="G39" s="12">
        <f t="shared" si="2"/>
        <v>0</v>
      </c>
      <c r="H39" s="12">
        <f t="shared" si="7"/>
        <v>0</v>
      </c>
      <c r="I39" s="12">
        <f t="shared" si="3"/>
        <v>-6172.5299999999988</v>
      </c>
      <c r="J39" s="13"/>
      <c r="K39" s="12">
        <f t="shared" si="4"/>
        <v>141953</v>
      </c>
      <c r="L39" s="14" t="e">
        <f t="shared" si="0"/>
        <v>#DIV/0!</v>
      </c>
      <c r="M39" s="14">
        <f t="shared" si="0"/>
        <v>-22.997539096610307</v>
      </c>
    </row>
    <row r="40" spans="1:13" s="15" customFormat="1" ht="16.2" thickBot="1" x14ac:dyDescent="0.35">
      <c r="A40" s="8"/>
      <c r="B40" s="9"/>
      <c r="C40" s="9">
        <f t="shared" si="5"/>
        <v>101311</v>
      </c>
      <c r="D40" s="10"/>
      <c r="E40" s="17"/>
      <c r="F40" s="11" t="e">
        <f t="shared" si="1"/>
        <v>#DIV/0!</v>
      </c>
      <c r="G40" s="12">
        <f t="shared" si="2"/>
        <v>0</v>
      </c>
      <c r="H40" s="12">
        <f t="shared" si="7"/>
        <v>0</v>
      </c>
      <c r="I40" s="12">
        <f t="shared" si="3"/>
        <v>-6172.5299999999988</v>
      </c>
      <c r="J40" s="13"/>
      <c r="K40" s="12">
        <f t="shared" si="4"/>
        <v>141953</v>
      </c>
      <c r="L40" s="14" t="e">
        <f t="shared" si="0"/>
        <v>#DIV/0!</v>
      </c>
      <c r="M40" s="14">
        <f t="shared" si="0"/>
        <v>-22.997539096610307</v>
      </c>
    </row>
    <row r="41" spans="1:13" ht="16.2" thickBot="1" x14ac:dyDescent="0.35">
      <c r="A41" s="8"/>
      <c r="B41" s="9"/>
      <c r="C41" s="9">
        <f t="shared" si="5"/>
        <v>101311</v>
      </c>
      <c r="D41" s="10"/>
      <c r="E41" s="17"/>
      <c r="F41" s="11" t="e">
        <f t="shared" si="1"/>
        <v>#DIV/0!</v>
      </c>
      <c r="G41" s="12">
        <f t="shared" si="2"/>
        <v>0</v>
      </c>
      <c r="H41" s="12">
        <f t="shared" si="7"/>
        <v>0</v>
      </c>
      <c r="I41" s="12">
        <f t="shared" si="3"/>
        <v>-6172.5299999999988</v>
      </c>
      <c r="J41" s="13"/>
      <c r="K41" s="12">
        <f t="shared" si="4"/>
        <v>141953</v>
      </c>
      <c r="L41" s="14" t="e">
        <f t="shared" si="0"/>
        <v>#DIV/0!</v>
      </c>
      <c r="M41" s="14">
        <f t="shared" si="0"/>
        <v>-22.997539096610307</v>
      </c>
    </row>
    <row r="42" spans="1:13" ht="16.2" thickBot="1" x14ac:dyDescent="0.35">
      <c r="A42" s="8"/>
      <c r="B42" s="9"/>
      <c r="C42" s="9">
        <f t="shared" si="5"/>
        <v>101311</v>
      </c>
      <c r="D42" s="10"/>
      <c r="E42" s="17"/>
      <c r="F42" s="11" t="e">
        <f t="shared" si="1"/>
        <v>#DIV/0!</v>
      </c>
      <c r="G42" s="12">
        <f t="shared" si="2"/>
        <v>0</v>
      </c>
      <c r="H42" s="12">
        <f t="shared" si="7"/>
        <v>0</v>
      </c>
      <c r="I42" s="12">
        <f t="shared" si="3"/>
        <v>-6172.5299999999988</v>
      </c>
      <c r="J42" s="13"/>
      <c r="K42" s="12">
        <f t="shared" si="4"/>
        <v>141953</v>
      </c>
      <c r="L42" s="14" t="e">
        <f t="shared" si="0"/>
        <v>#DIV/0!</v>
      </c>
      <c r="M42" s="14">
        <f t="shared" si="0"/>
        <v>-22.997539096610307</v>
      </c>
    </row>
    <row r="43" spans="1:13" ht="16.2" thickBot="1" x14ac:dyDescent="0.35">
      <c r="A43" s="8"/>
      <c r="B43" s="9"/>
      <c r="C43" s="9">
        <f t="shared" si="5"/>
        <v>101311</v>
      </c>
      <c r="D43" s="10"/>
      <c r="E43" s="17"/>
      <c r="F43" s="11" t="e">
        <f t="shared" si="1"/>
        <v>#DIV/0!</v>
      </c>
      <c r="G43" s="12">
        <f t="shared" si="2"/>
        <v>0</v>
      </c>
      <c r="H43" s="12">
        <f t="shared" si="7"/>
        <v>0</v>
      </c>
      <c r="I43" s="12">
        <f t="shared" si="3"/>
        <v>-6172.5299999999988</v>
      </c>
      <c r="J43" s="13"/>
      <c r="K43" s="12">
        <f t="shared" si="4"/>
        <v>141953</v>
      </c>
      <c r="L43" s="14" t="e">
        <f t="shared" si="0"/>
        <v>#DIV/0!</v>
      </c>
      <c r="M43" s="14">
        <f t="shared" si="0"/>
        <v>-22.997539096610307</v>
      </c>
    </row>
    <row r="44" spans="1:13" ht="16.2" thickBot="1" x14ac:dyDescent="0.35">
      <c r="A44" s="8"/>
      <c r="B44" s="9"/>
      <c r="C44" s="9">
        <f t="shared" si="5"/>
        <v>101311</v>
      </c>
      <c r="D44" s="10"/>
      <c r="E44" s="17"/>
      <c r="F44" s="11" t="e">
        <f t="shared" si="1"/>
        <v>#DIV/0!</v>
      </c>
      <c r="G44" s="12">
        <f t="shared" si="2"/>
        <v>0</v>
      </c>
      <c r="H44" s="12">
        <f t="shared" si="7"/>
        <v>0</v>
      </c>
      <c r="I44" s="12">
        <f t="shared" si="3"/>
        <v>-6172.5299999999988</v>
      </c>
      <c r="J44" s="13"/>
      <c r="K44" s="12">
        <f t="shared" si="4"/>
        <v>141953</v>
      </c>
      <c r="L44" s="14" t="e">
        <f t="shared" si="0"/>
        <v>#DIV/0!</v>
      </c>
      <c r="M44" s="14">
        <f t="shared" si="0"/>
        <v>-22.997539096610307</v>
      </c>
    </row>
    <row r="45" spans="1:13" ht="16.2" thickBot="1" x14ac:dyDescent="0.35">
      <c r="A45" s="8"/>
      <c r="B45" s="9"/>
      <c r="C45" s="9">
        <f t="shared" si="5"/>
        <v>101311</v>
      </c>
      <c r="D45" s="10"/>
      <c r="E45" s="10"/>
      <c r="F45" s="11" t="e">
        <f t="shared" si="1"/>
        <v>#DIV/0!</v>
      </c>
      <c r="G45" s="12">
        <f t="shared" si="2"/>
        <v>0</v>
      </c>
      <c r="H45" s="12">
        <f t="shared" si="7"/>
        <v>0</v>
      </c>
      <c r="I45" s="12">
        <f t="shared" si="3"/>
        <v>-6172.5299999999988</v>
      </c>
      <c r="J45" s="13"/>
      <c r="K45" s="12">
        <f t="shared" si="4"/>
        <v>141953</v>
      </c>
      <c r="L45" s="14" t="e">
        <f t="shared" si="0"/>
        <v>#DIV/0!</v>
      </c>
      <c r="M45" s="14">
        <f t="shared" si="0"/>
        <v>-22.997539096610307</v>
      </c>
    </row>
  </sheetData>
  <mergeCells count="11">
    <mergeCell ref="A3:B3"/>
    <mergeCell ref="E3:F3"/>
    <mergeCell ref="H3:I3"/>
    <mergeCell ref="J3:K3"/>
    <mergeCell ref="L3:M3"/>
    <mergeCell ref="A1:M1"/>
    <mergeCell ref="A2:B2"/>
    <mergeCell ref="E2:F2"/>
    <mergeCell ref="H2:I2"/>
    <mergeCell ref="J2:K2"/>
    <mergeCell ref="L2:M2"/>
  </mergeCells>
  <conditionalFormatting sqref="A5:M45">
    <cfRule type="containsBlanks" dxfId="11" priority="4">
      <formula>LEN(TRIM(A5))=0</formula>
    </cfRule>
  </conditionalFormatting>
  <conditionalFormatting sqref="L5:M45">
    <cfRule type="cellIs" dxfId="10" priority="1" operator="greaterThan">
      <formula>1.5</formula>
    </cfRule>
    <cfRule type="cellIs" dxfId="9" priority="2" operator="between">
      <formula>1.41</formula>
      <formula>1.45</formula>
    </cfRule>
    <cfRule type="cellIs" dxfId="8" priority="3" operator="between">
      <formula>1.3</formula>
      <formula>1.4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A10" workbookViewId="0">
      <selection activeCell="J24" sqref="J24"/>
    </sheetView>
  </sheetViews>
  <sheetFormatPr defaultColWidth="8.6640625" defaultRowHeight="14.4" x14ac:dyDescent="0.3"/>
  <cols>
    <col min="1" max="1" width="8.44140625" style="1" bestFit="1" customWidth="1"/>
    <col min="2" max="2" width="11.109375" style="1" bestFit="1" customWidth="1"/>
    <col min="3" max="3" width="13.6640625" style="1" bestFit="1" customWidth="1"/>
    <col min="4" max="4" width="15.5546875" style="1" bestFit="1" customWidth="1"/>
    <col min="5" max="5" width="11.44140625" style="1" bestFit="1" customWidth="1"/>
    <col min="6" max="6" width="15.44140625" style="1" bestFit="1" customWidth="1"/>
    <col min="7" max="7" width="13.33203125" style="1" bestFit="1" customWidth="1"/>
    <col min="8" max="8" width="8.44140625" style="1" bestFit="1" customWidth="1"/>
    <col min="9" max="9" width="10.109375" style="1" bestFit="1" customWidth="1"/>
    <col min="10" max="11" width="10.5546875" style="1" bestFit="1" customWidth="1"/>
    <col min="12" max="12" width="16.33203125" style="1" bestFit="1" customWidth="1"/>
    <col min="13" max="13" width="18.44140625" style="1" bestFit="1" customWidth="1"/>
    <col min="14" max="24" width="8.6640625" style="1"/>
    <col min="25" max="25" width="2" style="1" bestFit="1" customWidth="1"/>
    <col min="26" max="26" width="10.5546875" style="1" bestFit="1" customWidth="1"/>
    <col min="27" max="27" width="11.5546875" style="1" bestFit="1" customWidth="1"/>
    <col min="28" max="28" width="7.44140625" style="1" bestFit="1" customWidth="1"/>
    <col min="29" max="32" width="8.6640625" style="1"/>
    <col min="33" max="33" width="11.6640625" style="1" bestFit="1" customWidth="1"/>
    <col min="34" max="16384" width="8.6640625" style="1"/>
  </cols>
  <sheetData>
    <row r="1" spans="1:28" ht="26.4" thickBot="1" x14ac:dyDescent="0.35">
      <c r="A1" s="30" t="s">
        <v>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28" s="3" customFormat="1" ht="46.8" x14ac:dyDescent="0.3">
      <c r="A2" s="33" t="s">
        <v>1</v>
      </c>
      <c r="B2" s="34"/>
      <c r="C2" s="2" t="s">
        <v>3</v>
      </c>
      <c r="D2" s="2" t="s">
        <v>0</v>
      </c>
      <c r="E2" s="33" t="s">
        <v>6</v>
      </c>
      <c r="F2" s="34"/>
      <c r="G2" s="2" t="s">
        <v>7</v>
      </c>
      <c r="H2" s="33" t="s">
        <v>8</v>
      </c>
      <c r="I2" s="34"/>
      <c r="J2" s="33" t="s">
        <v>9</v>
      </c>
      <c r="K2" s="34"/>
      <c r="L2" s="33" t="s">
        <v>10</v>
      </c>
      <c r="M2" s="34"/>
    </row>
    <row r="3" spans="1:28" ht="31.8" thickBot="1" x14ac:dyDescent="0.35">
      <c r="A3" s="20">
        <v>3</v>
      </c>
      <c r="B3" s="21"/>
      <c r="C3" s="4">
        <v>45588</v>
      </c>
      <c r="D3" s="5">
        <v>16271</v>
      </c>
      <c r="E3" s="22">
        <v>122923</v>
      </c>
      <c r="F3" s="23"/>
      <c r="G3" s="18">
        <f>(H3/E3)</f>
        <v>2.1577328896951749E-2</v>
      </c>
      <c r="H3" s="24">
        <v>2652.35</v>
      </c>
      <c r="I3" s="25"/>
      <c r="J3" s="26">
        <f>E3/D3</f>
        <v>7.5547292729395856</v>
      </c>
      <c r="K3" s="27"/>
      <c r="L3" s="28">
        <v>252</v>
      </c>
      <c r="M3" s="29"/>
    </row>
    <row r="4" spans="1:28" s="7" customFormat="1" ht="36.6" thickBot="1" x14ac:dyDescent="0.35">
      <c r="A4" s="6" t="s">
        <v>2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4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  <c r="M4" s="6" t="s">
        <v>21</v>
      </c>
    </row>
    <row r="5" spans="1:28" s="15" customFormat="1" ht="16.2" thickBot="1" x14ac:dyDescent="0.35">
      <c r="A5" s="8">
        <v>45600</v>
      </c>
      <c r="B5" s="9">
        <v>256</v>
      </c>
      <c r="C5" s="9">
        <f>E3-B5</f>
        <v>122667</v>
      </c>
      <c r="D5" s="10">
        <v>296</v>
      </c>
      <c r="E5" s="17">
        <v>4.5999999999999999E-2</v>
      </c>
      <c r="F5" s="19">
        <f>((E5-G3)/(A5-C3))*1000</f>
        <v>2.0352225919206877</v>
      </c>
      <c r="G5" s="12">
        <f>C5*E5</f>
        <v>5642.6819999999998</v>
      </c>
      <c r="H5" s="12">
        <f>G5-H3</f>
        <v>2990.3319999999999</v>
      </c>
      <c r="I5" s="12">
        <f>G5-H3</f>
        <v>2990.3319999999999</v>
      </c>
      <c r="J5" s="13">
        <v>1560</v>
      </c>
      <c r="K5" s="12">
        <f>J5</f>
        <v>1560</v>
      </c>
      <c r="L5" s="14">
        <f>J5/H5</f>
        <v>0.52168120462878376</v>
      </c>
      <c r="M5" s="14">
        <f>K5/I5</f>
        <v>0.52168120462878376</v>
      </c>
    </row>
    <row r="6" spans="1:28" s="15" customFormat="1" ht="16.2" thickBot="1" x14ac:dyDescent="0.35">
      <c r="A6" s="8">
        <v>45614</v>
      </c>
      <c r="B6" s="9">
        <v>4</v>
      </c>
      <c r="C6" s="9">
        <f>C5-B6</f>
        <v>122663</v>
      </c>
      <c r="D6" s="10">
        <v>319</v>
      </c>
      <c r="E6" s="17">
        <v>8.8999999999999996E-2</v>
      </c>
      <c r="F6" s="19">
        <f>(E6-E5)/(A6-A5)*1000</f>
        <v>3.0714285714285712</v>
      </c>
      <c r="G6" s="12">
        <f>C6*E6</f>
        <v>10917.007</v>
      </c>
      <c r="H6" s="12">
        <f>G6-G5</f>
        <v>5274.3249999999998</v>
      </c>
      <c r="I6" s="12">
        <f>H6+I5</f>
        <v>8264.6569999999992</v>
      </c>
      <c r="J6" s="13">
        <v>4262</v>
      </c>
      <c r="K6" s="12">
        <f>K5+J6</f>
        <v>5822</v>
      </c>
      <c r="L6" s="14">
        <f t="shared" ref="L6:M45" si="0">J6/H6</f>
        <v>0.80806548705284564</v>
      </c>
      <c r="M6" s="14">
        <f t="shared" si="0"/>
        <v>0.70444544764531669</v>
      </c>
    </row>
    <row r="7" spans="1:28" s="15" customFormat="1" ht="16.2" thickBot="1" x14ac:dyDescent="0.35">
      <c r="A7" s="8">
        <v>45631</v>
      </c>
      <c r="B7" s="9">
        <v>10</v>
      </c>
      <c r="C7" s="9">
        <f>C6-B7</f>
        <v>122653</v>
      </c>
      <c r="D7" s="10">
        <v>204</v>
      </c>
      <c r="E7" s="17">
        <v>0.17399999999999999</v>
      </c>
      <c r="F7" s="11">
        <f t="shared" ref="F7:F45" si="1">(E7-E6)/(A7-A6)*1000</f>
        <v>4.9999999999999991</v>
      </c>
      <c r="G7" s="12">
        <f t="shared" ref="G7:G45" si="2">C7*E7</f>
        <v>21341.621999999999</v>
      </c>
      <c r="H7" s="12">
        <f>G7-G6</f>
        <v>10424.615</v>
      </c>
      <c r="I7" s="12">
        <f t="shared" ref="I7:I45" si="3">H7+I6</f>
        <v>18689.271999999997</v>
      </c>
      <c r="J7" s="13">
        <v>9203</v>
      </c>
      <c r="K7" s="12">
        <f t="shared" ref="K7:K45" si="4">K6+J7</f>
        <v>15025</v>
      </c>
      <c r="L7" s="14">
        <f t="shared" si="0"/>
        <v>0.88281437731753165</v>
      </c>
      <c r="M7" s="14">
        <f t="shared" si="0"/>
        <v>0.80393714640142233</v>
      </c>
    </row>
    <row r="8" spans="1:28" s="15" customFormat="1" ht="16.2" thickBot="1" x14ac:dyDescent="0.35">
      <c r="A8" s="8">
        <v>45642</v>
      </c>
      <c r="B8" s="9">
        <v>18</v>
      </c>
      <c r="C8" s="9">
        <f t="shared" ref="C8:C45" si="5">C7-B8</f>
        <v>122635</v>
      </c>
      <c r="D8" s="10">
        <v>142</v>
      </c>
      <c r="E8" s="17">
        <v>0.20300000000000001</v>
      </c>
      <c r="F8" s="19">
        <f t="shared" si="1"/>
        <v>2.6363636363636385</v>
      </c>
      <c r="G8" s="12">
        <f t="shared" si="2"/>
        <v>24894.905000000002</v>
      </c>
      <c r="H8" s="12">
        <f>G8-G7</f>
        <v>3553.2830000000031</v>
      </c>
      <c r="I8" s="12">
        <f t="shared" si="3"/>
        <v>22242.555</v>
      </c>
      <c r="J8" s="13">
        <v>5150</v>
      </c>
      <c r="K8" s="12">
        <f t="shared" si="4"/>
        <v>20175</v>
      </c>
      <c r="L8" s="14">
        <f t="shared" si="0"/>
        <v>1.4493638699760181</v>
      </c>
      <c r="M8" s="14">
        <f t="shared" si="0"/>
        <v>0.90704507643119237</v>
      </c>
    </row>
    <row r="9" spans="1:28" s="15" customFormat="1" ht="16.2" thickBot="1" x14ac:dyDescent="0.35">
      <c r="A9" s="8">
        <v>45653</v>
      </c>
      <c r="B9" s="9">
        <v>9</v>
      </c>
      <c r="C9" s="9">
        <f t="shared" si="5"/>
        <v>122626</v>
      </c>
      <c r="D9" s="10">
        <v>173</v>
      </c>
      <c r="E9" s="17">
        <v>0.25700000000000001</v>
      </c>
      <c r="F9" s="19">
        <f t="shared" si="1"/>
        <v>4.9090909090909083</v>
      </c>
      <c r="G9" s="12">
        <f t="shared" si="2"/>
        <v>31514.882000000001</v>
      </c>
      <c r="H9" s="12">
        <f>G9-G8</f>
        <v>6619.976999999999</v>
      </c>
      <c r="I9" s="12">
        <f t="shared" si="3"/>
        <v>28862.531999999999</v>
      </c>
      <c r="J9" s="13">
        <v>8037</v>
      </c>
      <c r="K9" s="12">
        <f t="shared" si="4"/>
        <v>28212</v>
      </c>
      <c r="L9" s="14">
        <f t="shared" si="0"/>
        <v>1.2140525563759514</v>
      </c>
      <c r="M9" s="14">
        <f t="shared" si="0"/>
        <v>0.97746102109128885</v>
      </c>
    </row>
    <row r="10" spans="1:28" s="15" customFormat="1" ht="16.2" thickBot="1" x14ac:dyDescent="0.35">
      <c r="A10" s="8">
        <v>45664</v>
      </c>
      <c r="B10" s="9">
        <v>6</v>
      </c>
      <c r="C10" s="9">
        <f t="shared" si="5"/>
        <v>122620</v>
      </c>
      <c r="D10" s="10">
        <v>133</v>
      </c>
      <c r="E10" s="17">
        <v>0.314</v>
      </c>
      <c r="F10" s="19">
        <f t="shared" si="1"/>
        <v>5.1818181818181817</v>
      </c>
      <c r="G10" s="12">
        <f t="shared" si="2"/>
        <v>38502.68</v>
      </c>
      <c r="H10" s="12">
        <f>G10-G9</f>
        <v>6987.7979999999989</v>
      </c>
      <c r="I10" s="12">
        <f t="shared" si="3"/>
        <v>35850.33</v>
      </c>
      <c r="J10" s="13">
        <v>8420</v>
      </c>
      <c r="K10" s="12">
        <f t="shared" si="4"/>
        <v>36632</v>
      </c>
      <c r="L10" s="14">
        <f t="shared" si="0"/>
        <v>1.2049575560140693</v>
      </c>
      <c r="M10" s="14">
        <f t="shared" si="0"/>
        <v>1.0218037044568349</v>
      </c>
    </row>
    <row r="11" spans="1:28" s="15" customFormat="1" ht="16.2" thickBot="1" x14ac:dyDescent="0.35">
      <c r="A11" s="8">
        <v>45674</v>
      </c>
      <c r="B11" s="9">
        <v>11</v>
      </c>
      <c r="C11" s="9">
        <f t="shared" si="5"/>
        <v>122609</v>
      </c>
      <c r="D11" s="10">
        <v>93</v>
      </c>
      <c r="E11" s="17">
        <v>0.378</v>
      </c>
      <c r="F11" s="19">
        <f t="shared" si="1"/>
        <v>6.4</v>
      </c>
      <c r="G11" s="12">
        <f t="shared" si="2"/>
        <v>46346.201999999997</v>
      </c>
      <c r="H11" s="12">
        <f t="shared" ref="H11:H21" si="6">G11-G10</f>
        <v>7843.5219999999972</v>
      </c>
      <c r="I11" s="12">
        <f t="shared" si="3"/>
        <v>43693.851999999999</v>
      </c>
      <c r="J11" s="13">
        <v>9045</v>
      </c>
      <c r="K11" s="12">
        <f t="shared" si="4"/>
        <v>45677</v>
      </c>
      <c r="L11" s="14">
        <f t="shared" si="0"/>
        <v>1.1531809307094445</v>
      </c>
      <c r="M11" s="14">
        <f t="shared" si="0"/>
        <v>1.0453873464852677</v>
      </c>
      <c r="Y11" s="15">
        <v>1</v>
      </c>
      <c r="Z11" s="15" t="s">
        <v>22</v>
      </c>
      <c r="AA11" s="16">
        <v>46337</v>
      </c>
      <c r="AB11" s="15">
        <v>735.47</v>
      </c>
    </row>
    <row r="12" spans="1:28" s="15" customFormat="1" ht="16.2" thickBot="1" x14ac:dyDescent="0.35">
      <c r="A12" s="8">
        <v>45685</v>
      </c>
      <c r="B12" s="9">
        <v>5</v>
      </c>
      <c r="C12" s="9">
        <f t="shared" si="5"/>
        <v>122604</v>
      </c>
      <c r="D12" s="10">
        <v>102</v>
      </c>
      <c r="E12" s="17">
        <v>0.44500000000000001</v>
      </c>
      <c r="F12" s="19">
        <f t="shared" si="1"/>
        <v>6.0909090909090917</v>
      </c>
      <c r="G12" s="12">
        <f t="shared" si="2"/>
        <v>54558.78</v>
      </c>
      <c r="H12" s="12">
        <f t="shared" si="6"/>
        <v>8212.5780000000013</v>
      </c>
      <c r="I12" s="12">
        <f t="shared" si="3"/>
        <v>51906.43</v>
      </c>
      <c r="J12" s="13">
        <v>10257</v>
      </c>
      <c r="K12" s="12">
        <f t="shared" si="4"/>
        <v>55934</v>
      </c>
      <c r="L12" s="14">
        <f t="shared" si="0"/>
        <v>1.2489379096308124</v>
      </c>
      <c r="M12" s="14">
        <f t="shared" si="0"/>
        <v>1.0775928916706465</v>
      </c>
      <c r="Y12" s="15">
        <v>1</v>
      </c>
      <c r="Z12" s="15" t="s">
        <v>22</v>
      </c>
      <c r="AA12" s="16">
        <v>43788</v>
      </c>
      <c r="AB12" s="15">
        <v>657.1</v>
      </c>
    </row>
    <row r="13" spans="1:28" s="15" customFormat="1" ht="16.2" thickBot="1" x14ac:dyDescent="0.35">
      <c r="A13" s="8">
        <v>45695</v>
      </c>
      <c r="B13" s="9">
        <v>13</v>
      </c>
      <c r="C13" s="9">
        <f t="shared" si="5"/>
        <v>122591</v>
      </c>
      <c r="D13" s="10">
        <v>95</v>
      </c>
      <c r="E13" s="17">
        <v>0.5</v>
      </c>
      <c r="F13" s="19">
        <f t="shared" si="1"/>
        <v>5.5</v>
      </c>
      <c r="G13" s="12">
        <f t="shared" si="2"/>
        <v>61295.5</v>
      </c>
      <c r="H13" s="12">
        <f t="shared" si="6"/>
        <v>6736.7200000000012</v>
      </c>
      <c r="I13" s="12">
        <f t="shared" si="3"/>
        <v>58643.15</v>
      </c>
      <c r="J13" s="13">
        <v>9890</v>
      </c>
      <c r="K13" s="12">
        <f t="shared" si="4"/>
        <v>65824</v>
      </c>
      <c r="L13" s="14">
        <f t="shared" si="0"/>
        <v>1.4680734838318943</v>
      </c>
      <c r="M13" s="14">
        <f t="shared" si="0"/>
        <v>1.122449936608112</v>
      </c>
      <c r="AA13" s="16">
        <f>SUM(AA11:AA12)</f>
        <v>90125</v>
      </c>
      <c r="AB13" s="16">
        <f>SUM(AB11:AB12)</f>
        <v>1392.5700000000002</v>
      </c>
    </row>
    <row r="14" spans="1:28" s="15" customFormat="1" ht="16.2" thickBot="1" x14ac:dyDescent="0.35">
      <c r="A14" s="8">
        <v>45707</v>
      </c>
      <c r="B14" s="9">
        <v>46</v>
      </c>
      <c r="C14" s="9">
        <f t="shared" si="5"/>
        <v>122545</v>
      </c>
      <c r="D14" s="10">
        <v>104</v>
      </c>
      <c r="E14" s="17">
        <v>0.60599999999999998</v>
      </c>
      <c r="F14" s="19">
        <f t="shared" si="1"/>
        <v>8.8333333333333321</v>
      </c>
      <c r="G14" s="12">
        <f t="shared" si="2"/>
        <v>74262.27</v>
      </c>
      <c r="H14" s="12">
        <f t="shared" si="6"/>
        <v>12966.770000000004</v>
      </c>
      <c r="I14" s="12">
        <f t="shared" si="3"/>
        <v>71609.920000000013</v>
      </c>
      <c r="J14" s="13">
        <v>9729</v>
      </c>
      <c r="K14" s="12">
        <f t="shared" si="4"/>
        <v>75553</v>
      </c>
      <c r="L14" s="14">
        <f t="shared" si="0"/>
        <v>0.7503025040160346</v>
      </c>
      <c r="M14" s="14">
        <f t="shared" si="0"/>
        <v>1.0550633208359956</v>
      </c>
      <c r="AA14" s="15">
        <f>AB13/AA13</f>
        <v>1.5451539528432734E-2</v>
      </c>
    </row>
    <row r="15" spans="1:28" s="15" customFormat="1" ht="16.2" thickBot="1" x14ac:dyDescent="0.35">
      <c r="A15" s="8">
        <v>45719</v>
      </c>
      <c r="B15" s="9">
        <v>38</v>
      </c>
      <c r="C15" s="9">
        <f t="shared" si="5"/>
        <v>122507</v>
      </c>
      <c r="D15" s="10">
        <v>95</v>
      </c>
      <c r="E15" s="17">
        <v>0.65400000000000003</v>
      </c>
      <c r="F15" s="19">
        <f t="shared" si="1"/>
        <v>4.0000000000000036</v>
      </c>
      <c r="G15" s="12">
        <f t="shared" si="2"/>
        <v>80119.578000000009</v>
      </c>
      <c r="H15" s="12">
        <f t="shared" si="6"/>
        <v>5857.3080000000045</v>
      </c>
      <c r="I15" s="12">
        <f t="shared" si="3"/>
        <v>77467.228000000017</v>
      </c>
      <c r="J15" s="13">
        <v>9600</v>
      </c>
      <c r="K15" s="12">
        <f t="shared" si="4"/>
        <v>85153</v>
      </c>
      <c r="L15" s="14">
        <f t="shared" si="0"/>
        <v>1.6389781790542672</v>
      </c>
      <c r="M15" s="14">
        <f t="shared" si="0"/>
        <v>1.0992132053569799</v>
      </c>
    </row>
    <row r="16" spans="1:28" s="15" customFormat="1" ht="16.2" thickBot="1" x14ac:dyDescent="0.35">
      <c r="A16" s="8">
        <v>45729</v>
      </c>
      <c r="B16" s="9">
        <v>78</v>
      </c>
      <c r="C16" s="9">
        <f t="shared" si="5"/>
        <v>122429</v>
      </c>
      <c r="D16" s="10">
        <v>127</v>
      </c>
      <c r="E16" s="17">
        <v>0.70699999999999996</v>
      </c>
      <c r="F16" s="19">
        <f t="shared" si="1"/>
        <v>5.2999999999999936</v>
      </c>
      <c r="G16" s="12">
        <f t="shared" si="2"/>
        <v>86557.303</v>
      </c>
      <c r="H16" s="12">
        <f t="shared" si="6"/>
        <v>6437.7249999999913</v>
      </c>
      <c r="I16" s="12">
        <f t="shared" si="3"/>
        <v>83904.953000000009</v>
      </c>
      <c r="J16" s="13">
        <v>18344</v>
      </c>
      <c r="K16" s="12">
        <f t="shared" si="4"/>
        <v>103497</v>
      </c>
      <c r="L16" s="14">
        <f t="shared" si="0"/>
        <v>2.8494538054980643</v>
      </c>
      <c r="M16" s="14">
        <f t="shared" si="0"/>
        <v>1.2335028660346188</v>
      </c>
    </row>
    <row r="17" spans="1:13" s="15" customFormat="1" ht="16.2" thickBot="1" x14ac:dyDescent="0.35">
      <c r="A17" s="8">
        <v>45741</v>
      </c>
      <c r="B17" s="9">
        <v>384</v>
      </c>
      <c r="C17" s="9">
        <f t="shared" si="5"/>
        <v>122045</v>
      </c>
      <c r="D17" s="10">
        <v>119</v>
      </c>
      <c r="E17" s="17">
        <v>0.76600000000000001</v>
      </c>
      <c r="F17" s="19">
        <f t="shared" si="1"/>
        <v>4.9166666666666705</v>
      </c>
      <c r="G17" s="12">
        <f t="shared" si="2"/>
        <v>93486.47</v>
      </c>
      <c r="H17" s="12">
        <f t="shared" si="6"/>
        <v>6929.1670000000013</v>
      </c>
      <c r="I17" s="12">
        <f t="shared" si="3"/>
        <v>90834.12000000001</v>
      </c>
      <c r="J17" s="13">
        <v>8272</v>
      </c>
      <c r="K17" s="12">
        <f t="shared" si="4"/>
        <v>111769</v>
      </c>
      <c r="L17" s="14">
        <f t="shared" si="0"/>
        <v>1.1937942901361733</v>
      </c>
      <c r="M17" s="14">
        <f t="shared" si="0"/>
        <v>1.2304737470897498</v>
      </c>
    </row>
    <row r="18" spans="1:13" s="15" customFormat="1" ht="16.2" thickBot="1" x14ac:dyDescent="0.35">
      <c r="A18" s="8">
        <v>45750</v>
      </c>
      <c r="B18" s="9">
        <v>1572</v>
      </c>
      <c r="C18" s="9">
        <f t="shared" si="5"/>
        <v>120473</v>
      </c>
      <c r="D18" s="10">
        <v>107</v>
      </c>
      <c r="E18" s="17">
        <v>0.85599999999999998</v>
      </c>
      <c r="F18" s="19">
        <f t="shared" si="1"/>
        <v>9.9999999999999964</v>
      </c>
      <c r="G18" s="12">
        <f t="shared" si="2"/>
        <v>103124.88799999999</v>
      </c>
      <c r="H18" s="12">
        <f t="shared" si="6"/>
        <v>9638.4179999999906</v>
      </c>
      <c r="I18" s="12">
        <f t="shared" si="3"/>
        <v>100472.538</v>
      </c>
      <c r="J18" s="13">
        <v>9931</v>
      </c>
      <c r="K18" s="12">
        <f t="shared" si="4"/>
        <v>121700</v>
      </c>
      <c r="L18" s="14">
        <f t="shared" si="0"/>
        <v>1.0303558115035072</v>
      </c>
      <c r="M18" s="14">
        <f t="shared" si="0"/>
        <v>1.2112762593894064</v>
      </c>
    </row>
    <row r="19" spans="1:13" s="15" customFormat="1" ht="16.2" thickBot="1" x14ac:dyDescent="0.35">
      <c r="A19" s="8">
        <v>45762</v>
      </c>
      <c r="B19" s="9">
        <v>560</v>
      </c>
      <c r="C19" s="9">
        <f t="shared" si="5"/>
        <v>119913</v>
      </c>
      <c r="D19" s="10">
        <v>99</v>
      </c>
      <c r="E19" s="17">
        <v>0.872</v>
      </c>
      <c r="F19" s="19">
        <f t="shared" si="1"/>
        <v>1.3333333333333346</v>
      </c>
      <c r="G19" s="12">
        <f t="shared" si="2"/>
        <v>104564.136</v>
      </c>
      <c r="H19" s="12">
        <f t="shared" si="6"/>
        <v>1439.2480000000069</v>
      </c>
      <c r="I19" s="12">
        <f t="shared" si="3"/>
        <v>101911.78600000001</v>
      </c>
      <c r="J19" s="13">
        <v>7701</v>
      </c>
      <c r="K19" s="12">
        <f t="shared" si="4"/>
        <v>129401</v>
      </c>
      <c r="L19" s="14">
        <f t="shared" si="0"/>
        <v>5.3507109268173121</v>
      </c>
      <c r="M19" s="14">
        <f t="shared" si="0"/>
        <v>1.2697353768287407</v>
      </c>
    </row>
    <row r="20" spans="1:13" s="15" customFormat="1" ht="16.2" thickBot="1" x14ac:dyDescent="0.35">
      <c r="A20" s="8">
        <v>45776</v>
      </c>
      <c r="B20" s="9">
        <v>86</v>
      </c>
      <c r="C20" s="9">
        <f t="shared" si="5"/>
        <v>119827</v>
      </c>
      <c r="D20" s="10">
        <v>84</v>
      </c>
      <c r="E20" s="17">
        <v>0.95199999999999996</v>
      </c>
      <c r="F20" s="19">
        <f t="shared" si="1"/>
        <v>5.7142857142857117</v>
      </c>
      <c r="G20" s="12">
        <f t="shared" si="2"/>
        <v>114075.30399999999</v>
      </c>
      <c r="H20" s="12">
        <f t="shared" si="6"/>
        <v>9511.1679999999906</v>
      </c>
      <c r="I20" s="12">
        <f t="shared" si="3"/>
        <v>111422.954</v>
      </c>
      <c r="J20" s="13">
        <v>10214</v>
      </c>
      <c r="K20" s="12">
        <f t="shared" si="4"/>
        <v>139615</v>
      </c>
      <c r="L20" s="14">
        <f t="shared" si="0"/>
        <v>1.0738954458590164</v>
      </c>
      <c r="M20" s="14">
        <f t="shared" si="0"/>
        <v>1.2530182963916034</v>
      </c>
    </row>
    <row r="21" spans="1:13" s="15" customFormat="1" ht="16.2" thickBot="1" x14ac:dyDescent="0.35">
      <c r="A21" s="8">
        <v>45789</v>
      </c>
      <c r="B21" s="9">
        <v>100</v>
      </c>
      <c r="C21" s="9">
        <f t="shared" si="5"/>
        <v>119727</v>
      </c>
      <c r="D21" s="10">
        <v>113</v>
      </c>
      <c r="E21" s="17">
        <v>0.95699999999999996</v>
      </c>
      <c r="F21" s="11">
        <f t="shared" si="1"/>
        <v>0.38461538461538491</v>
      </c>
      <c r="G21" s="12">
        <f t="shared" si="2"/>
        <v>114578.739</v>
      </c>
      <c r="H21" s="12">
        <f t="shared" si="6"/>
        <v>503.43500000001222</v>
      </c>
      <c r="I21" s="12">
        <f t="shared" si="3"/>
        <v>111926.38900000001</v>
      </c>
      <c r="J21" s="13">
        <v>5076</v>
      </c>
      <c r="K21" s="12">
        <f t="shared" si="4"/>
        <v>144691</v>
      </c>
      <c r="L21" s="14">
        <f t="shared" si="0"/>
        <v>10.082731633676397</v>
      </c>
      <c r="M21" s="14">
        <f t="shared" si="0"/>
        <v>1.2927335661655268</v>
      </c>
    </row>
    <row r="22" spans="1:13" s="15" customFormat="1" ht="16.2" thickBot="1" x14ac:dyDescent="0.35">
      <c r="A22" s="8">
        <v>45800</v>
      </c>
      <c r="B22" s="9">
        <v>952</v>
      </c>
      <c r="C22" s="9">
        <f t="shared" si="5"/>
        <v>118775</v>
      </c>
      <c r="D22" s="10">
        <v>100</v>
      </c>
      <c r="E22" s="17">
        <v>0.96799999999999997</v>
      </c>
      <c r="F22" s="19">
        <f t="shared" si="1"/>
        <v>1.0000000000000009</v>
      </c>
      <c r="G22" s="12">
        <f t="shared" si="2"/>
        <v>114974.2</v>
      </c>
      <c r="H22" s="12">
        <f>G22-G21</f>
        <v>395.46099999999569</v>
      </c>
      <c r="I22" s="12">
        <f t="shared" si="3"/>
        <v>112321.85</v>
      </c>
      <c r="J22" s="13">
        <v>5292</v>
      </c>
      <c r="K22" s="12">
        <f t="shared" si="4"/>
        <v>149983</v>
      </c>
      <c r="L22" s="14">
        <f t="shared" si="0"/>
        <v>13.381850549106126</v>
      </c>
      <c r="M22" s="14">
        <f t="shared" si="0"/>
        <v>1.3352967387912502</v>
      </c>
    </row>
    <row r="23" spans="1:13" s="15" customFormat="1" ht="16.2" thickBot="1" x14ac:dyDescent="0.35">
      <c r="A23" s="8">
        <v>45824</v>
      </c>
      <c r="B23" s="9">
        <v>87</v>
      </c>
      <c r="C23" s="9">
        <f t="shared" si="5"/>
        <v>118688</v>
      </c>
      <c r="D23" s="10">
        <v>90</v>
      </c>
      <c r="E23" s="17">
        <v>0.99</v>
      </c>
      <c r="F23" s="19">
        <f t="shared" si="1"/>
        <v>0.91666666666666752</v>
      </c>
      <c r="G23" s="12">
        <f t="shared" si="2"/>
        <v>117501.12</v>
      </c>
      <c r="H23" s="12">
        <f t="shared" ref="H23:H45" si="7">G23-G22</f>
        <v>2526.9199999999983</v>
      </c>
      <c r="I23" s="12">
        <f t="shared" si="3"/>
        <v>114848.77</v>
      </c>
      <c r="J23" s="13">
        <v>7598</v>
      </c>
      <c r="K23" s="12">
        <f t="shared" si="4"/>
        <v>157581</v>
      </c>
      <c r="L23" s="14">
        <f t="shared" si="0"/>
        <v>3.0068225349437281</v>
      </c>
      <c r="M23" s="14">
        <f t="shared" si="0"/>
        <v>1.3720739020539794</v>
      </c>
    </row>
    <row r="24" spans="1:13" s="15" customFormat="1" ht="16.2" thickBot="1" x14ac:dyDescent="0.35">
      <c r="A24" s="8"/>
      <c r="B24" s="9"/>
      <c r="C24" s="9">
        <f t="shared" si="5"/>
        <v>118688</v>
      </c>
      <c r="D24" s="10"/>
      <c r="E24" s="17"/>
      <c r="F24" s="11">
        <f t="shared" si="1"/>
        <v>2.160439944134078E-2</v>
      </c>
      <c r="G24" s="12">
        <f t="shared" si="2"/>
        <v>0</v>
      </c>
      <c r="H24" s="12">
        <f t="shared" si="7"/>
        <v>-117501.12</v>
      </c>
      <c r="I24" s="12">
        <f t="shared" si="3"/>
        <v>-2652.3499999999913</v>
      </c>
      <c r="J24" s="13"/>
      <c r="K24" s="12">
        <f t="shared" si="4"/>
        <v>157581</v>
      </c>
      <c r="L24" s="14">
        <f t="shared" si="0"/>
        <v>0</v>
      </c>
      <c r="M24" s="14">
        <f t="shared" si="0"/>
        <v>-59.411842328501336</v>
      </c>
    </row>
    <row r="25" spans="1:13" s="15" customFormat="1" ht="16.2" thickBot="1" x14ac:dyDescent="0.35">
      <c r="A25" s="8"/>
      <c r="B25" s="9"/>
      <c r="C25" s="9">
        <f t="shared" si="5"/>
        <v>118688</v>
      </c>
      <c r="D25" s="10"/>
      <c r="E25" s="17"/>
      <c r="F25" s="11" t="e">
        <f t="shared" si="1"/>
        <v>#DIV/0!</v>
      </c>
      <c r="G25" s="12">
        <f t="shared" si="2"/>
        <v>0</v>
      </c>
      <c r="H25" s="12">
        <f t="shared" si="7"/>
        <v>0</v>
      </c>
      <c r="I25" s="12">
        <f t="shared" si="3"/>
        <v>-2652.3499999999913</v>
      </c>
      <c r="J25" s="13"/>
      <c r="K25" s="12">
        <f t="shared" si="4"/>
        <v>157581</v>
      </c>
      <c r="L25" s="14" t="e">
        <f t="shared" si="0"/>
        <v>#DIV/0!</v>
      </c>
      <c r="M25" s="14">
        <f t="shared" si="0"/>
        <v>-59.411842328501336</v>
      </c>
    </row>
    <row r="26" spans="1:13" s="15" customFormat="1" ht="16.2" thickBot="1" x14ac:dyDescent="0.35">
      <c r="A26" s="8"/>
      <c r="B26" s="9"/>
      <c r="C26" s="9">
        <f t="shared" si="5"/>
        <v>118688</v>
      </c>
      <c r="D26" s="10"/>
      <c r="E26" s="17"/>
      <c r="F26" s="11" t="e">
        <f t="shared" si="1"/>
        <v>#DIV/0!</v>
      </c>
      <c r="G26" s="12">
        <f t="shared" si="2"/>
        <v>0</v>
      </c>
      <c r="H26" s="12">
        <f t="shared" si="7"/>
        <v>0</v>
      </c>
      <c r="I26" s="12">
        <f t="shared" si="3"/>
        <v>-2652.3499999999913</v>
      </c>
      <c r="J26" s="13"/>
      <c r="K26" s="12">
        <f t="shared" si="4"/>
        <v>157581</v>
      </c>
      <c r="L26" s="14" t="e">
        <f t="shared" si="0"/>
        <v>#DIV/0!</v>
      </c>
      <c r="M26" s="14">
        <f t="shared" si="0"/>
        <v>-59.411842328501336</v>
      </c>
    </row>
    <row r="27" spans="1:13" s="15" customFormat="1" ht="16.2" thickBot="1" x14ac:dyDescent="0.35">
      <c r="A27" s="8"/>
      <c r="B27" s="9"/>
      <c r="C27" s="9">
        <f t="shared" si="5"/>
        <v>118688</v>
      </c>
      <c r="D27" s="10"/>
      <c r="E27" s="17"/>
      <c r="F27" s="11" t="e">
        <f t="shared" si="1"/>
        <v>#DIV/0!</v>
      </c>
      <c r="G27" s="12">
        <f t="shared" si="2"/>
        <v>0</v>
      </c>
      <c r="H27" s="12">
        <f t="shared" si="7"/>
        <v>0</v>
      </c>
      <c r="I27" s="12">
        <f t="shared" si="3"/>
        <v>-2652.3499999999913</v>
      </c>
      <c r="J27" s="13"/>
      <c r="K27" s="12">
        <f t="shared" si="4"/>
        <v>157581</v>
      </c>
      <c r="L27" s="14" t="e">
        <f t="shared" si="0"/>
        <v>#DIV/0!</v>
      </c>
      <c r="M27" s="14">
        <f t="shared" si="0"/>
        <v>-59.411842328501336</v>
      </c>
    </row>
    <row r="28" spans="1:13" s="15" customFormat="1" ht="16.2" thickBot="1" x14ac:dyDescent="0.35">
      <c r="A28" s="8"/>
      <c r="B28" s="9"/>
      <c r="C28" s="9">
        <f t="shared" si="5"/>
        <v>118688</v>
      </c>
      <c r="D28" s="10"/>
      <c r="E28" s="17"/>
      <c r="F28" s="11" t="e">
        <f t="shared" si="1"/>
        <v>#DIV/0!</v>
      </c>
      <c r="G28" s="12">
        <f t="shared" si="2"/>
        <v>0</v>
      </c>
      <c r="H28" s="12">
        <f t="shared" si="7"/>
        <v>0</v>
      </c>
      <c r="I28" s="12">
        <f t="shared" si="3"/>
        <v>-2652.3499999999913</v>
      </c>
      <c r="J28" s="13"/>
      <c r="K28" s="12">
        <f t="shared" si="4"/>
        <v>157581</v>
      </c>
      <c r="L28" s="14" t="e">
        <f t="shared" si="0"/>
        <v>#DIV/0!</v>
      </c>
      <c r="M28" s="14">
        <f t="shared" si="0"/>
        <v>-59.411842328501336</v>
      </c>
    </row>
    <row r="29" spans="1:13" s="15" customFormat="1" ht="16.2" thickBot="1" x14ac:dyDescent="0.35">
      <c r="A29" s="8"/>
      <c r="B29" s="9"/>
      <c r="C29" s="9">
        <f t="shared" si="5"/>
        <v>118688</v>
      </c>
      <c r="D29" s="10"/>
      <c r="E29" s="17"/>
      <c r="F29" s="11" t="e">
        <f t="shared" si="1"/>
        <v>#DIV/0!</v>
      </c>
      <c r="G29" s="12">
        <f t="shared" si="2"/>
        <v>0</v>
      </c>
      <c r="H29" s="12">
        <f t="shared" si="7"/>
        <v>0</v>
      </c>
      <c r="I29" s="12">
        <f t="shared" si="3"/>
        <v>-2652.3499999999913</v>
      </c>
      <c r="J29" s="13"/>
      <c r="K29" s="12">
        <f t="shared" si="4"/>
        <v>157581</v>
      </c>
      <c r="L29" s="14" t="e">
        <f t="shared" si="0"/>
        <v>#DIV/0!</v>
      </c>
      <c r="M29" s="14">
        <f t="shared" si="0"/>
        <v>-59.411842328501336</v>
      </c>
    </row>
    <row r="30" spans="1:13" s="15" customFormat="1" ht="16.2" thickBot="1" x14ac:dyDescent="0.35">
      <c r="A30" s="8"/>
      <c r="B30" s="9"/>
      <c r="C30" s="9">
        <f t="shared" si="5"/>
        <v>118688</v>
      </c>
      <c r="D30" s="10"/>
      <c r="E30" s="17"/>
      <c r="F30" s="11" t="e">
        <f t="shared" si="1"/>
        <v>#DIV/0!</v>
      </c>
      <c r="G30" s="12">
        <f t="shared" si="2"/>
        <v>0</v>
      </c>
      <c r="H30" s="12">
        <f t="shared" si="7"/>
        <v>0</v>
      </c>
      <c r="I30" s="12">
        <f t="shared" si="3"/>
        <v>-2652.3499999999913</v>
      </c>
      <c r="J30" s="13"/>
      <c r="K30" s="12">
        <f t="shared" si="4"/>
        <v>157581</v>
      </c>
      <c r="L30" s="14" t="e">
        <f t="shared" si="0"/>
        <v>#DIV/0!</v>
      </c>
      <c r="M30" s="14">
        <f t="shared" si="0"/>
        <v>-59.411842328501336</v>
      </c>
    </row>
    <row r="31" spans="1:13" s="15" customFormat="1" ht="16.2" thickBot="1" x14ac:dyDescent="0.35">
      <c r="A31" s="8"/>
      <c r="B31" s="9"/>
      <c r="C31" s="9">
        <f t="shared" si="5"/>
        <v>118688</v>
      </c>
      <c r="D31" s="10"/>
      <c r="E31" s="17"/>
      <c r="F31" s="11" t="e">
        <f t="shared" si="1"/>
        <v>#DIV/0!</v>
      </c>
      <c r="G31" s="12">
        <f t="shared" si="2"/>
        <v>0</v>
      </c>
      <c r="H31" s="12">
        <f t="shared" si="7"/>
        <v>0</v>
      </c>
      <c r="I31" s="12">
        <f t="shared" si="3"/>
        <v>-2652.3499999999913</v>
      </c>
      <c r="J31" s="13"/>
      <c r="K31" s="12">
        <f t="shared" si="4"/>
        <v>157581</v>
      </c>
      <c r="L31" s="14" t="e">
        <f t="shared" si="0"/>
        <v>#DIV/0!</v>
      </c>
      <c r="M31" s="14">
        <f t="shared" si="0"/>
        <v>-59.411842328501336</v>
      </c>
    </row>
    <row r="32" spans="1:13" s="15" customFormat="1" ht="16.2" thickBot="1" x14ac:dyDescent="0.35">
      <c r="A32" s="8"/>
      <c r="B32" s="9"/>
      <c r="C32" s="9">
        <f t="shared" si="5"/>
        <v>118688</v>
      </c>
      <c r="D32" s="10"/>
      <c r="E32" s="17"/>
      <c r="F32" s="11" t="e">
        <f t="shared" si="1"/>
        <v>#DIV/0!</v>
      </c>
      <c r="G32" s="12">
        <f t="shared" si="2"/>
        <v>0</v>
      </c>
      <c r="H32" s="12">
        <f t="shared" si="7"/>
        <v>0</v>
      </c>
      <c r="I32" s="12">
        <f t="shared" si="3"/>
        <v>-2652.3499999999913</v>
      </c>
      <c r="J32" s="13"/>
      <c r="K32" s="12">
        <f t="shared" si="4"/>
        <v>157581</v>
      </c>
      <c r="L32" s="14" t="e">
        <f t="shared" si="0"/>
        <v>#DIV/0!</v>
      </c>
      <c r="M32" s="14">
        <f t="shared" si="0"/>
        <v>-59.411842328501336</v>
      </c>
    </row>
    <row r="33" spans="1:13" s="15" customFormat="1" ht="16.2" thickBot="1" x14ac:dyDescent="0.35">
      <c r="A33" s="8"/>
      <c r="B33" s="9"/>
      <c r="C33" s="9">
        <f t="shared" si="5"/>
        <v>118688</v>
      </c>
      <c r="D33" s="10"/>
      <c r="E33" s="17"/>
      <c r="F33" s="11" t="e">
        <f t="shared" si="1"/>
        <v>#DIV/0!</v>
      </c>
      <c r="G33" s="12">
        <f t="shared" si="2"/>
        <v>0</v>
      </c>
      <c r="H33" s="12">
        <f t="shared" si="7"/>
        <v>0</v>
      </c>
      <c r="I33" s="12">
        <f t="shared" si="3"/>
        <v>-2652.3499999999913</v>
      </c>
      <c r="J33" s="13"/>
      <c r="K33" s="12">
        <f t="shared" si="4"/>
        <v>157581</v>
      </c>
      <c r="L33" s="14" t="e">
        <f t="shared" si="0"/>
        <v>#DIV/0!</v>
      </c>
      <c r="M33" s="14">
        <f t="shared" si="0"/>
        <v>-59.411842328501336</v>
      </c>
    </row>
    <row r="34" spans="1:13" s="15" customFormat="1" ht="16.2" thickBot="1" x14ac:dyDescent="0.35">
      <c r="A34" s="8"/>
      <c r="B34" s="9"/>
      <c r="C34" s="9">
        <f t="shared" si="5"/>
        <v>118688</v>
      </c>
      <c r="D34" s="10"/>
      <c r="E34" s="17"/>
      <c r="F34" s="11" t="e">
        <f t="shared" si="1"/>
        <v>#DIV/0!</v>
      </c>
      <c r="G34" s="12">
        <f t="shared" si="2"/>
        <v>0</v>
      </c>
      <c r="H34" s="12">
        <f t="shared" si="7"/>
        <v>0</v>
      </c>
      <c r="I34" s="12">
        <f t="shared" si="3"/>
        <v>-2652.3499999999913</v>
      </c>
      <c r="J34" s="13"/>
      <c r="K34" s="12">
        <f t="shared" si="4"/>
        <v>157581</v>
      </c>
      <c r="L34" s="14" t="e">
        <f t="shared" si="0"/>
        <v>#DIV/0!</v>
      </c>
      <c r="M34" s="14">
        <f t="shared" si="0"/>
        <v>-59.411842328501336</v>
      </c>
    </row>
    <row r="35" spans="1:13" s="15" customFormat="1" ht="16.2" thickBot="1" x14ac:dyDescent="0.35">
      <c r="A35" s="8"/>
      <c r="B35" s="9"/>
      <c r="C35" s="9">
        <f t="shared" si="5"/>
        <v>118688</v>
      </c>
      <c r="D35" s="10"/>
      <c r="E35" s="17"/>
      <c r="F35" s="11" t="e">
        <f t="shared" si="1"/>
        <v>#DIV/0!</v>
      </c>
      <c r="G35" s="12">
        <f t="shared" si="2"/>
        <v>0</v>
      </c>
      <c r="H35" s="12">
        <f t="shared" si="7"/>
        <v>0</v>
      </c>
      <c r="I35" s="12">
        <f t="shared" si="3"/>
        <v>-2652.3499999999913</v>
      </c>
      <c r="J35" s="13"/>
      <c r="K35" s="12">
        <f t="shared" si="4"/>
        <v>157581</v>
      </c>
      <c r="L35" s="14" t="e">
        <f t="shared" si="0"/>
        <v>#DIV/0!</v>
      </c>
      <c r="M35" s="14">
        <f t="shared" si="0"/>
        <v>-59.411842328501336</v>
      </c>
    </row>
    <row r="36" spans="1:13" s="15" customFormat="1" ht="16.2" thickBot="1" x14ac:dyDescent="0.35">
      <c r="A36" s="8"/>
      <c r="B36" s="9"/>
      <c r="C36" s="9">
        <f t="shared" si="5"/>
        <v>118688</v>
      </c>
      <c r="D36" s="10"/>
      <c r="E36" s="17"/>
      <c r="F36" s="11" t="e">
        <f t="shared" si="1"/>
        <v>#DIV/0!</v>
      </c>
      <c r="G36" s="12">
        <f t="shared" si="2"/>
        <v>0</v>
      </c>
      <c r="H36" s="12">
        <f t="shared" si="7"/>
        <v>0</v>
      </c>
      <c r="I36" s="12">
        <f t="shared" si="3"/>
        <v>-2652.3499999999913</v>
      </c>
      <c r="J36" s="13"/>
      <c r="K36" s="12">
        <f t="shared" si="4"/>
        <v>157581</v>
      </c>
      <c r="L36" s="14" t="e">
        <f t="shared" si="0"/>
        <v>#DIV/0!</v>
      </c>
      <c r="M36" s="14">
        <f t="shared" si="0"/>
        <v>-59.411842328501336</v>
      </c>
    </row>
    <row r="37" spans="1:13" s="15" customFormat="1" ht="16.2" thickBot="1" x14ac:dyDescent="0.35">
      <c r="A37" s="8"/>
      <c r="B37" s="9"/>
      <c r="C37" s="9">
        <f t="shared" si="5"/>
        <v>118688</v>
      </c>
      <c r="D37" s="10"/>
      <c r="E37" s="17"/>
      <c r="F37" s="11" t="e">
        <f t="shared" si="1"/>
        <v>#DIV/0!</v>
      </c>
      <c r="G37" s="12">
        <f t="shared" si="2"/>
        <v>0</v>
      </c>
      <c r="H37" s="12">
        <f t="shared" si="7"/>
        <v>0</v>
      </c>
      <c r="I37" s="12">
        <f t="shared" si="3"/>
        <v>-2652.3499999999913</v>
      </c>
      <c r="J37" s="13"/>
      <c r="K37" s="12">
        <f t="shared" si="4"/>
        <v>157581</v>
      </c>
      <c r="L37" s="14" t="e">
        <f t="shared" si="0"/>
        <v>#DIV/0!</v>
      </c>
      <c r="M37" s="14">
        <f t="shared" si="0"/>
        <v>-59.411842328501336</v>
      </c>
    </row>
    <row r="38" spans="1:13" s="15" customFormat="1" ht="16.2" thickBot="1" x14ac:dyDescent="0.35">
      <c r="A38" s="8"/>
      <c r="B38" s="9"/>
      <c r="C38" s="9">
        <f t="shared" si="5"/>
        <v>118688</v>
      </c>
      <c r="D38" s="10"/>
      <c r="E38" s="17"/>
      <c r="F38" s="11" t="e">
        <f t="shared" si="1"/>
        <v>#DIV/0!</v>
      </c>
      <c r="G38" s="12">
        <f t="shared" si="2"/>
        <v>0</v>
      </c>
      <c r="H38" s="12">
        <f t="shared" si="7"/>
        <v>0</v>
      </c>
      <c r="I38" s="12">
        <f t="shared" si="3"/>
        <v>-2652.3499999999913</v>
      </c>
      <c r="J38" s="13"/>
      <c r="K38" s="12">
        <f t="shared" si="4"/>
        <v>157581</v>
      </c>
      <c r="L38" s="14" t="e">
        <f t="shared" si="0"/>
        <v>#DIV/0!</v>
      </c>
      <c r="M38" s="14">
        <f t="shared" si="0"/>
        <v>-59.411842328501336</v>
      </c>
    </row>
    <row r="39" spans="1:13" s="15" customFormat="1" ht="16.2" thickBot="1" x14ac:dyDescent="0.35">
      <c r="A39" s="8"/>
      <c r="B39" s="9"/>
      <c r="C39" s="9">
        <f t="shared" si="5"/>
        <v>118688</v>
      </c>
      <c r="D39" s="10"/>
      <c r="E39" s="17"/>
      <c r="F39" s="11" t="e">
        <f t="shared" si="1"/>
        <v>#DIV/0!</v>
      </c>
      <c r="G39" s="12">
        <f t="shared" si="2"/>
        <v>0</v>
      </c>
      <c r="H39" s="12">
        <f t="shared" si="7"/>
        <v>0</v>
      </c>
      <c r="I39" s="12">
        <f t="shared" si="3"/>
        <v>-2652.3499999999913</v>
      </c>
      <c r="J39" s="13"/>
      <c r="K39" s="12">
        <f t="shared" si="4"/>
        <v>157581</v>
      </c>
      <c r="L39" s="14" t="e">
        <f t="shared" si="0"/>
        <v>#DIV/0!</v>
      </c>
      <c r="M39" s="14">
        <f t="shared" si="0"/>
        <v>-59.411842328501336</v>
      </c>
    </row>
    <row r="40" spans="1:13" s="15" customFormat="1" ht="16.2" thickBot="1" x14ac:dyDescent="0.35">
      <c r="A40" s="8"/>
      <c r="B40" s="9"/>
      <c r="C40" s="9">
        <f t="shared" si="5"/>
        <v>118688</v>
      </c>
      <c r="D40" s="10"/>
      <c r="E40" s="17"/>
      <c r="F40" s="11" t="e">
        <f t="shared" si="1"/>
        <v>#DIV/0!</v>
      </c>
      <c r="G40" s="12">
        <f t="shared" si="2"/>
        <v>0</v>
      </c>
      <c r="H40" s="12">
        <f t="shared" si="7"/>
        <v>0</v>
      </c>
      <c r="I40" s="12">
        <f t="shared" si="3"/>
        <v>-2652.3499999999913</v>
      </c>
      <c r="J40" s="13"/>
      <c r="K40" s="12">
        <f t="shared" si="4"/>
        <v>157581</v>
      </c>
      <c r="L40" s="14" t="e">
        <f t="shared" si="0"/>
        <v>#DIV/0!</v>
      </c>
      <c r="M40" s="14">
        <f t="shared" si="0"/>
        <v>-59.411842328501336</v>
      </c>
    </row>
    <row r="41" spans="1:13" ht="16.2" thickBot="1" x14ac:dyDescent="0.35">
      <c r="A41" s="8"/>
      <c r="B41" s="9"/>
      <c r="C41" s="9">
        <f t="shared" si="5"/>
        <v>118688</v>
      </c>
      <c r="D41" s="10"/>
      <c r="E41" s="17"/>
      <c r="F41" s="11" t="e">
        <f t="shared" si="1"/>
        <v>#DIV/0!</v>
      </c>
      <c r="G41" s="12">
        <f t="shared" si="2"/>
        <v>0</v>
      </c>
      <c r="H41" s="12">
        <f t="shared" si="7"/>
        <v>0</v>
      </c>
      <c r="I41" s="12">
        <f t="shared" si="3"/>
        <v>-2652.3499999999913</v>
      </c>
      <c r="J41" s="13"/>
      <c r="K41" s="12">
        <f t="shared" si="4"/>
        <v>157581</v>
      </c>
      <c r="L41" s="14" t="e">
        <f t="shared" si="0"/>
        <v>#DIV/0!</v>
      </c>
      <c r="M41" s="14">
        <f t="shared" si="0"/>
        <v>-59.411842328501336</v>
      </c>
    </row>
    <row r="42" spans="1:13" ht="16.2" thickBot="1" x14ac:dyDescent="0.35">
      <c r="A42" s="8"/>
      <c r="B42" s="9"/>
      <c r="C42" s="9">
        <f t="shared" si="5"/>
        <v>118688</v>
      </c>
      <c r="D42" s="10"/>
      <c r="E42" s="17"/>
      <c r="F42" s="11" t="e">
        <f t="shared" si="1"/>
        <v>#DIV/0!</v>
      </c>
      <c r="G42" s="12">
        <f t="shared" si="2"/>
        <v>0</v>
      </c>
      <c r="H42" s="12">
        <f t="shared" si="7"/>
        <v>0</v>
      </c>
      <c r="I42" s="12">
        <f t="shared" si="3"/>
        <v>-2652.3499999999913</v>
      </c>
      <c r="J42" s="13"/>
      <c r="K42" s="12">
        <f t="shared" si="4"/>
        <v>157581</v>
      </c>
      <c r="L42" s="14" t="e">
        <f t="shared" si="0"/>
        <v>#DIV/0!</v>
      </c>
      <c r="M42" s="14">
        <f t="shared" si="0"/>
        <v>-59.411842328501336</v>
      </c>
    </row>
    <row r="43" spans="1:13" ht="16.2" thickBot="1" x14ac:dyDescent="0.35">
      <c r="A43" s="8"/>
      <c r="B43" s="9"/>
      <c r="C43" s="9">
        <f t="shared" si="5"/>
        <v>118688</v>
      </c>
      <c r="D43" s="10"/>
      <c r="E43" s="17"/>
      <c r="F43" s="11" t="e">
        <f t="shared" si="1"/>
        <v>#DIV/0!</v>
      </c>
      <c r="G43" s="12">
        <f t="shared" si="2"/>
        <v>0</v>
      </c>
      <c r="H43" s="12">
        <f t="shared" si="7"/>
        <v>0</v>
      </c>
      <c r="I43" s="12">
        <f t="shared" si="3"/>
        <v>-2652.3499999999913</v>
      </c>
      <c r="J43" s="13"/>
      <c r="K43" s="12">
        <f t="shared" si="4"/>
        <v>157581</v>
      </c>
      <c r="L43" s="14" t="e">
        <f t="shared" si="0"/>
        <v>#DIV/0!</v>
      </c>
      <c r="M43" s="14">
        <f t="shared" si="0"/>
        <v>-59.411842328501336</v>
      </c>
    </row>
    <row r="44" spans="1:13" ht="16.2" thickBot="1" x14ac:dyDescent="0.35">
      <c r="A44" s="8"/>
      <c r="B44" s="9"/>
      <c r="C44" s="9">
        <f t="shared" si="5"/>
        <v>118688</v>
      </c>
      <c r="D44" s="10"/>
      <c r="E44" s="17"/>
      <c r="F44" s="11" t="e">
        <f t="shared" si="1"/>
        <v>#DIV/0!</v>
      </c>
      <c r="G44" s="12">
        <f t="shared" si="2"/>
        <v>0</v>
      </c>
      <c r="H44" s="12">
        <f t="shared" si="7"/>
        <v>0</v>
      </c>
      <c r="I44" s="12">
        <f t="shared" si="3"/>
        <v>-2652.3499999999913</v>
      </c>
      <c r="J44" s="13"/>
      <c r="K44" s="12">
        <f t="shared" si="4"/>
        <v>157581</v>
      </c>
      <c r="L44" s="14" t="e">
        <f t="shared" si="0"/>
        <v>#DIV/0!</v>
      </c>
      <c r="M44" s="14">
        <f t="shared" si="0"/>
        <v>-59.411842328501336</v>
      </c>
    </row>
    <row r="45" spans="1:13" ht="16.2" thickBot="1" x14ac:dyDescent="0.35">
      <c r="A45" s="8"/>
      <c r="B45" s="9"/>
      <c r="C45" s="9">
        <f t="shared" si="5"/>
        <v>118688</v>
      </c>
      <c r="D45" s="10"/>
      <c r="E45" s="10"/>
      <c r="F45" s="11" t="e">
        <f t="shared" si="1"/>
        <v>#DIV/0!</v>
      </c>
      <c r="G45" s="12">
        <f t="shared" si="2"/>
        <v>0</v>
      </c>
      <c r="H45" s="12">
        <f t="shared" si="7"/>
        <v>0</v>
      </c>
      <c r="I45" s="12">
        <f t="shared" si="3"/>
        <v>-2652.3499999999913</v>
      </c>
      <c r="J45" s="13"/>
      <c r="K45" s="12">
        <f t="shared" si="4"/>
        <v>157581</v>
      </c>
      <c r="L45" s="14" t="e">
        <f t="shared" si="0"/>
        <v>#DIV/0!</v>
      </c>
      <c r="M45" s="14">
        <f t="shared" si="0"/>
        <v>-59.411842328501336</v>
      </c>
    </row>
  </sheetData>
  <mergeCells count="11">
    <mergeCell ref="A3:B3"/>
    <mergeCell ref="E3:F3"/>
    <mergeCell ref="H3:I3"/>
    <mergeCell ref="J3:K3"/>
    <mergeCell ref="L3:M3"/>
    <mergeCell ref="A1:M1"/>
    <mergeCell ref="A2:B2"/>
    <mergeCell ref="E2:F2"/>
    <mergeCell ref="H2:I2"/>
    <mergeCell ref="J2:K2"/>
    <mergeCell ref="L2:M2"/>
  </mergeCells>
  <conditionalFormatting sqref="A5:M45">
    <cfRule type="containsBlanks" dxfId="7" priority="4">
      <formula>LEN(TRIM(A5))=0</formula>
    </cfRule>
  </conditionalFormatting>
  <conditionalFormatting sqref="L5:M45">
    <cfRule type="cellIs" dxfId="6" priority="1" operator="greaterThan">
      <formula>1.5</formula>
    </cfRule>
    <cfRule type="cellIs" dxfId="5" priority="2" operator="between">
      <formula>1.41</formula>
      <formula>1.45</formula>
    </cfRule>
    <cfRule type="cellIs" dxfId="4" priority="3" operator="between">
      <formula>1.3</formula>
      <formula>1.4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abSelected="1" topLeftCell="A8" workbookViewId="0">
      <selection activeCell="J24" sqref="J24"/>
    </sheetView>
  </sheetViews>
  <sheetFormatPr defaultColWidth="8.6640625" defaultRowHeight="14.4" x14ac:dyDescent="0.3"/>
  <cols>
    <col min="1" max="1" width="8.44140625" style="1" bestFit="1" customWidth="1"/>
    <col min="2" max="2" width="11.109375" style="1" bestFit="1" customWidth="1"/>
    <col min="3" max="3" width="13.6640625" style="1" bestFit="1" customWidth="1"/>
    <col min="4" max="4" width="15.5546875" style="1" bestFit="1" customWidth="1"/>
    <col min="5" max="5" width="11.44140625" style="1" bestFit="1" customWidth="1"/>
    <col min="6" max="6" width="15.44140625" style="1" bestFit="1" customWidth="1"/>
    <col min="7" max="7" width="13.33203125" style="1" bestFit="1" customWidth="1"/>
    <col min="8" max="8" width="11.21875" style="1" customWidth="1"/>
    <col min="9" max="9" width="12.109375" style="1" bestFit="1" customWidth="1"/>
    <col min="10" max="11" width="10.5546875" style="1" bestFit="1" customWidth="1"/>
    <col min="12" max="12" width="16.33203125" style="1" bestFit="1" customWidth="1"/>
    <col min="13" max="13" width="18.44140625" style="1" bestFit="1" customWidth="1"/>
    <col min="14" max="24" width="8.6640625" style="1"/>
    <col min="25" max="25" width="2" style="1" bestFit="1" customWidth="1"/>
    <col min="26" max="26" width="10.5546875" style="1" bestFit="1" customWidth="1"/>
    <col min="27" max="27" width="11.5546875" style="1" bestFit="1" customWidth="1"/>
    <col min="28" max="28" width="7.44140625" style="1" bestFit="1" customWidth="1"/>
    <col min="29" max="32" width="8.6640625" style="1"/>
    <col min="33" max="33" width="11.6640625" style="1" bestFit="1" customWidth="1"/>
    <col min="34" max="16384" width="8.6640625" style="1"/>
  </cols>
  <sheetData>
    <row r="1" spans="1:28" ht="26.4" thickBot="1" x14ac:dyDescent="0.35">
      <c r="A1" s="30" t="s">
        <v>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28" s="3" customFormat="1" ht="46.8" x14ac:dyDescent="0.3">
      <c r="A2" s="33" t="s">
        <v>1</v>
      </c>
      <c r="B2" s="34"/>
      <c r="C2" s="2" t="s">
        <v>3</v>
      </c>
      <c r="D2" s="2" t="s">
        <v>0</v>
      </c>
      <c r="E2" s="33" t="s">
        <v>6</v>
      </c>
      <c r="F2" s="34"/>
      <c r="G2" s="2" t="s">
        <v>7</v>
      </c>
      <c r="H2" s="33" t="s">
        <v>8</v>
      </c>
      <c r="I2" s="34"/>
      <c r="J2" s="33" t="s">
        <v>9</v>
      </c>
      <c r="K2" s="34"/>
      <c r="L2" s="33" t="s">
        <v>10</v>
      </c>
      <c r="M2" s="34"/>
    </row>
    <row r="3" spans="1:28" ht="31.8" thickBot="1" x14ac:dyDescent="0.35">
      <c r="A3" s="20">
        <v>4</v>
      </c>
      <c r="B3" s="21"/>
      <c r="C3" s="4">
        <v>45590</v>
      </c>
      <c r="D3" s="5">
        <v>20136</v>
      </c>
      <c r="E3" s="22">
        <v>121643</v>
      </c>
      <c r="F3" s="23"/>
      <c r="G3" s="18">
        <f>(H3/E3)</f>
        <v>2.4582425622518354E-2</v>
      </c>
      <c r="H3" s="24">
        <v>2990.28</v>
      </c>
      <c r="I3" s="25"/>
      <c r="J3" s="35">
        <f>E3/D3</f>
        <v>6.0410707191100519</v>
      </c>
      <c r="K3" s="36"/>
      <c r="L3" s="28">
        <v>629</v>
      </c>
      <c r="M3" s="29"/>
    </row>
    <row r="4" spans="1:28" s="7" customFormat="1" ht="36.6" thickBot="1" x14ac:dyDescent="0.35">
      <c r="A4" s="6" t="s">
        <v>2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4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  <c r="M4" s="6" t="s">
        <v>21</v>
      </c>
    </row>
    <row r="5" spans="1:28" s="15" customFormat="1" ht="16.2" thickBot="1" x14ac:dyDescent="0.35">
      <c r="A5" s="8">
        <v>45600</v>
      </c>
      <c r="B5" s="9">
        <v>629</v>
      </c>
      <c r="C5" s="9">
        <f>E3-B5</f>
        <v>121014</v>
      </c>
      <c r="D5" s="10">
        <v>260</v>
      </c>
      <c r="E5" s="17">
        <v>5.0999999999999997E-2</v>
      </c>
      <c r="F5" s="19">
        <f>((E5-G3)/(A5-C3))*1000</f>
        <v>2.6417574377481645</v>
      </c>
      <c r="G5" s="12">
        <f>C5*E5</f>
        <v>6171.7139999999999</v>
      </c>
      <c r="H5" s="12">
        <f>G5-H3</f>
        <v>3181.4339999999997</v>
      </c>
      <c r="I5" s="12">
        <f>G5-H3</f>
        <v>3181.4339999999997</v>
      </c>
      <c r="J5" s="13">
        <v>885</v>
      </c>
      <c r="K5" s="12">
        <f>J5</f>
        <v>885</v>
      </c>
      <c r="L5" s="14">
        <f>J5/H5</f>
        <v>0.27817644496161165</v>
      </c>
      <c r="M5" s="14">
        <f>K5/I5</f>
        <v>0.27817644496161165</v>
      </c>
    </row>
    <row r="6" spans="1:28" s="15" customFormat="1" ht="16.2" thickBot="1" x14ac:dyDescent="0.35">
      <c r="A6" s="8">
        <v>45614</v>
      </c>
      <c r="B6" s="9">
        <v>6</v>
      </c>
      <c r="C6" s="9">
        <f>C5-B6</f>
        <v>121008</v>
      </c>
      <c r="D6" s="10">
        <v>274</v>
      </c>
      <c r="E6" s="17">
        <v>9.0999999999999998E-2</v>
      </c>
      <c r="F6" s="19">
        <f>(E6-E5)/(A6-A5)*1000</f>
        <v>2.8571428571428572</v>
      </c>
      <c r="G6" s="12">
        <f>C6*E6</f>
        <v>11011.727999999999</v>
      </c>
      <c r="H6" s="12">
        <f>G6-G5</f>
        <v>4840.0139999999992</v>
      </c>
      <c r="I6" s="12">
        <f>H6+I5</f>
        <v>8021.4479999999985</v>
      </c>
      <c r="J6" s="13">
        <v>4991</v>
      </c>
      <c r="K6" s="12">
        <f>K5+J6</f>
        <v>5876</v>
      </c>
      <c r="L6" s="14">
        <f t="shared" ref="L6:M45" si="0">J6/H6</f>
        <v>1.03119536431093</v>
      </c>
      <c r="M6" s="14">
        <f t="shared" si="0"/>
        <v>0.73253607079420091</v>
      </c>
    </row>
    <row r="7" spans="1:28" s="15" customFormat="1" ht="16.2" thickBot="1" x14ac:dyDescent="0.35">
      <c r="A7" s="8">
        <v>45631</v>
      </c>
      <c r="B7" s="9">
        <v>3</v>
      </c>
      <c r="C7" s="9">
        <f t="shared" ref="C7:C45" si="1">C6-B7</f>
        <v>121005</v>
      </c>
      <c r="D7" s="10">
        <v>199</v>
      </c>
      <c r="E7" s="17">
        <v>0.17499999999999999</v>
      </c>
      <c r="F7" s="19">
        <f t="shared" ref="F7:F45" si="2">(E7-E6)/(A7-A6)*1000</f>
        <v>4.9411764705882346</v>
      </c>
      <c r="G7" s="12">
        <f t="shared" ref="G7:G45" si="3">C7*E7</f>
        <v>21175.875</v>
      </c>
      <c r="H7" s="12">
        <f>G7-G6</f>
        <v>10164.147000000001</v>
      </c>
      <c r="I7" s="12">
        <f t="shared" ref="I7:I45" si="4">H7+I6</f>
        <v>18185.595000000001</v>
      </c>
      <c r="J7" s="13">
        <v>8919</v>
      </c>
      <c r="K7" s="12">
        <f t="shared" ref="K7:K45" si="5">K6+J7</f>
        <v>14795</v>
      </c>
      <c r="L7" s="14">
        <f t="shared" si="0"/>
        <v>0.87749616372136285</v>
      </c>
      <c r="M7" s="14">
        <f t="shared" si="0"/>
        <v>0.8135560040790526</v>
      </c>
    </row>
    <row r="8" spans="1:28" s="15" customFormat="1" ht="16.2" thickBot="1" x14ac:dyDescent="0.35">
      <c r="A8" s="8">
        <v>45642</v>
      </c>
      <c r="B8" s="9">
        <v>8</v>
      </c>
      <c r="C8" s="9">
        <f t="shared" si="1"/>
        <v>120997</v>
      </c>
      <c r="D8" s="10">
        <v>121</v>
      </c>
      <c r="E8" s="17">
        <v>0.23400000000000001</v>
      </c>
      <c r="F8" s="19">
        <f t="shared" si="2"/>
        <v>5.363636363636366</v>
      </c>
      <c r="G8" s="12">
        <f t="shared" si="3"/>
        <v>28313.298000000003</v>
      </c>
      <c r="H8" s="12">
        <f>G8-G7</f>
        <v>7137.4230000000025</v>
      </c>
      <c r="I8" s="12">
        <f t="shared" si="4"/>
        <v>25323.018000000004</v>
      </c>
      <c r="J8" s="13">
        <v>4770</v>
      </c>
      <c r="K8" s="12">
        <f t="shared" si="5"/>
        <v>19565</v>
      </c>
      <c r="L8" s="14">
        <f t="shared" si="0"/>
        <v>0.66830843569170528</v>
      </c>
      <c r="M8" s="14">
        <f t="shared" si="0"/>
        <v>0.77261722911542363</v>
      </c>
    </row>
    <row r="9" spans="1:28" s="15" customFormat="1" ht="16.2" thickBot="1" x14ac:dyDescent="0.35">
      <c r="A9" s="8">
        <v>45653</v>
      </c>
      <c r="B9" s="9">
        <v>3</v>
      </c>
      <c r="C9" s="9">
        <f t="shared" si="1"/>
        <v>120994</v>
      </c>
      <c r="D9" s="10">
        <v>105</v>
      </c>
      <c r="E9" s="17">
        <v>0.28000000000000003</v>
      </c>
      <c r="F9" s="19">
        <f t="shared" si="2"/>
        <v>4.1818181818181834</v>
      </c>
      <c r="G9" s="12">
        <f t="shared" si="3"/>
        <v>33878.32</v>
      </c>
      <c r="H9" s="12">
        <f>G9-G8</f>
        <v>5565.0219999999972</v>
      </c>
      <c r="I9" s="12">
        <f t="shared" si="4"/>
        <v>30888.04</v>
      </c>
      <c r="J9" s="13">
        <v>9190</v>
      </c>
      <c r="K9" s="12">
        <f t="shared" si="5"/>
        <v>28755</v>
      </c>
      <c r="L9" s="14">
        <f t="shared" si="0"/>
        <v>1.6513861041340006</v>
      </c>
      <c r="M9" s="14">
        <f t="shared" si="0"/>
        <v>0.93094285037185909</v>
      </c>
    </row>
    <row r="10" spans="1:28" s="15" customFormat="1" ht="16.2" thickBot="1" x14ac:dyDescent="0.35">
      <c r="A10" s="8">
        <v>45664</v>
      </c>
      <c r="B10" s="9">
        <v>11</v>
      </c>
      <c r="C10" s="9">
        <f t="shared" si="1"/>
        <v>120983</v>
      </c>
      <c r="D10" s="10">
        <v>76</v>
      </c>
      <c r="E10" s="17">
        <v>0.34200000000000003</v>
      </c>
      <c r="F10" s="19">
        <f>(E10-E9)/(A10-A9)*1000</f>
        <v>5.6363636363636367</v>
      </c>
      <c r="G10" s="12">
        <f t="shared" si="3"/>
        <v>41376.186000000002</v>
      </c>
      <c r="H10" s="12">
        <f>G10-G9</f>
        <v>7497.8660000000018</v>
      </c>
      <c r="I10" s="12">
        <f t="shared" si="4"/>
        <v>38385.906000000003</v>
      </c>
      <c r="J10" s="13">
        <v>7879</v>
      </c>
      <c r="K10" s="12">
        <f t="shared" si="5"/>
        <v>36634</v>
      </c>
      <c r="L10" s="14">
        <f t="shared" si="0"/>
        <v>1.0508323301590077</v>
      </c>
      <c r="M10" s="14">
        <f t="shared" si="0"/>
        <v>0.9543606968661883</v>
      </c>
    </row>
    <row r="11" spans="1:28" s="15" customFormat="1" ht="16.2" thickBot="1" x14ac:dyDescent="0.35">
      <c r="A11" s="8">
        <v>45674</v>
      </c>
      <c r="B11" s="9">
        <v>10</v>
      </c>
      <c r="C11" s="9">
        <f t="shared" si="1"/>
        <v>120973</v>
      </c>
      <c r="D11" s="10">
        <v>100</v>
      </c>
      <c r="E11" s="17">
        <v>0.42599999999999999</v>
      </c>
      <c r="F11" s="19">
        <f t="shared" si="2"/>
        <v>8.3999999999999968</v>
      </c>
      <c r="G11" s="12">
        <f t="shared" si="3"/>
        <v>51534.498</v>
      </c>
      <c r="H11" s="12">
        <f t="shared" ref="H11:H21" si="6">G11-G10</f>
        <v>10158.311999999998</v>
      </c>
      <c r="I11" s="12">
        <f t="shared" si="4"/>
        <v>48544.218000000001</v>
      </c>
      <c r="J11" s="13">
        <v>7959</v>
      </c>
      <c r="K11" s="12">
        <f t="shared" si="5"/>
        <v>44593</v>
      </c>
      <c r="L11" s="14">
        <f t="shared" si="0"/>
        <v>0.78349631316699087</v>
      </c>
      <c r="M11" s="14">
        <f t="shared" si="0"/>
        <v>0.91860579564800071</v>
      </c>
      <c r="Y11" s="15">
        <v>1</v>
      </c>
      <c r="Z11" s="15" t="s">
        <v>22</v>
      </c>
      <c r="AA11" s="16">
        <v>46337</v>
      </c>
      <c r="AB11" s="15">
        <v>735.47</v>
      </c>
    </row>
    <row r="12" spans="1:28" s="15" customFormat="1" ht="16.2" thickBot="1" x14ac:dyDescent="0.35">
      <c r="A12" s="8">
        <v>45685</v>
      </c>
      <c r="B12" s="9">
        <v>12</v>
      </c>
      <c r="C12" s="9">
        <f t="shared" si="1"/>
        <v>120961</v>
      </c>
      <c r="D12" s="10">
        <v>134</v>
      </c>
      <c r="E12" s="17">
        <v>0.502</v>
      </c>
      <c r="F12" s="19">
        <f t="shared" si="2"/>
        <v>6.9090909090909101</v>
      </c>
      <c r="G12" s="12">
        <f t="shared" si="3"/>
        <v>60722.421999999999</v>
      </c>
      <c r="H12" s="12">
        <f t="shared" si="6"/>
        <v>9187.9239999999991</v>
      </c>
      <c r="I12" s="12">
        <f t="shared" si="4"/>
        <v>57732.142</v>
      </c>
      <c r="J12" s="13">
        <v>12324</v>
      </c>
      <c r="K12" s="12">
        <f t="shared" si="5"/>
        <v>56917</v>
      </c>
      <c r="L12" s="14">
        <f t="shared" si="0"/>
        <v>1.3413258533701411</v>
      </c>
      <c r="M12" s="14">
        <f t="shared" si="0"/>
        <v>0.98588062088532935</v>
      </c>
      <c r="Y12" s="15">
        <v>1</v>
      </c>
      <c r="Z12" s="15" t="s">
        <v>22</v>
      </c>
      <c r="AA12" s="16">
        <v>43788</v>
      </c>
      <c r="AB12" s="15">
        <v>657.1</v>
      </c>
    </row>
    <row r="13" spans="1:28" s="15" customFormat="1" ht="16.2" thickBot="1" x14ac:dyDescent="0.35">
      <c r="A13" s="8">
        <v>45695</v>
      </c>
      <c r="B13" s="9">
        <v>10</v>
      </c>
      <c r="C13" s="9">
        <f t="shared" si="1"/>
        <v>120951</v>
      </c>
      <c r="D13" s="10">
        <v>98</v>
      </c>
      <c r="E13" s="17">
        <v>0.55200000000000005</v>
      </c>
      <c r="F13" s="19">
        <f t="shared" si="2"/>
        <v>5.0000000000000044</v>
      </c>
      <c r="G13" s="12">
        <f t="shared" si="3"/>
        <v>66764.952000000005</v>
      </c>
      <c r="H13" s="12">
        <f t="shared" si="6"/>
        <v>6042.5300000000061</v>
      </c>
      <c r="I13" s="12">
        <f t="shared" si="4"/>
        <v>63774.672000000006</v>
      </c>
      <c r="J13" s="13">
        <v>9700</v>
      </c>
      <c r="K13" s="12">
        <f t="shared" si="5"/>
        <v>66617</v>
      </c>
      <c r="L13" s="14">
        <f t="shared" si="0"/>
        <v>1.605287851280836</v>
      </c>
      <c r="M13" s="14">
        <f t="shared" si="0"/>
        <v>1.0445682888028023</v>
      </c>
      <c r="AA13" s="16">
        <f>SUM(AA11:AA12)</f>
        <v>90125</v>
      </c>
      <c r="AB13" s="16">
        <f>SUM(AB11:AB12)</f>
        <v>1392.5700000000002</v>
      </c>
    </row>
    <row r="14" spans="1:28" s="15" customFormat="1" ht="16.2" thickBot="1" x14ac:dyDescent="0.35">
      <c r="A14" s="8">
        <v>45707</v>
      </c>
      <c r="B14" s="9">
        <v>37</v>
      </c>
      <c r="C14" s="9">
        <f t="shared" si="1"/>
        <v>120914</v>
      </c>
      <c r="D14" s="10">
        <v>97</v>
      </c>
      <c r="E14" s="17">
        <v>0.64500000000000002</v>
      </c>
      <c r="F14" s="19">
        <f t="shared" si="2"/>
        <v>7.7499999999999973</v>
      </c>
      <c r="G14" s="12">
        <f t="shared" si="3"/>
        <v>77989.53</v>
      </c>
      <c r="H14" s="12">
        <f t="shared" si="6"/>
        <v>11224.577999999994</v>
      </c>
      <c r="I14" s="12">
        <f t="shared" si="4"/>
        <v>74999.25</v>
      </c>
      <c r="J14" s="13">
        <v>13889</v>
      </c>
      <c r="K14" s="12">
        <f t="shared" si="5"/>
        <v>80506</v>
      </c>
      <c r="L14" s="14">
        <f t="shared" si="0"/>
        <v>1.2373739128544528</v>
      </c>
      <c r="M14" s="14">
        <f t="shared" si="0"/>
        <v>1.073424067574009</v>
      </c>
      <c r="AA14" s="15">
        <f>AB13/AA13</f>
        <v>1.5451539528432734E-2</v>
      </c>
    </row>
    <row r="15" spans="1:28" s="15" customFormat="1" ht="16.2" thickBot="1" x14ac:dyDescent="0.35">
      <c r="A15" s="8">
        <v>45719</v>
      </c>
      <c r="B15" s="9">
        <v>21</v>
      </c>
      <c r="C15" s="9">
        <f t="shared" si="1"/>
        <v>120893</v>
      </c>
      <c r="D15" s="10">
        <v>83</v>
      </c>
      <c r="E15" s="17">
        <v>0.73199999999999998</v>
      </c>
      <c r="F15" s="19">
        <f>(E15-E14)/(A15-A14)*1000</f>
        <v>7.2499999999999973</v>
      </c>
      <c r="G15" s="12">
        <f t="shared" si="3"/>
        <v>88493.675999999992</v>
      </c>
      <c r="H15" s="12">
        <f t="shared" si="6"/>
        <v>10504.145999999993</v>
      </c>
      <c r="I15" s="12">
        <f t="shared" si="4"/>
        <v>85503.395999999993</v>
      </c>
      <c r="J15" s="13">
        <v>10660</v>
      </c>
      <c r="K15" s="12">
        <f t="shared" si="5"/>
        <v>91166</v>
      </c>
      <c r="L15" s="14">
        <f t="shared" si="0"/>
        <v>1.0148373794499816</v>
      </c>
      <c r="M15" s="14">
        <f t="shared" si="0"/>
        <v>1.0662266560734033</v>
      </c>
    </row>
    <row r="16" spans="1:28" s="15" customFormat="1" ht="16.2" thickBot="1" x14ac:dyDescent="0.35">
      <c r="A16" s="8">
        <v>45729</v>
      </c>
      <c r="B16" s="9">
        <v>47</v>
      </c>
      <c r="C16" s="9">
        <f t="shared" si="1"/>
        <v>120846</v>
      </c>
      <c r="D16" s="10">
        <v>90</v>
      </c>
      <c r="E16" s="17">
        <v>0.77700000000000002</v>
      </c>
      <c r="F16" s="19">
        <f t="shared" si="2"/>
        <v>4.5000000000000036</v>
      </c>
      <c r="G16" s="12">
        <f t="shared" si="3"/>
        <v>93897.342000000004</v>
      </c>
      <c r="H16" s="12">
        <f t="shared" si="6"/>
        <v>5403.666000000012</v>
      </c>
      <c r="I16" s="12">
        <f t="shared" si="4"/>
        <v>90907.062000000005</v>
      </c>
      <c r="J16" s="13">
        <v>19648</v>
      </c>
      <c r="K16" s="12">
        <f t="shared" si="5"/>
        <v>110814</v>
      </c>
      <c r="L16" s="14">
        <f t="shared" si="0"/>
        <v>3.6360500445438255</v>
      </c>
      <c r="M16" s="14">
        <f t="shared" si="0"/>
        <v>1.2189812052225382</v>
      </c>
    </row>
    <row r="17" spans="1:13" s="15" customFormat="1" ht="16.2" thickBot="1" x14ac:dyDescent="0.35">
      <c r="A17" s="8">
        <v>45741</v>
      </c>
      <c r="B17" s="9">
        <v>32</v>
      </c>
      <c r="C17" s="9">
        <f t="shared" si="1"/>
        <v>120814</v>
      </c>
      <c r="D17" s="10">
        <v>99</v>
      </c>
      <c r="E17" s="17">
        <v>0.84899999999999998</v>
      </c>
      <c r="F17" s="19">
        <f t="shared" si="2"/>
        <v>5.9999999999999956</v>
      </c>
      <c r="G17" s="12">
        <f t="shared" si="3"/>
        <v>102571.086</v>
      </c>
      <c r="H17" s="12">
        <f t="shared" si="6"/>
        <v>8673.7439999999915</v>
      </c>
      <c r="I17" s="12">
        <f t="shared" si="4"/>
        <v>99580.805999999997</v>
      </c>
      <c r="J17" s="13">
        <v>9470</v>
      </c>
      <c r="K17" s="12">
        <f t="shared" si="5"/>
        <v>120284</v>
      </c>
      <c r="L17" s="14">
        <f t="shared" si="0"/>
        <v>1.0918007264221781</v>
      </c>
      <c r="M17" s="14">
        <f t="shared" si="0"/>
        <v>1.2079034588251878</v>
      </c>
    </row>
    <row r="18" spans="1:13" s="15" customFormat="1" ht="16.2" thickBot="1" x14ac:dyDescent="0.35">
      <c r="A18" s="8">
        <v>45750</v>
      </c>
      <c r="B18" s="9">
        <v>34</v>
      </c>
      <c r="C18" s="9">
        <f t="shared" si="1"/>
        <v>120780</v>
      </c>
      <c r="D18" s="10">
        <v>81</v>
      </c>
      <c r="E18" s="17">
        <v>0.90200000000000002</v>
      </c>
      <c r="F18" s="19">
        <f t="shared" si="2"/>
        <v>5.8888888888888937</v>
      </c>
      <c r="G18" s="12">
        <f t="shared" si="3"/>
        <v>108943.56</v>
      </c>
      <c r="H18" s="12">
        <f t="shared" si="6"/>
        <v>6372.474000000002</v>
      </c>
      <c r="I18" s="12">
        <f t="shared" si="4"/>
        <v>105953.28</v>
      </c>
      <c r="J18" s="13">
        <v>10995</v>
      </c>
      <c r="K18" s="12">
        <f t="shared" si="5"/>
        <v>131279</v>
      </c>
      <c r="L18" s="14">
        <f t="shared" si="0"/>
        <v>1.7253895425858146</v>
      </c>
      <c r="M18" s="14">
        <f t="shared" si="0"/>
        <v>1.2390272391756065</v>
      </c>
    </row>
    <row r="19" spans="1:13" s="15" customFormat="1" ht="16.2" thickBot="1" x14ac:dyDescent="0.35">
      <c r="A19" s="8">
        <v>45762</v>
      </c>
      <c r="B19" s="9">
        <v>99</v>
      </c>
      <c r="C19" s="9">
        <f t="shared" si="1"/>
        <v>120681</v>
      </c>
      <c r="D19" s="10">
        <v>81</v>
      </c>
      <c r="E19" s="17">
        <v>0.97799999999999998</v>
      </c>
      <c r="F19" s="19">
        <f t="shared" si="2"/>
        <v>6.3333333333333295</v>
      </c>
      <c r="G19" s="12">
        <f t="shared" si="3"/>
        <v>118026.018</v>
      </c>
      <c r="H19" s="12">
        <f t="shared" si="6"/>
        <v>9082.4579999999987</v>
      </c>
      <c r="I19" s="12">
        <f t="shared" si="4"/>
        <v>115035.738</v>
      </c>
      <c r="J19" s="13">
        <v>13698</v>
      </c>
      <c r="K19" s="12">
        <f t="shared" si="5"/>
        <v>144977</v>
      </c>
      <c r="L19" s="14">
        <f t="shared" si="0"/>
        <v>1.508182036184478</v>
      </c>
      <c r="M19" s="14">
        <f t="shared" si="0"/>
        <v>1.2602779146772631</v>
      </c>
    </row>
    <row r="20" spans="1:13" s="15" customFormat="1" ht="16.2" thickBot="1" x14ac:dyDescent="0.35">
      <c r="A20" s="8">
        <v>45776</v>
      </c>
      <c r="B20" s="9">
        <v>1606</v>
      </c>
      <c r="C20" s="9">
        <f t="shared" si="1"/>
        <v>119075</v>
      </c>
      <c r="D20" s="10">
        <v>92</v>
      </c>
      <c r="E20" s="17">
        <v>0.99099999999999999</v>
      </c>
      <c r="F20" s="19">
        <f t="shared" si="2"/>
        <v>0.92857142857142938</v>
      </c>
      <c r="G20" s="12">
        <f t="shared" si="3"/>
        <v>118003.325</v>
      </c>
      <c r="H20" s="12">
        <f t="shared" si="6"/>
        <v>-22.692999999999302</v>
      </c>
      <c r="I20" s="12">
        <f t="shared" si="4"/>
        <v>115013.045</v>
      </c>
      <c r="J20" s="13">
        <v>800</v>
      </c>
      <c r="K20" s="12">
        <f t="shared" si="5"/>
        <v>145777</v>
      </c>
      <c r="L20" s="14">
        <f t="shared" si="0"/>
        <v>-35.253161767947148</v>
      </c>
      <c r="M20" s="14">
        <f t="shared" si="0"/>
        <v>1.2674823103761839</v>
      </c>
    </row>
    <row r="21" spans="1:13" s="15" customFormat="1" ht="16.2" thickBot="1" x14ac:dyDescent="0.35">
      <c r="A21" s="8">
        <v>45789</v>
      </c>
      <c r="B21" s="9">
        <v>336</v>
      </c>
      <c r="C21" s="9">
        <f t="shared" si="1"/>
        <v>118739</v>
      </c>
      <c r="D21" s="10">
        <v>90</v>
      </c>
      <c r="E21" s="17">
        <v>0.98199999999999998</v>
      </c>
      <c r="F21" s="11">
        <f t="shared" si="2"/>
        <v>-0.69230769230769296</v>
      </c>
      <c r="G21" s="12">
        <f t="shared" si="3"/>
        <v>116601.698</v>
      </c>
      <c r="H21" s="12">
        <f t="shared" si="6"/>
        <v>-1401.6269999999931</v>
      </c>
      <c r="I21" s="12">
        <f t="shared" si="4"/>
        <v>113611.41800000001</v>
      </c>
      <c r="J21" s="13">
        <v>3600</v>
      </c>
      <c r="K21" s="12">
        <f>K20+J21</f>
        <v>149377</v>
      </c>
      <c r="L21" s="14">
        <f t="shared" si="0"/>
        <v>-2.5684436729600799</v>
      </c>
      <c r="M21" s="14">
        <f t="shared" si="0"/>
        <v>1.3148062283669411</v>
      </c>
    </row>
    <row r="22" spans="1:13" s="15" customFormat="1" ht="16.2" thickBot="1" x14ac:dyDescent="0.35">
      <c r="A22" s="8">
        <v>45800</v>
      </c>
      <c r="B22" s="9">
        <v>87</v>
      </c>
      <c r="C22" s="9">
        <f t="shared" si="1"/>
        <v>118652</v>
      </c>
      <c r="D22" s="10">
        <v>115</v>
      </c>
      <c r="E22" s="17">
        <v>0.95199999999999996</v>
      </c>
      <c r="F22" s="11">
        <f t="shared" si="2"/>
        <v>-2.7272727272727297</v>
      </c>
      <c r="G22" s="12">
        <f t="shared" si="3"/>
        <v>112956.704</v>
      </c>
      <c r="H22" s="12">
        <f>G22-G21</f>
        <v>-3644.9940000000061</v>
      </c>
      <c r="I22" s="12">
        <f t="shared" si="4"/>
        <v>109966.424</v>
      </c>
      <c r="J22" s="13">
        <v>5719</v>
      </c>
      <c r="K22" s="12">
        <f t="shared" si="5"/>
        <v>155096</v>
      </c>
      <c r="L22" s="14">
        <f t="shared" si="0"/>
        <v>-1.5690012109759277</v>
      </c>
      <c r="M22" s="14">
        <f t="shared" si="0"/>
        <v>1.4103941399422064</v>
      </c>
    </row>
    <row r="23" spans="1:13" s="15" customFormat="1" ht="16.2" thickBot="1" x14ac:dyDescent="0.35">
      <c r="A23" s="8">
        <v>45824</v>
      </c>
      <c r="B23" s="9">
        <v>26</v>
      </c>
      <c r="C23" s="9">
        <f t="shared" si="1"/>
        <v>118626</v>
      </c>
      <c r="D23" s="10">
        <v>89</v>
      </c>
      <c r="E23" s="17">
        <v>1.093</v>
      </c>
      <c r="F23" s="19">
        <f t="shared" si="2"/>
        <v>5.8750000000000009</v>
      </c>
      <c r="G23" s="12">
        <f t="shared" si="3"/>
        <v>129658.21799999999</v>
      </c>
      <c r="H23" s="12">
        <f t="shared" ref="H23:H45" si="7">G23-G22</f>
        <v>16701.513999999996</v>
      </c>
      <c r="I23" s="12">
        <f t="shared" si="4"/>
        <v>126667.93799999999</v>
      </c>
      <c r="J23" s="13">
        <v>5305</v>
      </c>
      <c r="K23" s="12">
        <f t="shared" si="5"/>
        <v>160401</v>
      </c>
      <c r="L23" s="14">
        <f t="shared" si="0"/>
        <v>0.31763587420876943</v>
      </c>
      <c r="M23" s="14">
        <f t="shared" si="0"/>
        <v>1.2663109744472196</v>
      </c>
    </row>
    <row r="24" spans="1:13" s="15" customFormat="1" ht="16.2" thickBot="1" x14ac:dyDescent="0.35">
      <c r="A24" s="8"/>
      <c r="B24" s="9"/>
      <c r="C24" s="9">
        <f t="shared" si="1"/>
        <v>118626</v>
      </c>
      <c r="D24" s="10"/>
      <c r="E24" s="17"/>
      <c r="F24" s="11">
        <f t="shared" si="2"/>
        <v>2.3852129888268157E-2</v>
      </c>
      <c r="G24" s="12">
        <f t="shared" si="3"/>
        <v>0</v>
      </c>
      <c r="H24" s="12">
        <f t="shared" si="7"/>
        <v>-129658.21799999999</v>
      </c>
      <c r="I24" s="12">
        <f t="shared" si="4"/>
        <v>-2990.2799999999988</v>
      </c>
      <c r="J24" s="13"/>
      <c r="K24" s="12">
        <f t="shared" si="5"/>
        <v>160401</v>
      </c>
      <c r="L24" s="14">
        <f t="shared" si="0"/>
        <v>0</v>
      </c>
      <c r="M24" s="14">
        <f t="shared" si="0"/>
        <v>-53.640796179621994</v>
      </c>
    </row>
    <row r="25" spans="1:13" s="15" customFormat="1" ht="16.2" thickBot="1" x14ac:dyDescent="0.35">
      <c r="A25" s="8"/>
      <c r="B25" s="9"/>
      <c r="C25" s="9">
        <f t="shared" si="1"/>
        <v>118626</v>
      </c>
      <c r="D25" s="10"/>
      <c r="E25" s="17"/>
      <c r="F25" s="11" t="e">
        <f t="shared" si="2"/>
        <v>#DIV/0!</v>
      </c>
      <c r="G25" s="12">
        <f t="shared" si="3"/>
        <v>0</v>
      </c>
      <c r="H25" s="12">
        <f t="shared" si="7"/>
        <v>0</v>
      </c>
      <c r="I25" s="12">
        <f t="shared" si="4"/>
        <v>-2990.2799999999988</v>
      </c>
      <c r="J25" s="13"/>
      <c r="K25" s="12">
        <f t="shared" si="5"/>
        <v>160401</v>
      </c>
      <c r="L25" s="14" t="e">
        <f t="shared" si="0"/>
        <v>#DIV/0!</v>
      </c>
      <c r="M25" s="14">
        <f t="shared" si="0"/>
        <v>-53.640796179621994</v>
      </c>
    </row>
    <row r="26" spans="1:13" s="15" customFormat="1" ht="16.2" thickBot="1" x14ac:dyDescent="0.35">
      <c r="A26" s="8"/>
      <c r="B26" s="9"/>
      <c r="C26" s="9">
        <f t="shared" si="1"/>
        <v>118626</v>
      </c>
      <c r="D26" s="10"/>
      <c r="E26" s="17"/>
      <c r="F26" s="11" t="e">
        <f t="shared" si="2"/>
        <v>#DIV/0!</v>
      </c>
      <c r="G26" s="12">
        <f t="shared" si="3"/>
        <v>0</v>
      </c>
      <c r="H26" s="12">
        <f t="shared" si="7"/>
        <v>0</v>
      </c>
      <c r="I26" s="12">
        <f t="shared" si="4"/>
        <v>-2990.2799999999988</v>
      </c>
      <c r="J26" s="13"/>
      <c r="K26" s="12">
        <f t="shared" si="5"/>
        <v>160401</v>
      </c>
      <c r="L26" s="14" t="e">
        <f t="shared" si="0"/>
        <v>#DIV/0!</v>
      </c>
      <c r="M26" s="14">
        <f t="shared" si="0"/>
        <v>-53.640796179621994</v>
      </c>
    </row>
    <row r="27" spans="1:13" s="15" customFormat="1" ht="16.2" thickBot="1" x14ac:dyDescent="0.35">
      <c r="A27" s="8"/>
      <c r="B27" s="9"/>
      <c r="C27" s="9">
        <f t="shared" si="1"/>
        <v>118626</v>
      </c>
      <c r="D27" s="10"/>
      <c r="E27" s="17"/>
      <c r="F27" s="11" t="e">
        <f t="shared" si="2"/>
        <v>#DIV/0!</v>
      </c>
      <c r="G27" s="12">
        <f t="shared" si="3"/>
        <v>0</v>
      </c>
      <c r="H27" s="12">
        <f t="shared" si="7"/>
        <v>0</v>
      </c>
      <c r="I27" s="12">
        <f t="shared" si="4"/>
        <v>-2990.2799999999988</v>
      </c>
      <c r="J27" s="13"/>
      <c r="K27" s="12">
        <f t="shared" si="5"/>
        <v>160401</v>
      </c>
      <c r="L27" s="14" t="e">
        <f t="shared" si="0"/>
        <v>#DIV/0!</v>
      </c>
      <c r="M27" s="14">
        <f t="shared" si="0"/>
        <v>-53.640796179621994</v>
      </c>
    </row>
    <row r="28" spans="1:13" s="15" customFormat="1" ht="16.2" thickBot="1" x14ac:dyDescent="0.35">
      <c r="A28" s="8"/>
      <c r="B28" s="9"/>
      <c r="C28" s="9">
        <f t="shared" si="1"/>
        <v>118626</v>
      </c>
      <c r="D28" s="10"/>
      <c r="E28" s="17"/>
      <c r="F28" s="11" t="e">
        <f t="shared" si="2"/>
        <v>#DIV/0!</v>
      </c>
      <c r="G28" s="12">
        <f t="shared" si="3"/>
        <v>0</v>
      </c>
      <c r="H28" s="12">
        <f t="shared" si="7"/>
        <v>0</v>
      </c>
      <c r="I28" s="12">
        <f t="shared" si="4"/>
        <v>-2990.2799999999988</v>
      </c>
      <c r="J28" s="13"/>
      <c r="K28" s="12">
        <f t="shared" si="5"/>
        <v>160401</v>
      </c>
      <c r="L28" s="14" t="e">
        <f t="shared" si="0"/>
        <v>#DIV/0!</v>
      </c>
      <c r="M28" s="14">
        <f t="shared" si="0"/>
        <v>-53.640796179621994</v>
      </c>
    </row>
    <row r="29" spans="1:13" s="15" customFormat="1" ht="16.2" thickBot="1" x14ac:dyDescent="0.35">
      <c r="A29" s="8"/>
      <c r="B29" s="9"/>
      <c r="C29" s="9">
        <f t="shared" si="1"/>
        <v>118626</v>
      </c>
      <c r="D29" s="10"/>
      <c r="E29" s="17"/>
      <c r="F29" s="11" t="e">
        <f t="shared" si="2"/>
        <v>#DIV/0!</v>
      </c>
      <c r="G29" s="12">
        <f t="shared" si="3"/>
        <v>0</v>
      </c>
      <c r="H29" s="12">
        <f t="shared" si="7"/>
        <v>0</v>
      </c>
      <c r="I29" s="12">
        <f t="shared" si="4"/>
        <v>-2990.2799999999988</v>
      </c>
      <c r="J29" s="13"/>
      <c r="K29" s="12">
        <f t="shared" si="5"/>
        <v>160401</v>
      </c>
      <c r="L29" s="14" t="e">
        <f t="shared" si="0"/>
        <v>#DIV/0!</v>
      </c>
      <c r="M29" s="14">
        <f t="shared" si="0"/>
        <v>-53.640796179621994</v>
      </c>
    </row>
    <row r="30" spans="1:13" s="15" customFormat="1" ht="16.2" thickBot="1" x14ac:dyDescent="0.35">
      <c r="A30" s="8"/>
      <c r="B30" s="9"/>
      <c r="C30" s="9">
        <f t="shared" si="1"/>
        <v>118626</v>
      </c>
      <c r="D30" s="10"/>
      <c r="E30" s="17"/>
      <c r="F30" s="11" t="e">
        <f t="shared" si="2"/>
        <v>#DIV/0!</v>
      </c>
      <c r="G30" s="12">
        <f t="shared" si="3"/>
        <v>0</v>
      </c>
      <c r="H30" s="12">
        <f t="shared" si="7"/>
        <v>0</v>
      </c>
      <c r="I30" s="12">
        <f t="shared" si="4"/>
        <v>-2990.2799999999988</v>
      </c>
      <c r="J30" s="13"/>
      <c r="K30" s="12">
        <f t="shared" si="5"/>
        <v>160401</v>
      </c>
      <c r="L30" s="14" t="e">
        <f t="shared" si="0"/>
        <v>#DIV/0!</v>
      </c>
      <c r="M30" s="14">
        <f t="shared" si="0"/>
        <v>-53.640796179621994</v>
      </c>
    </row>
    <row r="31" spans="1:13" s="15" customFormat="1" ht="16.2" thickBot="1" x14ac:dyDescent="0.35">
      <c r="A31" s="8"/>
      <c r="B31" s="9"/>
      <c r="C31" s="9">
        <f t="shared" si="1"/>
        <v>118626</v>
      </c>
      <c r="D31" s="10"/>
      <c r="E31" s="17"/>
      <c r="F31" s="11" t="e">
        <f t="shared" si="2"/>
        <v>#DIV/0!</v>
      </c>
      <c r="G31" s="12">
        <f t="shared" si="3"/>
        <v>0</v>
      </c>
      <c r="H31" s="12">
        <f t="shared" si="7"/>
        <v>0</v>
      </c>
      <c r="I31" s="12">
        <f t="shared" si="4"/>
        <v>-2990.2799999999988</v>
      </c>
      <c r="J31" s="13"/>
      <c r="K31" s="12">
        <f t="shared" si="5"/>
        <v>160401</v>
      </c>
      <c r="L31" s="14" t="e">
        <f t="shared" si="0"/>
        <v>#DIV/0!</v>
      </c>
      <c r="M31" s="14">
        <f t="shared" si="0"/>
        <v>-53.640796179621994</v>
      </c>
    </row>
    <row r="32" spans="1:13" s="15" customFormat="1" ht="16.2" thickBot="1" x14ac:dyDescent="0.35">
      <c r="A32" s="8"/>
      <c r="B32" s="9"/>
      <c r="C32" s="9">
        <f t="shared" si="1"/>
        <v>118626</v>
      </c>
      <c r="D32" s="10"/>
      <c r="E32" s="17"/>
      <c r="F32" s="11" t="e">
        <f t="shared" si="2"/>
        <v>#DIV/0!</v>
      </c>
      <c r="G32" s="12">
        <f t="shared" si="3"/>
        <v>0</v>
      </c>
      <c r="H32" s="12">
        <f t="shared" si="7"/>
        <v>0</v>
      </c>
      <c r="I32" s="12">
        <f t="shared" si="4"/>
        <v>-2990.2799999999988</v>
      </c>
      <c r="J32" s="13"/>
      <c r="K32" s="12">
        <f t="shared" si="5"/>
        <v>160401</v>
      </c>
      <c r="L32" s="14" t="e">
        <f t="shared" si="0"/>
        <v>#DIV/0!</v>
      </c>
      <c r="M32" s="14">
        <f t="shared" si="0"/>
        <v>-53.640796179621994</v>
      </c>
    </row>
    <row r="33" spans="1:13" s="15" customFormat="1" ht="16.2" thickBot="1" x14ac:dyDescent="0.35">
      <c r="A33" s="8"/>
      <c r="B33" s="9"/>
      <c r="C33" s="9">
        <f t="shared" si="1"/>
        <v>118626</v>
      </c>
      <c r="D33" s="10"/>
      <c r="E33" s="17"/>
      <c r="F33" s="11" t="e">
        <f t="shared" si="2"/>
        <v>#DIV/0!</v>
      </c>
      <c r="G33" s="12">
        <f t="shared" si="3"/>
        <v>0</v>
      </c>
      <c r="H33" s="12">
        <f t="shared" si="7"/>
        <v>0</v>
      </c>
      <c r="I33" s="12">
        <f t="shared" si="4"/>
        <v>-2990.2799999999988</v>
      </c>
      <c r="J33" s="13"/>
      <c r="K33" s="12">
        <f t="shared" si="5"/>
        <v>160401</v>
      </c>
      <c r="L33" s="14" t="e">
        <f t="shared" si="0"/>
        <v>#DIV/0!</v>
      </c>
      <c r="M33" s="14">
        <f t="shared" si="0"/>
        <v>-53.640796179621994</v>
      </c>
    </row>
    <row r="34" spans="1:13" s="15" customFormat="1" ht="16.2" thickBot="1" x14ac:dyDescent="0.35">
      <c r="A34" s="8"/>
      <c r="B34" s="9"/>
      <c r="C34" s="9">
        <f t="shared" si="1"/>
        <v>118626</v>
      </c>
      <c r="D34" s="10"/>
      <c r="E34" s="17"/>
      <c r="F34" s="11" t="e">
        <f t="shared" si="2"/>
        <v>#DIV/0!</v>
      </c>
      <c r="G34" s="12">
        <f t="shared" si="3"/>
        <v>0</v>
      </c>
      <c r="H34" s="12">
        <f t="shared" si="7"/>
        <v>0</v>
      </c>
      <c r="I34" s="12">
        <f t="shared" si="4"/>
        <v>-2990.2799999999988</v>
      </c>
      <c r="J34" s="13"/>
      <c r="K34" s="12">
        <f t="shared" si="5"/>
        <v>160401</v>
      </c>
      <c r="L34" s="14" t="e">
        <f t="shared" si="0"/>
        <v>#DIV/0!</v>
      </c>
      <c r="M34" s="14">
        <f t="shared" si="0"/>
        <v>-53.640796179621994</v>
      </c>
    </row>
    <row r="35" spans="1:13" s="15" customFormat="1" ht="16.2" thickBot="1" x14ac:dyDescent="0.35">
      <c r="A35" s="8"/>
      <c r="B35" s="9"/>
      <c r="C35" s="9">
        <f t="shared" si="1"/>
        <v>118626</v>
      </c>
      <c r="D35" s="10"/>
      <c r="E35" s="17"/>
      <c r="F35" s="11" t="e">
        <f t="shared" si="2"/>
        <v>#DIV/0!</v>
      </c>
      <c r="G35" s="12">
        <f t="shared" si="3"/>
        <v>0</v>
      </c>
      <c r="H35" s="12">
        <f t="shared" si="7"/>
        <v>0</v>
      </c>
      <c r="I35" s="12">
        <f t="shared" si="4"/>
        <v>-2990.2799999999988</v>
      </c>
      <c r="J35" s="13"/>
      <c r="K35" s="12">
        <f t="shared" si="5"/>
        <v>160401</v>
      </c>
      <c r="L35" s="14" t="e">
        <f t="shared" si="0"/>
        <v>#DIV/0!</v>
      </c>
      <c r="M35" s="14">
        <f t="shared" si="0"/>
        <v>-53.640796179621994</v>
      </c>
    </row>
    <row r="36" spans="1:13" s="15" customFormat="1" ht="16.2" thickBot="1" x14ac:dyDescent="0.35">
      <c r="A36" s="8"/>
      <c r="B36" s="9"/>
      <c r="C36" s="9">
        <f t="shared" si="1"/>
        <v>118626</v>
      </c>
      <c r="D36" s="10"/>
      <c r="E36" s="17"/>
      <c r="F36" s="11" t="e">
        <f t="shared" si="2"/>
        <v>#DIV/0!</v>
      </c>
      <c r="G36" s="12">
        <f t="shared" si="3"/>
        <v>0</v>
      </c>
      <c r="H36" s="12">
        <f t="shared" si="7"/>
        <v>0</v>
      </c>
      <c r="I36" s="12">
        <f t="shared" si="4"/>
        <v>-2990.2799999999988</v>
      </c>
      <c r="J36" s="13"/>
      <c r="K36" s="12">
        <f t="shared" si="5"/>
        <v>160401</v>
      </c>
      <c r="L36" s="14" t="e">
        <f t="shared" si="0"/>
        <v>#DIV/0!</v>
      </c>
      <c r="M36" s="14">
        <f t="shared" si="0"/>
        <v>-53.640796179621994</v>
      </c>
    </row>
    <row r="37" spans="1:13" s="15" customFormat="1" ht="16.2" thickBot="1" x14ac:dyDescent="0.35">
      <c r="A37" s="8"/>
      <c r="B37" s="9"/>
      <c r="C37" s="9">
        <f t="shared" si="1"/>
        <v>118626</v>
      </c>
      <c r="D37" s="10"/>
      <c r="E37" s="17"/>
      <c r="F37" s="11" t="e">
        <f t="shared" si="2"/>
        <v>#DIV/0!</v>
      </c>
      <c r="G37" s="12">
        <f t="shared" si="3"/>
        <v>0</v>
      </c>
      <c r="H37" s="12">
        <f t="shared" si="7"/>
        <v>0</v>
      </c>
      <c r="I37" s="12">
        <f t="shared" si="4"/>
        <v>-2990.2799999999988</v>
      </c>
      <c r="J37" s="13"/>
      <c r="K37" s="12">
        <f t="shared" si="5"/>
        <v>160401</v>
      </c>
      <c r="L37" s="14" t="e">
        <f t="shared" si="0"/>
        <v>#DIV/0!</v>
      </c>
      <c r="M37" s="14">
        <f t="shared" si="0"/>
        <v>-53.640796179621994</v>
      </c>
    </row>
    <row r="38" spans="1:13" s="15" customFormat="1" ht="16.2" thickBot="1" x14ac:dyDescent="0.35">
      <c r="A38" s="8"/>
      <c r="B38" s="9"/>
      <c r="C38" s="9">
        <f t="shared" si="1"/>
        <v>118626</v>
      </c>
      <c r="D38" s="10"/>
      <c r="E38" s="17"/>
      <c r="F38" s="11" t="e">
        <f t="shared" si="2"/>
        <v>#DIV/0!</v>
      </c>
      <c r="G38" s="12">
        <f t="shared" si="3"/>
        <v>0</v>
      </c>
      <c r="H38" s="12">
        <f t="shared" si="7"/>
        <v>0</v>
      </c>
      <c r="I38" s="12">
        <f t="shared" si="4"/>
        <v>-2990.2799999999988</v>
      </c>
      <c r="J38" s="13"/>
      <c r="K38" s="12">
        <f t="shared" si="5"/>
        <v>160401</v>
      </c>
      <c r="L38" s="14" t="e">
        <f t="shared" si="0"/>
        <v>#DIV/0!</v>
      </c>
      <c r="M38" s="14">
        <f t="shared" si="0"/>
        <v>-53.640796179621994</v>
      </c>
    </row>
    <row r="39" spans="1:13" s="15" customFormat="1" ht="16.2" thickBot="1" x14ac:dyDescent="0.35">
      <c r="A39" s="8"/>
      <c r="B39" s="9"/>
      <c r="C39" s="9">
        <f t="shared" si="1"/>
        <v>118626</v>
      </c>
      <c r="D39" s="10"/>
      <c r="E39" s="17"/>
      <c r="F39" s="11" t="e">
        <f t="shared" si="2"/>
        <v>#DIV/0!</v>
      </c>
      <c r="G39" s="12">
        <f t="shared" si="3"/>
        <v>0</v>
      </c>
      <c r="H39" s="12">
        <f t="shared" si="7"/>
        <v>0</v>
      </c>
      <c r="I39" s="12">
        <f t="shared" si="4"/>
        <v>-2990.2799999999988</v>
      </c>
      <c r="J39" s="13"/>
      <c r="K39" s="12">
        <f t="shared" si="5"/>
        <v>160401</v>
      </c>
      <c r="L39" s="14" t="e">
        <f t="shared" si="0"/>
        <v>#DIV/0!</v>
      </c>
      <c r="M39" s="14">
        <f t="shared" si="0"/>
        <v>-53.640796179621994</v>
      </c>
    </row>
    <row r="40" spans="1:13" s="15" customFormat="1" ht="16.2" thickBot="1" x14ac:dyDescent="0.35">
      <c r="A40" s="8"/>
      <c r="B40" s="9"/>
      <c r="C40" s="9">
        <f t="shared" si="1"/>
        <v>118626</v>
      </c>
      <c r="D40" s="10"/>
      <c r="E40" s="17"/>
      <c r="F40" s="11" t="e">
        <f t="shared" si="2"/>
        <v>#DIV/0!</v>
      </c>
      <c r="G40" s="12">
        <f t="shared" si="3"/>
        <v>0</v>
      </c>
      <c r="H40" s="12">
        <f t="shared" si="7"/>
        <v>0</v>
      </c>
      <c r="I40" s="12">
        <f t="shared" si="4"/>
        <v>-2990.2799999999988</v>
      </c>
      <c r="J40" s="13"/>
      <c r="K40" s="12">
        <f t="shared" si="5"/>
        <v>160401</v>
      </c>
      <c r="L40" s="14" t="e">
        <f t="shared" si="0"/>
        <v>#DIV/0!</v>
      </c>
      <c r="M40" s="14">
        <f t="shared" si="0"/>
        <v>-53.640796179621994</v>
      </c>
    </row>
    <row r="41" spans="1:13" ht="16.2" thickBot="1" x14ac:dyDescent="0.35">
      <c r="A41" s="8"/>
      <c r="B41" s="9"/>
      <c r="C41" s="9">
        <f t="shared" si="1"/>
        <v>118626</v>
      </c>
      <c r="D41" s="10"/>
      <c r="E41" s="17"/>
      <c r="F41" s="11" t="e">
        <f t="shared" si="2"/>
        <v>#DIV/0!</v>
      </c>
      <c r="G41" s="12">
        <f t="shared" si="3"/>
        <v>0</v>
      </c>
      <c r="H41" s="12">
        <f t="shared" si="7"/>
        <v>0</v>
      </c>
      <c r="I41" s="12">
        <f t="shared" si="4"/>
        <v>-2990.2799999999988</v>
      </c>
      <c r="J41" s="13"/>
      <c r="K41" s="12">
        <f t="shared" si="5"/>
        <v>160401</v>
      </c>
      <c r="L41" s="14" t="e">
        <f t="shared" si="0"/>
        <v>#DIV/0!</v>
      </c>
      <c r="M41" s="14">
        <f t="shared" si="0"/>
        <v>-53.640796179621994</v>
      </c>
    </row>
    <row r="42" spans="1:13" ht="16.2" thickBot="1" x14ac:dyDescent="0.35">
      <c r="A42" s="8"/>
      <c r="B42" s="9"/>
      <c r="C42" s="9">
        <f t="shared" si="1"/>
        <v>118626</v>
      </c>
      <c r="D42" s="10"/>
      <c r="E42" s="17"/>
      <c r="F42" s="11" t="e">
        <f t="shared" si="2"/>
        <v>#DIV/0!</v>
      </c>
      <c r="G42" s="12">
        <f t="shared" si="3"/>
        <v>0</v>
      </c>
      <c r="H42" s="12">
        <f t="shared" si="7"/>
        <v>0</v>
      </c>
      <c r="I42" s="12">
        <f t="shared" si="4"/>
        <v>-2990.2799999999988</v>
      </c>
      <c r="J42" s="13"/>
      <c r="K42" s="12">
        <f t="shared" si="5"/>
        <v>160401</v>
      </c>
      <c r="L42" s="14" t="e">
        <f t="shared" si="0"/>
        <v>#DIV/0!</v>
      </c>
      <c r="M42" s="14">
        <f t="shared" si="0"/>
        <v>-53.640796179621994</v>
      </c>
    </row>
    <row r="43" spans="1:13" ht="16.2" thickBot="1" x14ac:dyDescent="0.35">
      <c r="A43" s="8"/>
      <c r="B43" s="9"/>
      <c r="C43" s="9">
        <f t="shared" si="1"/>
        <v>118626</v>
      </c>
      <c r="D43" s="10"/>
      <c r="E43" s="17"/>
      <c r="F43" s="11" t="e">
        <f t="shared" si="2"/>
        <v>#DIV/0!</v>
      </c>
      <c r="G43" s="12">
        <f t="shared" si="3"/>
        <v>0</v>
      </c>
      <c r="H43" s="12">
        <f t="shared" si="7"/>
        <v>0</v>
      </c>
      <c r="I43" s="12">
        <f t="shared" si="4"/>
        <v>-2990.2799999999988</v>
      </c>
      <c r="J43" s="13"/>
      <c r="K43" s="12">
        <f t="shared" si="5"/>
        <v>160401</v>
      </c>
      <c r="L43" s="14" t="e">
        <f t="shared" si="0"/>
        <v>#DIV/0!</v>
      </c>
      <c r="M43" s="14">
        <f t="shared" si="0"/>
        <v>-53.640796179621994</v>
      </c>
    </row>
    <row r="44" spans="1:13" ht="16.2" thickBot="1" x14ac:dyDescent="0.35">
      <c r="A44" s="8"/>
      <c r="B44" s="9"/>
      <c r="C44" s="9">
        <f t="shared" si="1"/>
        <v>118626</v>
      </c>
      <c r="D44" s="10"/>
      <c r="E44" s="17"/>
      <c r="F44" s="11" t="e">
        <f t="shared" si="2"/>
        <v>#DIV/0!</v>
      </c>
      <c r="G44" s="12">
        <f t="shared" si="3"/>
        <v>0</v>
      </c>
      <c r="H44" s="12">
        <f t="shared" si="7"/>
        <v>0</v>
      </c>
      <c r="I44" s="12">
        <f t="shared" si="4"/>
        <v>-2990.2799999999988</v>
      </c>
      <c r="J44" s="13"/>
      <c r="K44" s="12">
        <f t="shared" si="5"/>
        <v>160401</v>
      </c>
      <c r="L44" s="14" t="e">
        <f t="shared" si="0"/>
        <v>#DIV/0!</v>
      </c>
      <c r="M44" s="14">
        <f t="shared" si="0"/>
        <v>-53.640796179621994</v>
      </c>
    </row>
    <row r="45" spans="1:13" ht="16.2" thickBot="1" x14ac:dyDescent="0.35">
      <c r="A45" s="8"/>
      <c r="B45" s="9"/>
      <c r="C45" s="9">
        <f t="shared" si="1"/>
        <v>118626</v>
      </c>
      <c r="D45" s="10"/>
      <c r="E45" s="10"/>
      <c r="F45" s="11" t="e">
        <f t="shared" si="2"/>
        <v>#DIV/0!</v>
      </c>
      <c r="G45" s="12">
        <f t="shared" si="3"/>
        <v>0</v>
      </c>
      <c r="H45" s="12">
        <f t="shared" si="7"/>
        <v>0</v>
      </c>
      <c r="I45" s="12">
        <f t="shared" si="4"/>
        <v>-2990.2799999999988</v>
      </c>
      <c r="J45" s="13"/>
      <c r="K45" s="12">
        <f t="shared" si="5"/>
        <v>160401</v>
      </c>
      <c r="L45" s="14" t="e">
        <f t="shared" si="0"/>
        <v>#DIV/0!</v>
      </c>
      <c r="M45" s="14">
        <f t="shared" si="0"/>
        <v>-53.640796179621994</v>
      </c>
    </row>
  </sheetData>
  <mergeCells count="11">
    <mergeCell ref="A3:B3"/>
    <mergeCell ref="E3:F3"/>
    <mergeCell ref="H3:I3"/>
    <mergeCell ref="J3:K3"/>
    <mergeCell ref="L3:M3"/>
    <mergeCell ref="A1:M1"/>
    <mergeCell ref="A2:B2"/>
    <mergeCell ref="E2:F2"/>
    <mergeCell ref="H2:I2"/>
    <mergeCell ref="J2:K2"/>
    <mergeCell ref="L2:M2"/>
  </mergeCells>
  <conditionalFormatting sqref="A5:M45">
    <cfRule type="containsBlanks" dxfId="3" priority="4">
      <formula>LEN(TRIM(A5))=0</formula>
    </cfRule>
  </conditionalFormatting>
  <conditionalFormatting sqref="L5:M45">
    <cfRule type="cellIs" dxfId="2" priority="1" operator="greaterThan">
      <formula>1.5</formula>
    </cfRule>
    <cfRule type="cellIs" dxfId="1" priority="2" operator="between">
      <formula>1.41</formula>
      <formula>1.45</formula>
    </cfRule>
    <cfRule type="cellIs" dxfId="0" priority="3" operator="between">
      <formula>1.3</formula>
      <formula>1.4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ILSON 1</vt:lpstr>
      <vt:lpstr>ILSON 2</vt:lpstr>
      <vt:lpstr>ILSON 3</vt:lpstr>
      <vt:lpstr>DANILO 1</vt:lpstr>
      <vt:lpstr>DANILO 2</vt:lpstr>
      <vt:lpstr>DANILO 3</vt:lpstr>
      <vt:lpstr>DANILO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Mahelli Suzana de Camargo Serpa</dc:creator>
  <cp:lastModifiedBy>user</cp:lastModifiedBy>
  <dcterms:created xsi:type="dcterms:W3CDTF">2024-10-16T12:26:30Z</dcterms:created>
  <dcterms:modified xsi:type="dcterms:W3CDTF">2025-06-18T17:35:37Z</dcterms:modified>
</cp:coreProperties>
</file>