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uconet-my.sharepoint.com/personal/miguel_alvarez2919_uco_net_co/Documents/"/>
    </mc:Choice>
  </mc:AlternateContent>
  <xr:revisionPtr revIDLastSave="0" documentId="8_{B4104850-0946-4BE0-A8B0-DD4339C410F7}" xr6:coauthVersionLast="47" xr6:coauthVersionMax="47" xr10:uidLastSave="{00000000-0000-0000-0000-000000000000}"/>
  <bookViews>
    <workbookView xWindow="13380" yWindow="600" windowWidth="15420" windowHeight="16360" firstSheet="2" activeTab="2" xr2:uid="{0B11A2A4-B62E-3C4F-9850-DC2668845025}"/>
  </bookViews>
  <sheets>
    <sheet name="Modelo de dominio" sheetId="1" r:id="rId1"/>
    <sheet name="Modelo de dominio anémico" sheetId="27" r:id="rId2"/>
    <sheet name="ListadoObjetosDominio" sheetId="2" r:id="rId3"/>
    <sheet name="M-Cliente" sheetId="17" r:id="rId4"/>
    <sheet name="C-Cliente" sheetId="16" r:id="rId5"/>
    <sheet name="E-Cliente" sheetId="24" r:id="rId6"/>
    <sheet name="M-Administrador" sheetId="11" r:id="rId7"/>
    <sheet name="C-Administrador" sheetId="12" r:id="rId8"/>
    <sheet name="E-Administrador" sheetId="22" r:id="rId9"/>
    <sheet name="M-Dirección" sheetId="3" r:id="rId10"/>
    <sheet name="C-Direccion" sheetId="30" r:id="rId11"/>
    <sheet name="E-Direccion" sheetId="31" r:id="rId12"/>
    <sheet name="M-Categoria" sheetId="28" r:id="rId13"/>
    <sheet name="C-Categoria" sheetId="4" r:id="rId14"/>
    <sheet name="E-Categoria" sheetId="20" r:id="rId15"/>
    <sheet name="M-Producto" sheetId="5" r:id="rId16"/>
    <sheet name="C-Producto" sheetId="7" r:id="rId17"/>
    <sheet name="E-Producto" sheetId="21" r:id="rId18"/>
    <sheet name="M-ImagenProducto" sheetId="9" r:id="rId19"/>
    <sheet name="C-ImagenProducto " sheetId="10" r:id="rId20"/>
    <sheet name="E-ImagenProducto" sheetId="23" r:id="rId21"/>
    <sheet name="M-Reseña" sheetId="13" r:id="rId22"/>
    <sheet name="C-Reseña" sheetId="14" r:id="rId23"/>
    <sheet name="E-Reseña" sheetId="50" r:id="rId24"/>
    <sheet name="M-CarritoCompras" sheetId="32" r:id="rId25"/>
    <sheet name="C-CarritoCompras" sheetId="41" r:id="rId26"/>
    <sheet name="E-CarritoCompras" sheetId="51" r:id="rId27"/>
    <sheet name="M-ItemCarrito" sheetId="33" r:id="rId28"/>
    <sheet name="C-ItemCarrito" sheetId="42" r:id="rId29"/>
    <sheet name="E-ItemCarrito" sheetId="52" r:id="rId30"/>
    <sheet name="M-Pedido" sheetId="34" r:id="rId31"/>
    <sheet name="C-Pedido" sheetId="43" r:id="rId32"/>
    <sheet name="E-Pedido" sheetId="53" r:id="rId33"/>
    <sheet name="M-LineaPedido" sheetId="35" r:id="rId34"/>
    <sheet name="C-LineaPedido" sheetId="44" r:id="rId35"/>
    <sheet name="E-LineaPedido" sheetId="54" r:id="rId36"/>
    <sheet name="M-Pagos" sheetId="36" r:id="rId37"/>
    <sheet name="C-Pagos" sheetId="45" r:id="rId38"/>
    <sheet name="E-Pagos" sheetId="55" r:id="rId39"/>
    <sheet name="M-MetodoPago" sheetId="37" r:id="rId40"/>
    <sheet name="C-MetodoPago" sheetId="46" r:id="rId41"/>
    <sheet name="E-MetodoPago" sheetId="56" r:id="rId42"/>
    <sheet name="M-Factura" sheetId="38" r:id="rId43"/>
    <sheet name="C-Factura" sheetId="47" r:id="rId44"/>
    <sheet name="E-Factura" sheetId="58" r:id="rId45"/>
    <sheet name="M-Envio" sheetId="39" r:id="rId46"/>
    <sheet name="C-Envio" sheetId="48" r:id="rId47"/>
    <sheet name="E-Envio" sheetId="57" r:id="rId48"/>
    <sheet name="M-EnvioRastreo" sheetId="40" r:id="rId49"/>
    <sheet name="C-EnvioRastreo" sheetId="49" r:id="rId50"/>
    <sheet name="E-EnvioRastreo" sheetId="59" r:id="rId5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9" l="1"/>
  <c r="I19" i="49"/>
  <c r="H19" i="49"/>
  <c r="I18" i="49"/>
  <c r="H18" i="49"/>
  <c r="I17" i="49"/>
  <c r="H17" i="49"/>
  <c r="B20" i="49"/>
  <c r="A20" i="49"/>
  <c r="B17" i="49"/>
  <c r="A17" i="49"/>
  <c r="I20" i="49"/>
  <c r="I20" i="48"/>
  <c r="H20" i="48"/>
  <c r="I19" i="48"/>
  <c r="H19" i="48"/>
  <c r="I18" i="48"/>
  <c r="H18" i="48"/>
  <c r="I17" i="48"/>
  <c r="H17" i="48"/>
  <c r="B20" i="48"/>
  <c r="A20" i="48"/>
  <c r="B19" i="48"/>
  <c r="A19" i="48"/>
  <c r="B17" i="48"/>
  <c r="A17" i="48"/>
  <c r="I24" i="47"/>
  <c r="H24" i="47"/>
  <c r="I23" i="47"/>
  <c r="H23" i="47"/>
  <c r="I22" i="47"/>
  <c r="H22" i="47"/>
  <c r="I21" i="47"/>
  <c r="H21" i="47"/>
  <c r="I20" i="47"/>
  <c r="H20" i="47"/>
  <c r="I19" i="47"/>
  <c r="H19" i="47"/>
  <c r="B24" i="47"/>
  <c r="A24" i="47"/>
  <c r="B22" i="47"/>
  <c r="A22" i="47"/>
  <c r="B19" i="47"/>
  <c r="A19" i="47"/>
  <c r="I19" i="46"/>
  <c r="H19" i="46"/>
  <c r="I18" i="46"/>
  <c r="H18" i="46"/>
  <c r="I17" i="46"/>
  <c r="H17" i="46"/>
  <c r="I16" i="46"/>
  <c r="H16" i="46"/>
  <c r="I15" i="46"/>
  <c r="H15" i="46"/>
  <c r="I14" i="46"/>
  <c r="H14" i="46"/>
  <c r="B19" i="46"/>
  <c r="A19" i="46"/>
  <c r="B18" i="46"/>
  <c r="A18" i="46"/>
  <c r="B16" i="46"/>
  <c r="A16" i="46"/>
  <c r="B14" i="46"/>
  <c r="A14" i="46"/>
  <c r="I25" i="45"/>
  <c r="H25" i="45"/>
  <c r="H24" i="45"/>
  <c r="I23" i="45"/>
  <c r="H23" i="45"/>
  <c r="I22" i="45"/>
  <c r="H22" i="45"/>
  <c r="I21" i="45"/>
  <c r="I20" i="45"/>
  <c r="I19" i="45"/>
  <c r="H21" i="45"/>
  <c r="H20" i="45"/>
  <c r="H19" i="45"/>
  <c r="B25" i="45"/>
  <c r="A25" i="45"/>
  <c r="B24" i="45"/>
  <c r="A24" i="45"/>
  <c r="B22" i="45"/>
  <c r="A22" i="45"/>
  <c r="B19" i="45"/>
  <c r="A19" i="45"/>
  <c r="I24" i="45"/>
  <c r="I21" i="44"/>
  <c r="I20" i="44"/>
  <c r="I19" i="44"/>
  <c r="I18" i="44"/>
  <c r="I17" i="44"/>
  <c r="H21" i="44"/>
  <c r="H20" i="44"/>
  <c r="H19" i="44"/>
  <c r="H18" i="44"/>
  <c r="H17" i="44"/>
  <c r="B21" i="44"/>
  <c r="A21" i="44"/>
  <c r="B20" i="44"/>
  <c r="A20" i="44"/>
  <c r="B17" i="44"/>
  <c r="A17" i="44"/>
  <c r="I25" i="43"/>
  <c r="H25" i="43"/>
  <c r="I24" i="43"/>
  <c r="I23" i="43"/>
  <c r="H24" i="43"/>
  <c r="H23" i="43"/>
  <c r="I22" i="43"/>
  <c r="H22" i="43"/>
  <c r="I21" i="43"/>
  <c r="H21" i="43"/>
  <c r="I20" i="43"/>
  <c r="H20" i="43"/>
  <c r="I19" i="43"/>
  <c r="H19" i="43"/>
  <c r="I18" i="43"/>
  <c r="H18" i="43"/>
  <c r="B25" i="43"/>
  <c r="A25" i="43"/>
  <c r="B23" i="43"/>
  <c r="A23" i="43"/>
  <c r="B21" i="43"/>
  <c r="A21" i="43"/>
  <c r="B18" i="43"/>
  <c r="A18" i="43"/>
  <c r="I22" i="42"/>
  <c r="H22" i="42"/>
  <c r="I21" i="42"/>
  <c r="H21" i="42"/>
  <c r="I20" i="42"/>
  <c r="H20" i="42"/>
  <c r="I19" i="42"/>
  <c r="H19" i="42"/>
  <c r="I18" i="42"/>
  <c r="H18" i="42"/>
  <c r="I17" i="42"/>
  <c r="H17" i="42"/>
  <c r="I16" i="42"/>
  <c r="H16" i="42"/>
  <c r="B21" i="42"/>
  <c r="B22" i="42"/>
  <c r="A22" i="42"/>
  <c r="A21" i="42"/>
  <c r="B19" i="42"/>
  <c r="A19" i="42"/>
  <c r="B16" i="42"/>
  <c r="A16" i="42"/>
  <c r="I24" i="41"/>
  <c r="H24" i="41"/>
  <c r="I23" i="41"/>
  <c r="H23" i="41"/>
  <c r="I22" i="41"/>
  <c r="I21" i="41"/>
  <c r="H22" i="41"/>
  <c r="H21" i="41"/>
  <c r="I20" i="41"/>
  <c r="I19" i="41"/>
  <c r="H20" i="41"/>
  <c r="H19" i="41"/>
  <c r="I18" i="41"/>
  <c r="I17" i="41"/>
  <c r="I16" i="41"/>
  <c r="H18" i="41"/>
  <c r="H17" i="41"/>
  <c r="H16" i="41"/>
  <c r="B24" i="41"/>
  <c r="A24" i="41"/>
  <c r="B23" i="41"/>
  <c r="A23" i="41"/>
  <c r="B21" i="41"/>
  <c r="A21" i="41"/>
  <c r="B19" i="41"/>
  <c r="A19" i="41"/>
  <c r="B16" i="41"/>
  <c r="A16" i="41"/>
  <c r="H22" i="14"/>
  <c r="H21" i="14"/>
  <c r="H20" i="14"/>
  <c r="H19" i="14"/>
  <c r="H18" i="14"/>
  <c r="H17" i="14"/>
  <c r="B22" i="14"/>
  <c r="A22" i="14"/>
  <c r="B20" i="14"/>
  <c r="A20" i="14"/>
  <c r="B17" i="14"/>
  <c r="A17" i="14"/>
  <c r="I22" i="14"/>
  <c r="I21" i="14"/>
  <c r="I20" i="14"/>
  <c r="I19" i="14"/>
  <c r="I17" i="14"/>
  <c r="I23" i="10"/>
  <c r="H23" i="10"/>
  <c r="I22" i="10"/>
  <c r="H22" i="10"/>
  <c r="I21" i="10"/>
  <c r="H21" i="10"/>
  <c r="I20" i="10"/>
  <c r="I19" i="10"/>
  <c r="H20" i="10"/>
  <c r="H19" i="10"/>
  <c r="I18" i="10"/>
  <c r="H18" i="10"/>
  <c r="I16" i="10"/>
  <c r="H16" i="10"/>
  <c r="B23" i="10"/>
  <c r="A23" i="10"/>
  <c r="A21" i="10"/>
  <c r="B21" i="10"/>
  <c r="B19" i="10"/>
  <c r="A19" i="10"/>
  <c r="B16" i="10"/>
  <c r="A16" i="10"/>
  <c r="I25" i="7"/>
  <c r="I24" i="7"/>
  <c r="I23" i="7"/>
  <c r="I22" i="7"/>
  <c r="I21" i="7"/>
  <c r="I20" i="7"/>
  <c r="I19" i="7"/>
  <c r="I18" i="7"/>
  <c r="H25" i="7"/>
  <c r="H24" i="7"/>
  <c r="H23" i="7"/>
  <c r="H22" i="7"/>
  <c r="H21" i="7"/>
  <c r="H20" i="7"/>
  <c r="H19" i="7"/>
  <c r="H18" i="7"/>
  <c r="B25" i="7"/>
  <c r="A25" i="7"/>
  <c r="B23" i="7"/>
  <c r="A23" i="7"/>
  <c r="B18" i="7"/>
  <c r="A18" i="7"/>
  <c r="B21" i="7"/>
  <c r="A21" i="7"/>
  <c r="I20" i="4"/>
  <c r="H20" i="4"/>
  <c r="I19" i="4"/>
  <c r="H19" i="4"/>
  <c r="I18" i="4"/>
  <c r="H18" i="4"/>
  <c r="I17" i="4"/>
  <c r="H17" i="4"/>
  <c r="I16" i="4"/>
  <c r="H16" i="4"/>
  <c r="I15" i="4"/>
  <c r="H15" i="4"/>
  <c r="B20" i="4"/>
  <c r="A20" i="4"/>
  <c r="B18" i="4"/>
  <c r="A18" i="4"/>
  <c r="B17" i="4"/>
  <c r="A17" i="4"/>
  <c r="B15" i="4"/>
  <c r="A15" i="4"/>
  <c r="I24" i="30"/>
  <c r="H24" i="30"/>
  <c r="B24" i="30"/>
  <c r="A24" i="30"/>
  <c r="I23" i="30"/>
  <c r="I22" i="30"/>
  <c r="H23" i="30"/>
  <c r="H22" i="30"/>
  <c r="B22" i="30"/>
  <c r="A22" i="30"/>
  <c r="I21" i="30"/>
  <c r="H21" i="30"/>
  <c r="B21" i="30"/>
  <c r="A21" i="30"/>
  <c r="I19" i="30"/>
  <c r="I18" i="30"/>
  <c r="H19" i="30"/>
  <c r="H18" i="30"/>
  <c r="B18" i="30"/>
  <c r="A18" i="30"/>
  <c r="B18" i="12"/>
  <c r="I21" i="12"/>
  <c r="I20" i="12"/>
  <c r="I19" i="12"/>
  <c r="I18" i="12"/>
  <c r="I17" i="12"/>
  <c r="I15" i="12"/>
  <c r="I14" i="12"/>
  <c r="H21" i="12"/>
  <c r="H20" i="12"/>
  <c r="H19" i="12"/>
  <c r="H18" i="12"/>
  <c r="H17" i="12"/>
  <c r="H15" i="12"/>
  <c r="H14" i="12"/>
  <c r="B21" i="12"/>
  <c r="B20" i="12"/>
  <c r="B17" i="12"/>
  <c r="B14" i="12"/>
  <c r="A21" i="12"/>
  <c r="A20" i="12"/>
  <c r="A18" i="12"/>
  <c r="A17" i="12"/>
  <c r="A14" i="12"/>
  <c r="I22" i="16"/>
  <c r="H22" i="16"/>
  <c r="B22" i="16"/>
  <c r="A22" i="16"/>
  <c r="I21" i="16"/>
  <c r="A10" i="24"/>
  <c r="D10" i="24"/>
  <c r="H21" i="16"/>
  <c r="I20" i="16"/>
  <c r="I19" i="16"/>
  <c r="I18" i="16"/>
  <c r="H20" i="16"/>
  <c r="H19" i="16"/>
  <c r="H18" i="16"/>
  <c r="B21" i="16" a="1"/>
  <c r="B21" i="16" s="1"/>
  <c r="B18" i="16"/>
  <c r="A21" i="16"/>
  <c r="A18" i="16"/>
  <c r="D10" i="59"/>
  <c r="D7" i="59"/>
  <c r="B3" i="59"/>
  <c r="B2" i="59"/>
  <c r="D10" i="57"/>
  <c r="D9" i="57"/>
  <c r="D7" i="57"/>
  <c r="B3" i="57"/>
  <c r="B2" i="57"/>
  <c r="D12" i="58"/>
  <c r="D10" i="58"/>
  <c r="D7" i="58"/>
  <c r="B3" i="58"/>
  <c r="B2" i="58"/>
  <c r="D12" i="56"/>
  <c r="D11" i="56"/>
  <c r="D9" i="56"/>
  <c r="D7" i="56"/>
  <c r="B3" i="56"/>
  <c r="B2" i="56"/>
  <c r="D13" i="55"/>
  <c r="D12" i="55"/>
  <c r="D10" i="55"/>
  <c r="D7" i="55"/>
  <c r="B3" i="55"/>
  <c r="B2" i="55"/>
  <c r="D10" i="54"/>
  <c r="D7" i="54"/>
  <c r="B3" i="54"/>
  <c r="B2" i="54"/>
  <c r="D14" i="53"/>
  <c r="D12" i="53"/>
  <c r="D10" i="53"/>
  <c r="D7" i="53"/>
  <c r="B3" i="53"/>
  <c r="B2" i="53"/>
  <c r="D13" i="52"/>
  <c r="D12" i="52"/>
  <c r="D10" i="52"/>
  <c r="D7" i="52"/>
  <c r="B3" i="52"/>
  <c r="B2" i="52"/>
  <c r="D14" i="51"/>
  <c r="D12" i="51"/>
  <c r="D10" i="51"/>
  <c r="D7" i="51"/>
  <c r="B3" i="51"/>
  <c r="B2" i="51"/>
  <c r="D12" i="50"/>
  <c r="D10" i="50"/>
  <c r="D7" i="50"/>
  <c r="B3" i="50"/>
  <c r="B2" i="50"/>
  <c r="D14" i="23"/>
  <c r="D12" i="23"/>
  <c r="D10" i="23"/>
  <c r="D7" i="23"/>
  <c r="B3" i="23"/>
  <c r="B2" i="23"/>
  <c r="D14" i="21"/>
  <c r="D12" i="21"/>
  <c r="D10" i="21"/>
  <c r="D7" i="21"/>
  <c r="B3" i="21"/>
  <c r="B2" i="21"/>
  <c r="A12" i="31"/>
  <c r="D10" i="20"/>
  <c r="D9" i="20"/>
  <c r="D7" i="20"/>
  <c r="B3" i="20"/>
  <c r="B2" i="20"/>
  <c r="A9" i="31"/>
  <c r="A7" i="31"/>
  <c r="D12" i="31"/>
  <c r="D10" i="31"/>
  <c r="D9" i="31"/>
  <c r="D7" i="31"/>
  <c r="B3" i="31"/>
  <c r="B2" i="31"/>
  <c r="D13" i="22"/>
  <c r="D12" i="22"/>
  <c r="A12" i="22"/>
  <c r="A13" i="22"/>
  <c r="D10" i="22"/>
  <c r="A9" i="22"/>
  <c r="A10" i="22"/>
  <c r="A7" i="22"/>
  <c r="D9" i="22"/>
  <c r="D7" i="22"/>
  <c r="B3" i="22"/>
  <c r="B2" i="22"/>
  <c r="D11" i="24"/>
  <c r="A11" i="24"/>
  <c r="D7" i="24"/>
  <c r="G6" i="3"/>
  <c r="A7" i="24"/>
  <c r="B3" i="24"/>
  <c r="B2" i="24"/>
  <c r="B2" i="34"/>
  <c r="B2" i="43" s="1"/>
  <c r="A5" i="7"/>
  <c r="C14" i="30" a="1"/>
  <c r="C14" i="30" s="1"/>
  <c r="C14" i="16"/>
  <c r="D14" i="16"/>
  <c r="B12" i="49"/>
  <c r="A12" i="49"/>
  <c r="B9" i="49"/>
  <c r="B8" i="49"/>
  <c r="B7" i="49"/>
  <c r="B6" i="49"/>
  <c r="B5" i="49"/>
  <c r="A9" i="49"/>
  <c r="A8" i="49"/>
  <c r="A7" i="49"/>
  <c r="A6" i="49"/>
  <c r="A5" i="49"/>
  <c r="B3" i="49"/>
  <c r="B2" i="49"/>
  <c r="B3" i="40"/>
  <c r="B2" i="40"/>
  <c r="C12" i="48"/>
  <c r="B12" i="48"/>
  <c r="A12" i="48"/>
  <c r="B9" i="48"/>
  <c r="B8" i="48"/>
  <c r="B7" i="48"/>
  <c r="B6" i="48"/>
  <c r="B5" i="48"/>
  <c r="A9" i="48"/>
  <c r="A8" i="48"/>
  <c r="A7" i="48"/>
  <c r="A6" i="48"/>
  <c r="A5" i="48"/>
  <c r="B3" i="48"/>
  <c r="B2" i="48"/>
  <c r="C14" i="47"/>
  <c r="B14" i="47"/>
  <c r="A14" i="47"/>
  <c r="B11" i="47"/>
  <c r="B10" i="47"/>
  <c r="B9" i="47"/>
  <c r="B8" i="47"/>
  <c r="B7" i="47"/>
  <c r="B6" i="47"/>
  <c r="B5" i="47"/>
  <c r="A11" i="47"/>
  <c r="A10" i="47"/>
  <c r="A9" i="47"/>
  <c r="A8" i="47"/>
  <c r="A7" i="47"/>
  <c r="A6" i="47"/>
  <c r="A5" i="47"/>
  <c r="B3" i="47"/>
  <c r="B2" i="47"/>
  <c r="C9" i="46"/>
  <c r="B9" i="46"/>
  <c r="A9" i="46"/>
  <c r="B6" i="46"/>
  <c r="B5" i="46"/>
  <c r="A6" i="46"/>
  <c r="A5" i="46"/>
  <c r="B3" i="46"/>
  <c r="B2" i="46"/>
  <c r="C14" i="45"/>
  <c r="B14" i="45"/>
  <c r="A14" i="45"/>
  <c r="B11" i="45"/>
  <c r="B10" i="45"/>
  <c r="B9" i="45"/>
  <c r="B8" i="45"/>
  <c r="B7" i="45"/>
  <c r="B6" i="45"/>
  <c r="B5" i="45"/>
  <c r="A11" i="45"/>
  <c r="A10" i="45"/>
  <c r="A9" i="45"/>
  <c r="A8" i="45"/>
  <c r="A7" i="45"/>
  <c r="A6" i="45"/>
  <c r="A5" i="45"/>
  <c r="B3" i="45"/>
  <c r="B2" i="45"/>
  <c r="C13" i="44"/>
  <c r="C12" i="44"/>
  <c r="B12" i="44"/>
  <c r="A12" i="44"/>
  <c r="B9" i="44"/>
  <c r="B8" i="44"/>
  <c r="B7" i="44"/>
  <c r="B6" i="44"/>
  <c r="B5" i="44"/>
  <c r="A9" i="44"/>
  <c r="A8" i="44"/>
  <c r="A7" i="44"/>
  <c r="A6" i="44"/>
  <c r="A5" i="44"/>
  <c r="B3" i="44"/>
  <c r="B2" i="44"/>
  <c r="V4" i="49"/>
  <c r="W4" i="49"/>
  <c r="X4" i="49"/>
  <c r="Y4" i="49"/>
  <c r="C12" i="49"/>
  <c r="V4" i="48"/>
  <c r="W4" i="48"/>
  <c r="X4" i="48"/>
  <c r="Y4" i="48"/>
  <c r="V4" i="47"/>
  <c r="W4" i="47"/>
  <c r="X4" i="47"/>
  <c r="Y4" i="47"/>
  <c r="V4" i="46"/>
  <c r="W4" i="46"/>
  <c r="X4" i="46"/>
  <c r="Y4" i="46"/>
  <c r="V4" i="45"/>
  <c r="W4" i="45"/>
  <c r="X4" i="45"/>
  <c r="Y4" i="45"/>
  <c r="V4" i="44"/>
  <c r="W4" i="44"/>
  <c r="X4" i="44"/>
  <c r="Y4" i="44"/>
  <c r="C13" i="43"/>
  <c r="B13" i="43"/>
  <c r="A13" i="43"/>
  <c r="B10" i="43"/>
  <c r="B9" i="43"/>
  <c r="B8" i="43"/>
  <c r="B7" i="43"/>
  <c r="B6" i="43"/>
  <c r="B5" i="43"/>
  <c r="A10" i="43"/>
  <c r="A9" i="43"/>
  <c r="A8" i="43"/>
  <c r="A7" i="43"/>
  <c r="A6" i="43"/>
  <c r="A5" i="43"/>
  <c r="B3" i="43"/>
  <c r="C12" i="42"/>
  <c r="C11" i="42"/>
  <c r="B11" i="42"/>
  <c r="A11" i="42"/>
  <c r="B8" i="42"/>
  <c r="B7" i="42"/>
  <c r="B6" i="42"/>
  <c r="B5" i="42"/>
  <c r="A8" i="42"/>
  <c r="A7" i="42"/>
  <c r="A6" i="42"/>
  <c r="A5" i="42"/>
  <c r="B3" i="42"/>
  <c r="B2" i="42"/>
  <c r="B3" i="41"/>
  <c r="B2" i="41"/>
  <c r="C12" i="41"/>
  <c r="C11" i="41"/>
  <c r="B11" i="41"/>
  <c r="A11" i="41"/>
  <c r="B8" i="41"/>
  <c r="A8" i="41"/>
  <c r="B7" i="41"/>
  <c r="A7" i="41"/>
  <c r="B6" i="41"/>
  <c r="A6" i="41"/>
  <c r="B5" i="41"/>
  <c r="A5" i="41"/>
  <c r="V4" i="43"/>
  <c r="W4" i="43"/>
  <c r="X4" i="43"/>
  <c r="Y4" i="43"/>
  <c r="V4" i="42"/>
  <c r="W4" i="42"/>
  <c r="X4" i="42"/>
  <c r="Y4" i="42"/>
  <c r="V4" i="41"/>
  <c r="W4" i="41"/>
  <c r="X4" i="41"/>
  <c r="Y4" i="41"/>
  <c r="C13" i="14" a="1"/>
  <c r="C13" i="14" s="1"/>
  <c r="A13" i="14"/>
  <c r="B10" i="14"/>
  <c r="A10" i="14"/>
  <c r="B9" i="14"/>
  <c r="A9" i="14"/>
  <c r="B8" i="14"/>
  <c r="A8" i="14"/>
  <c r="B7" i="14"/>
  <c r="A7" i="14"/>
  <c r="B6" i="14"/>
  <c r="A6" i="14"/>
  <c r="A5" i="14"/>
  <c r="C11" i="10"/>
  <c r="B8" i="10"/>
  <c r="A8" i="10"/>
  <c r="B7" i="10"/>
  <c r="A7" i="10"/>
  <c r="B6" i="10"/>
  <c r="A6" i="10"/>
  <c r="A5" i="10"/>
  <c r="B11" i="7"/>
  <c r="B10" i="7"/>
  <c r="B9" i="7"/>
  <c r="B8" i="7"/>
  <c r="B7" i="7"/>
  <c r="B6" i="7"/>
  <c r="A11" i="7"/>
  <c r="A10" i="7"/>
  <c r="A9" i="7"/>
  <c r="A8" i="7"/>
  <c r="A7" i="7"/>
  <c r="A6" i="7"/>
  <c r="B4" i="4"/>
  <c r="B3" i="4"/>
  <c r="C11" i="4"/>
  <c r="B11" i="4"/>
  <c r="A11" i="4"/>
  <c r="B8" i="4"/>
  <c r="A8" i="4"/>
  <c r="B7" i="4"/>
  <c r="A7" i="4"/>
  <c r="B6" i="4"/>
  <c r="A6" i="4"/>
  <c r="B11" i="30"/>
  <c r="B10" i="30"/>
  <c r="B9" i="30"/>
  <c r="B8" i="30"/>
  <c r="B7" i="30"/>
  <c r="A11" i="30"/>
  <c r="A10" i="30"/>
  <c r="A9" i="30"/>
  <c r="A8" i="30"/>
  <c r="A7" i="30"/>
  <c r="A6" i="30"/>
  <c r="B14" i="16"/>
  <c r="A14" i="16"/>
  <c r="A7" i="12"/>
  <c r="A6" i="12"/>
  <c r="A5" i="12"/>
  <c r="B10" i="16"/>
  <c r="B9" i="16"/>
  <c r="B8" i="16"/>
  <c r="B7" i="16"/>
  <c r="B6" i="16"/>
  <c r="A10" i="16"/>
  <c r="A9" i="16"/>
  <c r="A8" i="16"/>
  <c r="A7" i="16"/>
  <c r="A6" i="16"/>
  <c r="A5" i="16"/>
  <c r="B2" i="39"/>
  <c r="B2" i="38"/>
  <c r="B2" i="35"/>
  <c r="B3" i="34"/>
  <c r="B2" i="36"/>
  <c r="B4" i="9"/>
  <c r="B3" i="9"/>
  <c r="B2" i="3"/>
  <c r="B3" i="30" s="1"/>
  <c r="B2" i="5"/>
  <c r="B3" i="38"/>
  <c r="F7" i="40"/>
  <c r="F8" i="40"/>
  <c r="F9" i="40"/>
  <c r="F10" i="40"/>
  <c r="F6" i="40"/>
  <c r="F8" i="39"/>
  <c r="F7" i="39"/>
  <c r="F9" i="39"/>
  <c r="F10" i="39"/>
  <c r="F6" i="39"/>
  <c r="B7" i="39"/>
  <c r="B8" i="39"/>
  <c r="B9" i="39"/>
  <c r="B10" i="39"/>
  <c r="B6" i="39"/>
  <c r="G7" i="38"/>
  <c r="G8" i="38"/>
  <c r="G9" i="38"/>
  <c r="G6" i="38"/>
  <c r="F7" i="38"/>
  <c r="F8" i="38"/>
  <c r="F9" i="38"/>
  <c r="F10" i="38"/>
  <c r="G10" i="38" s="1"/>
  <c r="F6" i="38"/>
  <c r="B3" i="39"/>
  <c r="H10" i="38"/>
  <c r="H9" i="38"/>
  <c r="H8" i="38"/>
  <c r="H7" i="38"/>
  <c r="H6" i="38"/>
  <c r="C7" i="37"/>
  <c r="C8" i="37"/>
  <c r="C9" i="37"/>
  <c r="C10" i="37"/>
  <c r="C6" i="37"/>
  <c r="H7" i="36"/>
  <c r="H8" i="36"/>
  <c r="H9" i="36"/>
  <c r="H10" i="36"/>
  <c r="H6" i="36"/>
  <c r="B3" i="37"/>
  <c r="B3" i="36"/>
  <c r="B2" i="37"/>
  <c r="C7" i="35"/>
  <c r="C8" i="35"/>
  <c r="C9" i="35"/>
  <c r="C10" i="35"/>
  <c r="F7" i="35"/>
  <c r="F8" i="35"/>
  <c r="F9" i="35"/>
  <c r="F10" i="35"/>
  <c r="F6" i="35"/>
  <c r="C6" i="35"/>
  <c r="G7" i="34"/>
  <c r="G8" i="34"/>
  <c r="G9" i="34"/>
  <c r="G10" i="34"/>
  <c r="G6" i="34"/>
  <c r="B3" i="35"/>
  <c r="B10" i="34"/>
  <c r="B9" i="34"/>
  <c r="B8" i="34"/>
  <c r="B7" i="34"/>
  <c r="C10" i="33"/>
  <c r="C9" i="33"/>
  <c r="C8" i="33"/>
  <c r="C7" i="33"/>
  <c r="E7" i="33" s="1"/>
  <c r="C6" i="33"/>
  <c r="E8" i="33"/>
  <c r="E9" i="33"/>
  <c r="E10" i="33"/>
  <c r="E6" i="33"/>
  <c r="E8" i="32"/>
  <c r="E9" i="32"/>
  <c r="E10" i="32"/>
  <c r="E7" i="32"/>
  <c r="B3" i="33"/>
  <c r="B2" i="33"/>
  <c r="E6" i="32"/>
  <c r="B3" i="32"/>
  <c r="B2" i="32"/>
  <c r="G10" i="13"/>
  <c r="G9" i="13"/>
  <c r="G8" i="13"/>
  <c r="B10" i="32"/>
  <c r="B9" i="32"/>
  <c r="B8" i="32"/>
  <c r="B7" i="32"/>
  <c r="B6" i="32"/>
  <c r="C10" i="13"/>
  <c r="C9" i="13"/>
  <c r="C8" i="13"/>
  <c r="G7" i="13" s="1"/>
  <c r="C7" i="13"/>
  <c r="C6" i="13"/>
  <c r="B10" i="13"/>
  <c r="B9" i="13"/>
  <c r="B8" i="13"/>
  <c r="B7" i="13"/>
  <c r="G6" i="13" s="1"/>
  <c r="B6" i="13"/>
  <c r="B3" i="13"/>
  <c r="B2" i="13"/>
  <c r="B3" i="5"/>
  <c r="B3" i="28"/>
  <c r="B2" i="28"/>
  <c r="E8" i="9"/>
  <c r="E10" i="9"/>
  <c r="E11" i="9"/>
  <c r="E7" i="9"/>
  <c r="B11" i="9"/>
  <c r="B9" i="9"/>
  <c r="E9" i="9" s="1"/>
  <c r="B8" i="9"/>
  <c r="B7" i="9"/>
  <c r="D10" i="28"/>
  <c r="D9" i="28"/>
  <c r="D8" i="28"/>
  <c r="D7" i="28"/>
  <c r="D6" i="28"/>
  <c r="B9" i="5"/>
  <c r="B10" i="5"/>
  <c r="B8" i="5"/>
  <c r="B7" i="5"/>
  <c r="B6" i="5"/>
  <c r="H10" i="5"/>
  <c r="H9" i="5"/>
  <c r="H8" i="5"/>
  <c r="H7" i="5"/>
  <c r="H6" i="5"/>
  <c r="B14" i="30"/>
  <c r="A14" i="30"/>
  <c r="B6" i="30"/>
  <c r="B4" i="30"/>
  <c r="B10" i="3"/>
  <c r="G10" i="3" s="1"/>
  <c r="B9" i="3"/>
  <c r="G9" i="3" s="1"/>
  <c r="B8" i="3"/>
  <c r="G8" i="3" s="1"/>
  <c r="B7" i="3"/>
  <c r="G7" i="3" s="1"/>
  <c r="B6" i="3"/>
  <c r="B3" i="3"/>
  <c r="B3" i="11"/>
  <c r="B2" i="11"/>
  <c r="B4" i="17"/>
  <c r="B3" i="17"/>
  <c r="Y4" i="10" l="1"/>
  <c r="X4" i="10"/>
  <c r="W4" i="10"/>
  <c r="V4" i="10"/>
  <c r="A13" i="16" l="1"/>
  <c r="A10" i="12"/>
  <c r="A14" i="7"/>
  <c r="A11" i="10"/>
  <c r="B13" i="14" l="1"/>
  <c r="B5" i="14"/>
  <c r="C13" i="16"/>
  <c r="B13" i="16"/>
  <c r="B5" i="16"/>
  <c r="C10" i="12"/>
  <c r="B10" i="12"/>
  <c r="B7" i="12"/>
  <c r="B6" i="12"/>
  <c r="B5" i="12"/>
  <c r="C12" i="10"/>
  <c r="B11" i="10"/>
  <c r="B5" i="10"/>
  <c r="C14" i="7"/>
  <c r="B14" i="7"/>
  <c r="B5" i="7"/>
  <c r="B3" i="14" l="1"/>
  <c r="B3" i="16"/>
  <c r="B3" i="12"/>
  <c r="B2" i="12"/>
  <c r="B3" i="10"/>
  <c r="B2" i="10"/>
  <c r="B3" i="7"/>
  <c r="B2" i="7"/>
  <c r="B2" i="16" l="1"/>
  <c r="B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DE66F8A7-B4AE-3643-BC90-53279053B1D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79053FE0-B4A4-DF46-A905-FAA6877C05C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85C1A3A2-D30A-EE4A-BF64-0A11E28B8B3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CFD09AF2-835F-A340-82DF-28FD74CA5B5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01EAA3BC-8DC8-154C-A412-9C029402E31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40CAB0C2-3BA7-8745-9A56-46212DEEB3B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D323F4B0-6BB5-A144-A50D-74F90333B2E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94E13E20-16DF-3242-80A4-5474E803581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99044435-773F-3244-97B8-4C8F619B237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259CC78E-7179-9247-AC38-A16AC9E48C5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3B4F113E-6B78-0741-98CD-F9E32AE98F3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98DDF7F0-F538-AF4D-9623-5E7E3A67B48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3F46B6E2-5DAB-1145-8A0B-19A44553417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6F40F278-E2FC-764E-8777-4BE2BFC66FF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14931106-3C6F-FF4F-B187-8ADED7FD34D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E7B97D72-5DD1-1D4B-8B17-88FE4158804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7166FF0A-5187-8C41-A609-2AC164EECC6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5D79D0B5-6F5E-8E4F-BD61-088EBFDA772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FEC4AEBB-A0E4-2146-B49D-2BB3884DA1A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46794E17-75EC-0D40-981A-DB9A705E4AB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FC38D240-C357-7C4C-9F56-BC9680ECF22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4086B8B5-1C98-FD4B-AB96-03CF04A23A0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62B7AA8A-78B1-004E-8273-B985CD6C959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085B2466-8478-6B41-9F3C-4404323A444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F9140EF5-D284-D54A-8A04-96EF3D9C8EE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6A245C13-2F84-4E43-BD6D-64B2508F5BB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7667DF30-36FF-2F45-9994-8B10E2F99D7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1CDFFA12-52CF-D049-8615-71664583CD1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09AF9F53-9813-EC45-AE71-8506C731F0F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F2D11482-59BF-0F43-B8F2-9095E7AB4C2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B18C8E97-A3C2-AC4D-B0F3-623E3AEB9B1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BF3A121B-529F-D34B-98BF-8CE76438DBB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B05D7C71-EA95-CF43-8F55-7C2B4153F0C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BFFCFA80-7E45-0942-9D5C-7B2260C3BEE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CC154F4B-3693-1C40-8A07-AE8E338E4A5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983C6C37-01BF-414C-8CBA-B2142FF1590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541DF3CE-1717-F44E-AE66-99E83CE85ED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3C07575F-6587-5D4B-82CA-9E00BE855C2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5" authorId="0" shapeId="0" xr:uid="{141CC2B7-CD54-A84F-8B89-F0797AE4F76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5" authorId="0" shapeId="0" xr:uid="{A99A55BC-6186-D04A-8FE9-71D71EDBEE5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5" authorId="0" shapeId="0" xr:uid="{81F3489A-16E2-F149-8D5C-BCBBC04F5EB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5" authorId="0" shapeId="0" xr:uid="{376B39C3-CC0B-C142-B96D-18B59999631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5" authorId="0" shapeId="0" xr:uid="{08EDD89E-E037-4640-9A7E-61134B3FE98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5" authorId="0" shapeId="0" xr:uid="{14D15405-6FBB-F648-BC81-17306418B3A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5" authorId="0" shapeId="0" xr:uid="{C0F28974-9B04-2142-AC05-57A565F38AC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5" authorId="0" shapeId="0" xr:uid="{361B230B-7E3E-3D45-B957-91E7413BE53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5" authorId="0" shapeId="0" xr:uid="{2EDAEF4A-CB99-D842-837B-F8931C407DD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5" authorId="0" shapeId="0" xr:uid="{6E5992E9-074E-394B-BB14-8596307389C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5" authorId="0" shapeId="0" xr:uid="{8B495DFF-B6A4-D645-8126-1C3F264B3DA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5" authorId="0" shapeId="0" xr:uid="{0F1CC4DD-B06F-3A42-AB84-3160AF9777B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5" authorId="0" shapeId="0" xr:uid="{44CE366D-9F89-A54F-8580-B757B3A3B45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8D8D2EC8-E91B-A64A-A83C-E1C4967293C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5" authorId="0" shapeId="0" xr:uid="{884CEB61-8483-FE40-A632-A3565F7C49F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5" authorId="0" shapeId="0" xr:uid="{0779D766-FC32-FF4A-A11D-7AE9AAA379C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5" authorId="0" shapeId="0" xr:uid="{40FF8F7F-A46A-CA4F-8299-60D7BDAC5FC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5" authorId="0" shapeId="0" xr:uid="{AD50B6DF-135F-2F44-B3AB-A2EF7BF9D2B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5" authorId="0" shapeId="0" xr:uid="{09783CB7-0306-144D-A22D-94EDEDC45EB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5" authorId="0" shapeId="0" xr:uid="{405CE819-A4DA-6C42-AE19-05AF8A4DB91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5" authorId="0" shapeId="0" xr:uid="{99F0CFD4-9323-264A-ABFA-A90F05558B1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5" authorId="0" shapeId="0" xr:uid="{44D47505-EAFB-E94E-816A-FAD0CDE007A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5" authorId="0" shapeId="0" xr:uid="{6066D4BB-1993-084A-8957-79048578185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5" authorId="0" shapeId="0" xr:uid="{3517FA1F-5743-C446-B251-61C212911FF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5" authorId="0" shapeId="0" xr:uid="{4DC16299-7D6E-E144-A460-C7F619D2EF7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5" authorId="0" shapeId="0" xr:uid="{4AFD2026-13F7-5843-A006-E2CADE9C0AB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5" authorId="0" shapeId="0" xr:uid="{8D9B3167-15B2-9045-B3AA-CE67608FCE4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5" authorId="0" shapeId="0" xr:uid="{3321E81F-B76E-0242-A1B0-30F1F9C781C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5" authorId="0" shapeId="0" xr:uid="{031746E6-7CAF-194F-8849-B9720991BBD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5" authorId="0" shapeId="0" xr:uid="{C12A01CB-6CDB-2043-82AD-00BCD19A7E6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5" authorId="0" shapeId="0" xr:uid="{51DDC0FD-F253-DE4F-B840-519B687127A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5" authorId="0" shapeId="0" xr:uid="{71B0E508-7AF8-C841-9954-2C7AFBEBE0C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5463989F-9341-C648-8C22-108D85F3D59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5" authorId="0" shapeId="0" xr:uid="{79601B66-124E-F44F-9D98-6B798AC5B07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5" authorId="0" shapeId="0" xr:uid="{5915F198-26D5-ED48-9097-F8050C7BAC9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5" authorId="0" shapeId="0" xr:uid="{BEDD00F6-EEB6-374A-8A60-E50D9B7BE55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5" authorId="0" shapeId="0" xr:uid="{59FEE352-816C-2C46-953A-DCCE89CA8AF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5" authorId="0" shapeId="0" xr:uid="{8463234A-FEDB-864F-9616-F5BC2DA7A67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E7257D1D-3D20-B746-B4DF-40F1605AFF0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57A3C984-91CF-3C47-9FD3-5513CF85202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C58FD0ED-0334-3B42-AAB4-8FBEB117E59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A639CD7B-59CE-CC43-862A-C27F494A8D0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74DF73D7-F35F-6948-9476-450D2C436D5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A18B1999-24B0-DB47-871D-A58EDE93A5C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9D3275CA-3409-274F-A9FB-29E4429BA14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F88D3805-A841-6849-B94A-4CDA28458E8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05BEF662-9E7B-994B-8F48-47BD2D6F6AD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6A053983-EF15-AE4A-9322-19CB5273531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8C81987E-8932-274B-A299-E91E16AA5C9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47F057AB-748B-444E-AC83-FECFF9E5EC4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256FB76E-110F-124B-9A0D-9B439054187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A02EF91-98CA-D944-AD13-464F5A0BD0D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ED3B1449-C607-374D-B66F-3D3F79313E8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B69BADA7-DD02-8C42-9953-B2F4F93EDC6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8C078749-33E3-9B4B-BB1C-55CA0409B09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BEB30A00-A6B3-8445-8A18-026398EE9E7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C8216546-5D1F-8441-A2CA-41059AD5F7D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66F0E6B1-F470-6744-9704-CDC2E1C1904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8B6522E5-8FB2-6F44-A669-8CE50017B85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906A2DF5-8A55-3F4B-B590-6360B1B9C18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E16D0C2E-06A3-7148-A191-D52C693D3EE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73ABBA40-D87E-8F45-B3AE-9601A81838D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01A204CB-0089-2A48-AD7C-44BA96A6F7A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BC2C106B-1A78-9848-AB0A-4E9C0031840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2B34EEB9-9F70-A142-B7AD-91FA4B21D18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81FFFF21-078D-7942-8FA6-364F773825C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DB8F5A6E-CAF8-6D45-A322-4D87D504BC0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8E0E3817-5D4C-FE4A-B58A-A90FEF07857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A85EC77A-D866-E64C-8619-61126AF3A69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F09326B2-B7C2-A940-B3E8-FACD611AF0C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5A62C399-79C6-0449-B79E-EB29E4D9F79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92501D57-56CF-BA4F-9A48-CD5D53AF783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854072D2-C9CF-EA49-AA2A-E98CC951D0C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0B79D00C-7CA1-8342-961A-82B713EF091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B3BD53DD-B92C-A64F-AEC5-196DB71CC4D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F0A3F808-8574-3041-997B-826EB2400AE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1CBF7D65-EC7F-984E-B530-C8C536D4D3D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FB5F4C38-EE09-5548-811E-0C228870699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BB52142B-DC4F-D044-84AF-A57CA198083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F40A2430-95BB-9E4A-83A6-F43A2C7F96A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9DC8692C-5EFF-464A-9617-9C31EF622DE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6D6D19C4-4E88-394D-A16D-B142E022A22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E5E3A10C-19A6-BC44-AF53-7D4461E25BE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B3B516FC-6DBB-5849-9D11-2CE607ED211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D8E6C614-F283-B740-9E3C-E9F676197AE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6A20B90A-2479-6949-9C3A-DE1012C861A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F7E5ED55-CBAF-C94F-AFB4-2443AF7E357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61775C86-9669-8547-B5A2-6B66E1CBF43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30900D1D-A5B2-9949-A285-0615C519A18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41C50A72-F910-2A4A-8B4C-9837666D2D0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A8E96737-0725-D349-BFD6-67C1E5BF5FF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5A23B7A2-113A-9C4E-A02E-2E3CEFB20C1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1061ABD6-22EB-784D-9266-D096CE31F2E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A22F9A40-08FE-B144-9568-CD55991B710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6164692A-5327-E344-A764-AF3E3B75313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B06BB06A-EA42-4217-91A8-F36808CDB6C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B97589F1-5635-42D2-BD3C-3E8F1A4F496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1B81C34A-1CBE-4AD4-8CC2-A4534D13758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CD01DA8C-BCDB-4612-B6C4-FA9DC7CEBEA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005AE4D4-8DB8-4492-BF8C-35F1A26A401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D8E0F4F9-9F48-4FE4-8067-B41767A1C4C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DAABE131-F4D4-40F9-B397-2BBAAF16D4E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73FC952A-FB29-4546-9973-AEA165027D1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2D8CA04C-762D-43DE-B899-531EBB16CA0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2E8489EE-192C-4640-9FE0-0C061F45F7A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920E4BB9-160C-477F-ACBB-09C1BC864EB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4FA32620-403A-48D9-A5BA-A7BEB3A4980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97CBA3BD-2589-43CB-A6E5-71D3DDE31B4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2C82AEC2-7DDB-459E-AFAD-8DF07A294B1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1A67009A-828D-43CB-9CFF-650AA0F3636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BCA21920-C212-4FC6-A97C-EF1760D9000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8DF5AF13-F01A-4222-B337-8319F3616AD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9FA84EA6-7960-4D64-8B28-A8B4B2777CF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43B383FA-DB5D-420D-A97D-4F60CD6F66F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EAC19015-25C2-4EFC-A600-BE6E3E245F4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C6A06023-552F-4937-B78F-7999A802948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B0D623F6-8077-42E1-A7F7-CF763EFA7F4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1328B403-F213-445F-9809-956EC660496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7217C229-2410-40BD-AB94-208BF350146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B0F5E48D-CF10-4F35-AD17-641BED4D2D3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C443B419-CF48-416E-94A7-ABE78E22AC4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CADFC99A-87D6-4B22-B7C0-BF3CEF05518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CC84E776-22E2-45E2-8F47-31F8F1D54A1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269B0CC0-84EF-4FE8-868E-8EDDDD08FD9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803058E8-5A4B-4FA6-A4F8-A456F7D21C9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9A4E4CDB-735E-4BC9-B752-DEB175128BE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88E54D29-C5FD-46C0-87A9-43754358B79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A1BAEA5A-A8A9-4274-9639-7F0631A7174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848AA5B1-00C3-4A89-94F8-4A77F5773F3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109EBEA8-E33E-4757-8F8F-288A07C48CB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FE68F7F5-FE13-4D48-B59A-E9D5EA3668E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13BD9C5C-FC10-4647-9C9E-12B8B1D339A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AC0B164D-CCF7-484D-9A26-0F1A2717E04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7A2B263A-FA96-4B2A-B088-9904528BC09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E0801A92-D208-4621-80B4-4AD5925DED1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92FD5ECD-F6B9-4041-9A85-4C04F2D9827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F1C8C415-E5E6-46A2-BF60-6F80EC2A314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97293BE7-DF72-4BD6-9F68-711ADA6BC6E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666C51F4-066D-4225-908B-FED6CB7B335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BDE8EDF9-4D23-4340-81D1-211DC94ED77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C4C36E5F-66AE-47AC-A562-804FC28E380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743E80A7-FF2E-4B96-9F04-4F6B3E2ABA9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64F17572-C2FC-48B4-9CA0-82915007EB1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2B5EF98B-BB2B-4B31-A2D5-5A0191B2296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2E32D091-47B0-47C9-B68E-2CDD86A54E1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1F14E806-612A-4602-8BCF-FFFC7195418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5B636024-78B2-49E4-8771-806D07F64DC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5943E8A4-97BF-4F70-AEA1-59EA2AD5005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79C22562-BE2B-4DC7-B19D-FF5AC81CC5A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EF4DDEF0-B0BC-4B2B-8754-DF2BB78B06F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D9FF26D8-64A5-4E70-BE01-BFA85FC2F15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47F0A3B3-35D1-4F92-B269-0328381B6D5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FEBC40B3-378D-417C-8776-995970A8517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171BD3DC-93F7-403F-9091-00EB6F374D2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8EB0362B-5E4C-4E31-9D45-CBC76C991B4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CF707F1A-9349-45EE-A71B-1DC3FEECAC6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B5D53F69-2B25-41C3-AF12-6D9DE0D5A0D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BAB955C8-D9D1-45AD-9627-B4BCCB46025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076A11BE-4ECE-4596-9F95-3B11F498069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E8974BBA-3802-4CB5-A06D-27C8A150FCB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E051DD1B-9798-4343-B1CB-8EE10AF5EE6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5F4FC421-6ABB-417A-8B38-EB302AC2D66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1699B522-FCF7-454F-8383-07055CFC05F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EC783D3C-8094-4279-BAED-DC6B9A1347F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5AFD8032-0B41-484D-BE83-1540D90A713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6D493FF0-A08E-4C3E-8DFE-79BC9B40930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DF5F3F01-3D1B-4DF4-B399-516D2A08798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6AFD15DA-82B8-4128-962D-9C070C81F43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4B5CD812-F1F4-4DBC-BA3B-226614B1D6A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1F817C28-1DDD-424D-BD42-A0E6CC723E3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DA2C71E8-9741-4010-9285-CE2C3B9EFDA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3EE5279B-A1E7-4E23-AF2E-B2EDDAA783F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BDBC3ACC-92CB-4EDD-A407-C33D100384F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1FEC1409-06BF-4324-BD44-FBDAFA8CC80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8D17C2F5-36FE-4EC9-8F69-2857A92C80B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387C5CC0-676C-4E37-8980-607194B9E29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1A187736-CDC1-4AA9-9232-5B3DECBB092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A408A430-E77C-41FB-B97D-2943D3616E0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E6D291B1-2ADF-4315-9A4E-C05EBD852BD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09F73947-9375-4676-90CD-F7F98B64AEF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6935063E-C6E9-43AA-9B66-D38DD0A0019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F205436A-ECD6-4AAC-8BA0-86406F6F880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D32A4498-EB23-4775-AA9F-07EA95A729F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6E1BB7D5-0259-492D-8F10-096E88A1345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21CA1986-8131-4A57-AD71-396C90DAE24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C7008A2D-D5BF-40FF-A4C3-4487DF21ABE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F4D5919F-7392-419F-8296-059B49D8B8B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AA369482-5C76-42B9-9DA2-43A9252042C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6A33D3B2-CD16-4140-B546-222ECB401B2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BECCDAF4-B981-4ED8-BF3C-F9A7DF78073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D3035A34-7C58-403C-94FB-F0E7BA7E6EA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89BFB460-C485-4FF8-B674-281AB951AD5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67808697-A1E5-484B-85E7-A9EDD5FB25A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4417B336-AF64-43A3-852D-DE45C95B4DF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5467CAA3-3AB3-499F-9255-408C6558DD0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0CA6CBC2-2AEE-4ECE-B401-92F3681AF4D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DFE7B8F2-6F96-49D6-B780-A35D6097BA9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02270F25-4DB1-46D1-BC55-AD9429E1BAC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5150C672-DAD0-4409-A1DF-E46D4C11D66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17E2BA00-74B2-4902-900C-121FB29A50C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DBA2E306-A36C-49DD-8B5A-82EF92EBA07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DE14A60A-C6BF-477E-B1B6-59EA047F5D1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E1D19D91-286F-4BA8-BD81-46A8E62A393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350775B7-4804-4398-A50B-9D0141FDDC1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02D19A66-49A8-4495-81CC-E223931C659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D0CCA7DC-334A-4DB4-9ED3-294AD0FB21A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9B0D7254-F3E7-4257-A2C5-FAC2DED4170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D93F4BD0-1A61-421F-ABF9-53BF3C7CD5A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E2E2BAF7-BFAB-42CE-A243-488F21F84CD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2E609B01-17CD-4A26-AE0B-78496E876E7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75019EA8-C22E-4C98-B1E5-8672788C4B3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938AC07F-6524-4996-A3AE-BAB95E08480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7FCCD184-8AF7-41BD-B368-218A6803F7B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59B88570-F7B4-4694-98D3-4B5108656EB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9391B746-5BA0-4DDB-BD85-360CCDCB179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131A23A4-CEDE-42A4-81A1-4DCBF64CEF7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1A8125D5-D8F0-4841-A17B-96890795BA9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71786CC1-138F-405C-A460-1D61B1DEFAC7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83E5425F-725E-45C0-A244-8387EB78CD1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151EC52D-3F81-4D4C-B093-01D3ADBD4BE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587B643E-3DC6-4355-AF64-460E5C58F0B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989611D2-49C8-4CFF-8CB3-1916C981E4C3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406ABFF0-01AB-42D3-B81A-3EB6A7E1633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8C909A4E-8A94-48C4-A98C-B6EE44A6E4C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D8E0BC67-7053-43E8-B1ED-FF3E0DC220A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AC86E3EE-9931-4FE6-98A6-AF194DD6296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343F8C5B-B685-408A-AF57-ADB8F5F47B84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3F924844-196C-4B1E-B997-C1645A3857B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5279B187-983E-459D-979F-BE30C0D8F0A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326B7577-AD6E-46FD-B765-F7E13F2BE15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0D0F0668-8860-4C93-8550-40D2D4052E8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F9CC82DB-BE74-4250-9CEE-973F4E3363C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3013C754-B3C4-4509-B3AB-AA1B2799CB6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29182019-4E17-478E-B934-E9212D47C01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2BE8EFDA-5C85-4331-8790-B71DCC0529C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EB10EBFB-79D1-43D6-B7A7-8D62369BD2E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BCE33116-17BF-4D8F-B7F9-113BABFB21E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0C1B0DE6-1D4E-4A00-B8E7-AD067E7CCF3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77ED90BD-9A0E-4F80-80AF-C4726B160B7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0BCEB483-E1B8-444B-ABDC-6C6547B0870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98F2F38C-2941-477E-AE20-5C8F25756C1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A2790239-392E-4324-BA5A-0AAD03DD0B9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E4308C14-3A70-484C-9C26-F2F4CFF1F196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434EAF5B-9B72-4F4F-A528-4F4BF8B2167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3B5864F8-7181-4687-91FB-6EC3B720954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B681690F-0E85-4897-9DBD-9C10040A29EF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C51F349A-855F-4E8F-8441-0A7CC359F7F5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Miguel Angel Alvarez </author>
  </authors>
  <commentList>
    <comment ref="A4" authorId="0" shapeId="0" xr:uid="{D09FC643-D2BD-4901-A401-F1CB299F550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nombre del atributo del objeto de dominio
</t>
        </r>
      </text>
    </comment>
    <comment ref="C4" authorId="0" shapeId="0" xr:uid="{342642DF-B095-4899-8C45-26DBA3C9BD3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atributo unico que identifica al obejto de dominio. Solo puede ser uno
</t>
        </r>
      </text>
    </comment>
    <comment ref="D4" authorId="0" shapeId="0" xr:uid="{4695F674-9932-4E2E-9605-471E9F1CD64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Corresponde al tipo  de dato del atributo:
</t>
        </r>
        <r>
          <rPr>
            <sz val="10"/>
            <color rgb="FF000000"/>
            <rFont val="Tahoma"/>
            <family val="2"/>
          </rPr>
          <t xml:space="preserve">-Logico (verdadero/falso)
</t>
        </r>
        <r>
          <rPr>
            <sz val="10"/>
            <color rgb="FF000000"/>
            <rFont val="Tahoma"/>
            <family val="2"/>
          </rPr>
          <t xml:space="preserve">-Caracter (solo en caracter)
</t>
        </r>
        <r>
          <rPr>
            <sz val="10"/>
            <color rgb="FF000000"/>
            <rFont val="Tahoma"/>
            <family val="2"/>
          </rPr>
          <t xml:space="preserve">-Texto (Cualquier caracter A-Za-z y espacios)
</t>
        </r>
        <r>
          <rPr>
            <sz val="10"/>
            <color rgb="FF000000"/>
            <rFont val="Tahoma"/>
            <family val="2"/>
          </rPr>
          <t xml:space="preserve">-alfanumerico (cualquier combinacipon de caracteres)
</t>
        </r>
        <r>
          <rPr>
            <sz val="10"/>
            <color rgb="FF000000"/>
            <rFont val="Tahoma"/>
            <family val="2"/>
          </rPr>
          <t xml:space="preserve">-Numerico entero(cualquier numero entero)
</t>
        </r>
        <r>
          <rPr>
            <sz val="10"/>
            <color rgb="FF000000"/>
            <rFont val="Tahoma"/>
            <family val="2"/>
          </rPr>
          <t xml:space="preserve">-Numerico decimal(cualquier numero decimal)
</t>
        </r>
        <r>
          <rPr>
            <sz val="10"/>
            <color rgb="FF000000"/>
            <rFont val="Tahoma"/>
            <family val="2"/>
          </rPr>
          <t xml:space="preserve">-Fecha(cualquier fecha valida)
</t>
        </r>
        <r>
          <rPr>
            <sz val="10"/>
            <color rgb="FF000000"/>
            <rFont val="Tahoma"/>
            <family val="2"/>
          </rPr>
          <t xml:space="preserve">-Fecha/Hora (cualquier fecha hora valida)
</t>
        </r>
        <r>
          <rPr>
            <sz val="10"/>
            <color rgb="FF000000"/>
            <rFont val="Tahoma"/>
            <family val="2"/>
          </rPr>
          <t>-&lt;Objeto de dominio&gt; (Cualquier objeto de dominio del problema)</t>
        </r>
      </text>
    </comment>
    <comment ref="F4" authorId="0" shapeId="0" xr:uid="{BEC992D9-260C-4865-89ED-983B95F1180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8"/>
            <color rgb="FF000000"/>
            <rFont val="Aptos Narrow"/>
          </rPr>
          <t>:</t>
        </r>
        <r>
          <rPr>
            <sz val="10"/>
            <color rgb="FF000000"/>
            <rFont val="Aptos Narrow"/>
          </rPr>
          <t xml:space="preserve">
</t>
        </r>
        <r>
          <rPr>
            <sz val="18"/>
            <color rgb="FF000000"/>
            <rFont val="Aptos Narrow"/>
          </rPr>
          <t>Indica la longitud minima de un atributo si aplica. Solo permite numeros mayores o iguales a 0. Solo aplica para datos de tipo texto (caracter, texto o alfanumerico)</t>
        </r>
        <r>
          <rPr>
            <sz val="10"/>
            <color rgb="FF000000"/>
            <rFont val="Aptos Narrow"/>
          </rPr>
          <t xml:space="preserve">
</t>
        </r>
      </text>
    </comment>
    <comment ref="G4" authorId="0" shapeId="0" xr:uid="{1C171A50-F651-418B-B133-741215805D0E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la longitud maxima de un atributo si aplica. Solo permite numeros mayores o iguales a 0. Solo aplica para datos de tipo texto (caracter, texto o alfanumerico)
</t>
        </r>
      </text>
    </comment>
    <comment ref="H4" authorId="0" shapeId="0" xr:uid="{41E5127C-3834-4CE6-9B97-BE3D788ED14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la cantidad de decmales maxima que puede tener un atributo de tipo de dato de numero decimal</t>
        </r>
      </text>
    </comment>
    <comment ref="I4" authorId="0" shapeId="0" xr:uid="{F961EEE9-D06D-4270-BCC0-14FE31C869D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Solo aplica para tipos de datos numerico decimal cuando se indique explicitamente. Las opciones validas son:
</t>
        </r>
        <r>
          <rPr>
            <sz val="10"/>
            <color rgb="FF000000"/>
            <rFont val="Tahoma"/>
            <family val="2"/>
          </rPr>
          <t xml:space="preserve">-Hacia arriba: Se debe redondear a la cifra hacia arriba mas proxima, segun la precisión indicada.
</t>
        </r>
        <r>
          <rPr>
            <sz val="10"/>
            <color rgb="FF000000"/>
            <rFont val="Tahoma"/>
            <family val="2"/>
          </rPr>
          <t xml:space="preserve">-Hacia abajo: Se debe redondear la cifra hacia abajo mas proxima, segun la precisión indicada.
</t>
        </r>
        <r>
          <rPr>
            <sz val="10"/>
            <color rgb="FF000000"/>
            <rFont val="Tahoma"/>
            <family val="2"/>
          </rPr>
          <t>-Truncamiento: Se debe recortar el numero con exactamente el numero de decmales definidos en la precisión.</t>
        </r>
      </text>
    </comment>
    <comment ref="J4" authorId="0" shapeId="0" xr:uid="{5775BC5A-877B-4DF3-BE81-CD6F90E5041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rango inicial a partir es valido el valor de un atributo. Solo aplica  para tipos de datos numericos</t>
        </r>
      </text>
    </comment>
    <comment ref="K4" authorId="0" shapeId="0" xr:uid="{B3DBB468-CE84-4043-97BF-B827298D4EF2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Indica el rango final a partir es valido el valor de un atributo. Solo aplica  para tipos de datos numericos
</t>
        </r>
      </text>
    </comment>
    <comment ref="L4" authorId="0" shapeId="0" xr:uid="{8518AD3A-A303-4E41-B393-784C1651D900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para datos de tipo texto (caracter, texto, alfanumerico)
</t>
        </r>
        <r>
          <rPr>
            <sz val="10"/>
            <color rgb="FF000000"/>
            <rFont val="Tahoma"/>
            <family val="2"/>
          </rPr>
          <t>e indica el formato especifico que debe tener el valor del atributo para que sea considerado valido</t>
        </r>
      </text>
    </comment>
    <comment ref="M4" authorId="0" shapeId="0" xr:uid="{5861A78F-C0D7-439C-ACCD-08B68AABCC01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cuando el valor del atributo depende de reglas especiales o su valor esta en funcion del calculo de otros atributos</t>
        </r>
      </text>
    </comment>
    <comment ref="N4" authorId="0" shapeId="0" xr:uid="{0535A478-CF17-4B43-A50D-11624C259F7C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si el atributo contiene un valor que es calculado automataticamente en tiempo real</t>
        </r>
      </text>
    </comment>
    <comment ref="O4" authorId="0" shapeId="0" xr:uid="{392A9533-F6FC-4932-9CB9-15BFC8DB1D78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A3A80568-36D2-455B-B04A-6CF3A70284FD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 caso de que aplique ajuste, se debe indicar con que caracter se ajusta el dato
</t>
        </r>
      </text>
    </comment>
    <comment ref="Q4" authorId="0" shapeId="0" xr:uid="{DEE96408-1AC3-4FB3-AB10-78481FF1DC4B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Aplica solo para datos de tipo texto (caracter, texto, alfanumerico) e indica si se deben quitar los espacios en blanco al inicio de la cadena.</t>
        </r>
      </text>
    </comment>
    <comment ref="R4" authorId="0" shapeId="0" xr:uid="{BF1C0E57-35A5-42C5-92AC-B8CE4BFB289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Aplica solo para datos de tipo texto (caracter, texto, alfanumerico) e indica si se deben quitar los espacios en blanco al fin de la cadena.
</t>
        </r>
      </text>
    </comment>
    <comment ref="S4" authorId="0" shapeId="0" xr:uid="{EBA8D825-7AB8-4C8C-AA4B-0C54ACA6F30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Corresponde a un dato que debe tener un manejo o tratamiento especifico para manejar su integridad</t>
        </r>
      </text>
    </comment>
    <comment ref="T4" authorId="0" shapeId="0" xr:uid="{A8ED9A41-B97A-4DA1-91C3-7A2A51E62859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 el valor que se debe asignar al atributo en caso de que no sea ingresado de forma directa</t>
        </r>
      </text>
    </comment>
    <comment ref="U4" authorId="0" shapeId="0" xr:uid="{C785E5D0-D290-498A-9DE5-6B8B0530AC0A}">
      <text>
        <r>
          <rPr>
            <b/>
            <sz val="10"/>
            <color rgb="FF000000"/>
            <rFont val="Tahoma"/>
            <family val="2"/>
          </rPr>
          <t>Miguel Angel Alvarez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Indica si el valor se genera de forma automatica sin intervención de un tercero (usuario, otro sistema)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<sst xmlns="http://schemas.openxmlformats.org/spreadsheetml/2006/main" count="3865" uniqueCount="1392">
  <si>
    <t>Ir al listado de objetos de dominio &gt;&gt;</t>
  </si>
  <si>
    <t xml:space="preserve">&lt;&lt;Ir al modelo de dominio </t>
  </si>
  <si>
    <t>Línea de vida</t>
  </si>
  <si>
    <t>Nombre</t>
  </si>
  <si>
    <t>Descripción</t>
  </si>
  <si>
    <t>Muestreo de datos</t>
  </si>
  <si>
    <t>Caracterización objeto</t>
  </si>
  <si>
    <t>Cliente</t>
  </si>
  <si>
    <t>Objeto de dominio que representa a cada uno de los usuarios registrados que realizan compras en la plataforma de Imexcol.</t>
  </si>
  <si>
    <t>Ir</t>
  </si>
  <si>
    <t>Administrador</t>
  </si>
  <si>
    <t>Objeto de dominio que representa al personal interno encargado de gestionar el catálogo, los pedidos y la operación general del sistema.</t>
  </si>
  <si>
    <t>Dirección</t>
  </si>
  <si>
    <t>Objeto de dominio que representa la ubicación física y estructurada que registra un cliente para la entrega de sus productos o propósitos de facturación.</t>
  </si>
  <si>
    <t>Categoría</t>
  </si>
  <si>
    <t xml:space="preserve"> Objeto de dominio que representa a cada una de las agrupaciones taxonómicas en las que se organizan los productos del catálogo de Imexcol.</t>
  </si>
  <si>
    <t>Producto</t>
  </si>
  <si>
    <t xml:space="preserve">  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</si>
  <si>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</si>
  <si>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</si>
  <si>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Reseña</t>
  </si>
  <si>
    <t>Objeto de dominio que representa a cada una de las calificaciones y comentarios dejados por un cliente sobre un producto específico que ya ha comprado.</t>
  </si>
  <si>
    <t>CarritoCompras</t>
  </si>
  <si>
    <t xml:space="preserve">Objeto de dominio que representa la sesión temporal donde un cliente agrupa los productos que tiene intención de adquirir antes de formalizar la transacción.
</t>
  </si>
  <si>
    <t xml:space="preserve">Ir 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</si>
  <si>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</si>
  <si>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</si>
  <si>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</si>
  <si>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</si>
  <si>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</si>
  <si>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</si>
  <si>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</si>
  <si>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</si>
  <si>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</si>
  <si>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</si>
  <si>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</si>
  <si>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</si>
  <si>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</si>
  <si>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</si>
  <si>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</si>
  <si>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 xml:space="preserve">Objeto de dominio que representa a cada una de las actualizaciones o hitos temporales (ej. en preparación, en tránsito, entregado) que ocurren durante el ciclo de vida de un envío.
</t>
  </si>
  <si>
    <t>&lt;&lt; Ir al modelo de dominio</t>
  </si>
  <si>
    <t xml:space="preserve">&lt;&lt; Ir a la caracterización del objeto de dominio </t>
  </si>
  <si>
    <t>&lt;&lt; Ir al listado de objetos de dominio</t>
  </si>
  <si>
    <t>Representa el identificador único de cada cliente, generado automáticamente por el sistema.</t>
  </si>
  <si>
    <t>Representa el tipo de documento de identidad del usuario</t>
  </si>
  <si>
    <t>Número oficial del documento de identidad</t>
  </si>
  <si>
    <t>Representa el nombre completo del cliente</t>
  </si>
  <si>
    <t>Representa el correo electrónico principal de contacto del cliente.</t>
  </si>
  <si>
    <t>Representa el número de teléfono celular de contacto del cliente.</t>
  </si>
  <si>
    <t>Indica que no pueden existir dos clientes o más con el mismo correo electrónico.</t>
  </si>
  <si>
    <t>Indica que no pueden existir dos clientes con el mismo tipo y número de documento</t>
  </si>
  <si>
    <t>idCliente</t>
  </si>
  <si>
    <t>tipoDocumento</t>
  </si>
  <si>
    <t>numeroDocumento</t>
  </si>
  <si>
    <t>nombre</t>
  </si>
  <si>
    <t>correo</t>
  </si>
  <si>
    <t>telefono</t>
  </si>
  <si>
    <t>Combinación única 1</t>
  </si>
  <si>
    <t>Combinación única 2</t>
  </si>
  <si>
    <t>C-0001</t>
  </si>
  <si>
    <t>CC</t>
  </si>
  <si>
    <t>Farid Diaz</t>
  </si>
  <si>
    <t>farid.empresa@epm.org</t>
  </si>
  <si>
    <t>3001112233</t>
  </si>
  <si>
    <t>CC - 1020304050</t>
  </si>
  <si>
    <t>C-0002</t>
  </si>
  <si>
    <t>Emmanuel Ruiz</t>
  </si>
  <si>
    <t>emma.marinillo@protonmail.com</t>
  </si>
  <si>
    <t>3154445566</t>
  </si>
  <si>
    <t>CC - 1098765432</t>
  </si>
  <si>
    <t>C-0003</t>
  </si>
  <si>
    <t>CE</t>
  </si>
  <si>
    <t>Juan Esteban Aristizabal</t>
  </si>
  <si>
    <t>juanes.aristizabal0705@hotmail.com</t>
  </si>
  <si>
    <t>3207778899</t>
  </si>
  <si>
    <t>CE - 90807060</t>
  </si>
  <si>
    <t>C-0004</t>
  </si>
  <si>
    <t>NIT</t>
  </si>
  <si>
    <t>James Rodriguez</t>
  </si>
  <si>
    <t>james.rodriguez@gmail.com</t>
  </si>
  <si>
    <t>3110001122</t>
  </si>
  <si>
    <t>NIT-1122334455</t>
  </si>
  <si>
    <t>C-0005</t>
  </si>
  <si>
    <t>Luis Rodríguez</t>
  </si>
  <si>
    <t>lucho.futbol@uco.net.co</t>
  </si>
  <si>
    <t>3053334455</t>
  </si>
  <si>
    <t>CC - 1055667788</t>
  </si>
  <si>
    <t>Corresponde a los datos generales del objeto de dominio (nombre, descripción)</t>
  </si>
  <si>
    <t>Corresponde a las descripciones de los atributos</t>
  </si>
  <si>
    <t>Coresponde al nombre de los atributos</t>
  </si>
  <si>
    <t>Corresponde a los datos que son de libre ingreso</t>
  </si>
  <si>
    <t>Corresponde a los datos que se generarán automáticamente (idCliente)</t>
  </si>
  <si>
    <t>Corresponde a la combinación única 1</t>
  </si>
  <si>
    <t>Corresponde a la combinación única 2</t>
  </si>
  <si>
    <t>Nombre atributo</t>
  </si>
  <si>
    <t>Descripción atributo</t>
  </si>
  <si>
    <t>Identificador del objeto de dominio</t>
  </si>
  <si>
    <t xml:space="preserve">Tipo de dato </t>
  </si>
  <si>
    <t>Obligatorio</t>
  </si>
  <si>
    <t xml:space="preserve"> Longitud minima(si aplica longitud maxima(si aplica)</t>
  </si>
  <si>
    <t xml:space="preserve"> Longitud maxima(si aplica longitud maxima(si aplica)</t>
  </si>
  <si>
    <t>Precisión (si aplica)</t>
  </si>
  <si>
    <t>Redondeo(si aplica)</t>
  </si>
  <si>
    <t>Rango inicial(si aplica)</t>
  </si>
  <si>
    <t>Rango final (si aplica)</t>
  </si>
  <si>
    <t>Formato(Si aplica)</t>
  </si>
  <si>
    <t>Reglas especiales(si aplica)</t>
  </si>
  <si>
    <t xml:space="preserve">Dato calculado </t>
  </si>
  <si>
    <t>Aplica ajuste del dato(si aplica)</t>
  </si>
  <si>
    <t>Carácter de ajuste(si aplica)</t>
  </si>
  <si>
    <t>Quitar espacios en blanco al inicio(si aplica)</t>
  </si>
  <si>
    <t>Quitar espacios en blanco al fin(si aplica)</t>
  </si>
  <si>
    <t>Dato sensible(si aplica)</t>
  </si>
  <si>
    <t>Valor por defecto(si aplica)</t>
  </si>
  <si>
    <t>Auto generado</t>
  </si>
  <si>
    <t>Si</t>
  </si>
  <si>
    <t>Alfanumerico</t>
  </si>
  <si>
    <t>Mayusculas</t>
  </si>
  <si>
    <t>No</t>
  </si>
  <si>
    <t>Caracter</t>
  </si>
  <si>
    <t>Solo valores: CC, CE, NIT, TI</t>
  </si>
  <si>
    <t>Espacio</t>
  </si>
  <si>
    <t>Solo caracteres alfanuméricos</t>
  </si>
  <si>
    <t>Texto</t>
  </si>
  <si>
    <t>Capitalizado</t>
  </si>
  <si>
    <t>email</t>
  </si>
  <si>
    <t>Debe contener '@' y dominio válido</t>
  </si>
  <si>
    <t>Numerico</t>
  </si>
  <si>
    <t>Nombre
combinación unica</t>
  </si>
  <si>
    <t>Atributos
involucrados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</si>
  <si>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</si>
  <si>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</si>
  <si>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</si>
  <si>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</si>
  <si>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</si>
  <si>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</si>
  <si>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</si>
  <si>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Tipo de Dato</t>
  </si>
  <si>
    <t>Política</t>
  </si>
  <si>
    <t>Detalle</t>
  </si>
  <si>
    <t>¿Qué hago?</t>
  </si>
  <si>
    <t>clienteNuevo</t>
  </si>
  <si>
    <t>Contiene la información del cliente que se va a registrar.</t>
  </si>
  <si>
    <t>Logico</t>
  </si>
  <si>
    <t>Retorna verdadero si el cliente se registró y guardó correctamente.</t>
  </si>
  <si>
    <t>Generar una excepción indicando que se violó la regla: el correo y el teléfono deben ser obligatorios y tener formato válido.</t>
  </si>
  <si>
    <t>Detener operación</t>
  </si>
  <si>
    <t>Generar excepción indicando que el correo ingresado ya se encuentra registrado por otro usuario.</t>
  </si>
  <si>
    <t>Generar excepción indicando que el documento ya está registrado por otro usuario.</t>
  </si>
  <si>
    <t>clienteModificado</t>
  </si>
  <si>
    <t>Contiene la nueva información del cliente a actualizar.</t>
  </si>
  <si>
    <t>Retorna verdadero si la información se actualizó con éxito en la base de datos.</t>
  </si>
  <si>
    <t>Generar excepción indicando que el cliente que se intenta modificar no existe.</t>
  </si>
  <si>
    <t>filtros</t>
  </si>
  <si>
    <t>Parámetros opcionales para filtrar la búsqueda de clientes.</t>
  </si>
  <si>
    <t>Lista&lt;Cliente&gt;</t>
  </si>
  <si>
    <t>Retorna una colección con los objetos de los clientes encontrados.</t>
  </si>
  <si>
    <t>Generar excepción indicando acceso denegado por falta de permisos administrativos</t>
  </si>
  <si>
    <t>&lt;&lt; Ir a la caracterización del objeto de dominio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</si>
  <si>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</si>
  <si>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</si>
  <si>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</si>
  <si>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</si>
  <si>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</si>
  <si>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</si>
  <si>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</si>
  <si>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</si>
  <si>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</si>
  <si>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</si>
  <si>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</si>
  <si>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</si>
  <si>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</si>
  <si>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</si>
  <si>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</si>
  <si>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</si>
  <si>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</si>
  <si>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</si>
  <si>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</si>
  <si>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Registrar información del cliente</t>
  </si>
  <si>
    <t>Crear una nueva cuenta de usuario en la plataforma de comercio electrónico de Imexcol para poder realizar compras.</t>
  </si>
  <si>
    <t>tipoDocumento, numeroDocumento, nombre, correo, telefono</t>
  </si>
  <si>
    <t>Datos mínimos obligatorios requeridos por el sistema para identificar al usuario, facturar y contactarlo.</t>
  </si>
  <si>
    <t>CLI-POL-01</t>
  </si>
  <si>
    <t>Asegurar que los datos requeridos sean válidos a nivel de tipo de dato, formato, rango, longitud y obligatoriedad.</t>
  </si>
  <si>
    <t>Base de datos</t>
  </si>
  <si>
    <t>Cliente registrado exitosamente</t>
  </si>
  <si>
    <t>Riesgo de que el usuario ingrese correos electrónicos temporales o falsos que reboten las facturas.</t>
  </si>
  <si>
    <t>CLI-POL-02</t>
  </si>
  <si>
    <t>El correo electrónico ingresado no debe existir previamente en el sistema (Combinación única 1).</t>
  </si>
  <si>
    <t>CLI-POL-03</t>
  </si>
  <si>
    <t>La combinación de tipo de documento y número de documento no debe existir previamente en el sistema (Combinación única 2).</t>
  </si>
  <si>
    <t>Modificar datos del cliente</t>
  </si>
  <si>
    <t>Actualizar la información personal de contacto (teléfono o nombre) del usuario registrado en el sistema.</t>
  </si>
  <si>
    <t>idCliente, nombre, telefono</t>
  </si>
  <si>
    <t>Información editable del perfil del usuario para mantener el contacto actualizado en futuros despachos.</t>
  </si>
  <si>
    <t>CLI-POL-04</t>
  </si>
  <si>
    <t>El identificador del cliente (idCliente) proporcionado debe existir obligatoriamente en el sistema.</t>
  </si>
  <si>
    <t>Datos de cliente modificados</t>
  </si>
  <si>
    <t>Un administrador podría cambiar por error el teléfono de un cliente justo antes de un despacho logístico.</t>
  </si>
  <si>
    <t>Consultar listado de clientes</t>
  </si>
  <si>
    <t>Listar en el panel de control todos los usuarios registrados para gestión operativa y soporte.</t>
  </si>
  <si>
    <t>idCliente, tipoDocumento, numeroDocumento, nombre, correo, telefono</t>
  </si>
  <si>
    <t>Visualización tabular completa de los datos del cliente para que el administrador pueda auditar el registro.</t>
  </si>
  <si>
    <t>CLI-POL-05</t>
  </si>
  <si>
    <t>El administrador que ejecuta la acción debe tener una sesión válida y activa en el sistema.</t>
  </si>
  <si>
    <t>Listado de clientes consultado</t>
  </si>
  <si>
    <t>Si la base de datos crece a miles de clientes, la consulta sin paginación podría saturar la memoria del servidor (TimeOut).</t>
  </si>
  <si>
    <t>Representa el identificador único de cada administrador generado automáticamente por el sistema.</t>
  </si>
  <si>
    <t>Representa el nombre de usuario único que utiliza el administrador para acceder al sistema.</t>
  </si>
  <si>
    <t>Representa la contraseña encriptada del administrador para autenticación en el sistema. (Min 8 caracteres)</t>
  </si>
  <si>
    <t>Indica que no pueden existir dos administradores o más con el mismo nombre de usuario.</t>
  </si>
  <si>
    <t>idAdmin</t>
  </si>
  <si>
    <t>usuario</t>
  </si>
  <si>
    <t>password</t>
  </si>
  <si>
    <t>admin.principal</t>
  </si>
  <si>
    <t>********</t>
  </si>
  <si>
    <t>jmartinez</t>
  </si>
  <si>
    <t>sgomez</t>
  </si>
  <si>
    <t>alopez</t>
  </si>
  <si>
    <t>mcastro</t>
  </si>
  <si>
    <t>Corresponde a los datos que se generarán automáticamente (IdAdmin)</t>
  </si>
  <si>
    <t>Numerico entero</t>
  </si>
  <si>
    <t>Identificador secuencial del administrador</t>
  </si>
  <si>
    <t>Minusculas</t>
  </si>
  <si>
    <t>No debe contener espacios ni caracteres especiales</t>
  </si>
  <si>
    <t>Debe almacenarse encriptada por seguridad del sistema</t>
  </si>
  <si>
    <t xml:space="preserve">Excepción </t>
  </si>
  <si>
    <t>Parámettro</t>
  </si>
  <si>
    <t>Descripci</t>
  </si>
  <si>
    <t>adminNuevo</t>
  </si>
  <si>
    <t>Contiene la información del administrador que se va a registrar.</t>
  </si>
  <si>
    <t>Retorna verdadero si el administrador se registró correctamente.</t>
  </si>
  <si>
    <t>Generar excepción indicando qué campo no cumple con el formato o es obligatorio.</t>
  </si>
  <si>
    <t xml:space="preserve"> Detener operación</t>
  </si>
  <si>
    <t>Generar excepción indicando que el nombre de usuario ya se encuentra en uso por otro empleado.</t>
  </si>
  <si>
    <t>adminModificado</t>
  </si>
  <si>
    <t>Contiene el identificador y la nueva credencial a actualizar.</t>
  </si>
  <si>
    <t>Retorna verdadero si la contraseña se actualizó con éxito en la base de datos.</t>
  </si>
  <si>
    <t>Generar excepción indicando que el administrador que se intenta modificar no existe.</t>
  </si>
  <si>
    <t>alfanumerico</t>
  </si>
  <si>
    <t>Identificador exacto del administrador al que se le retirarán los privilegios.</t>
  </si>
  <si>
    <t>Retorna verdadero si el administrador fue eliminado correctamente.</t>
  </si>
  <si>
    <t>Generar excepción indicando que el administrador a eliminar no se encuentra registrado.</t>
  </si>
  <si>
    <t>Generar excepción indicando que no se puede eliminar al último administrador del sistema.</t>
  </si>
  <si>
    <t>credenciales</t>
  </si>
  <si>
    <t xml:space="preserve">Administrador </t>
  </si>
  <si>
    <t>Contiene el usuario y la contraseña que el empleado intenta validar.</t>
  </si>
  <si>
    <t>Retorna verdadero si la autenticación fue exitosa.</t>
  </si>
  <si>
    <t>Generar excepción indicando que el nombre de usuario o la contraseña son incorrectos.</t>
  </si>
  <si>
    <t>Parámetros opcionales para filtrar la búsqueda de empleados.</t>
  </si>
  <si>
    <t>Lista&lt;Administrador&gt;</t>
  </si>
  <si>
    <t>Retorna una colección con los objetos de los administradores encontrados.</t>
  </si>
  <si>
    <t>Generar excepción indicando acceso denegado por sesión inactiva o falta de permisos.</t>
  </si>
  <si>
    <t>Registrar nuevo administrador</t>
  </si>
  <si>
    <t>Crear un nuevo usuario con credenciales para que un empleado pueda ingresar al panel de control de Imexcol.</t>
  </si>
  <si>
    <t>usuario, password</t>
  </si>
  <si>
    <t>Credenciales de acceso requeridas para autenticar al nuevo empleado en el sistema.</t>
  </si>
  <si>
    <t>ADM-POL-01</t>
  </si>
  <si>
    <t>Asegurar que los datos requeridos sean válidos a nivel de tipo de dato, formato, rango, longitud y obligatoriedad</t>
  </si>
  <si>
    <t>Administrador registrado</t>
  </si>
  <si>
    <t>Riesgo de que la contraseña asignada inicialmente sea muy débil o predecible (ej. 12345678).</t>
  </si>
  <si>
    <t>ADM-POL-02</t>
  </si>
  <si>
    <t>El nombre de usuario ingresado no debe existir previamente en el sistema (Combinación única 1).</t>
  </si>
  <si>
    <t>Modificar contraseña</t>
  </si>
  <si>
    <t>Actualizar la clave de acceso de un administrador existente por motivos de seguridad o bloqueo.</t>
  </si>
  <si>
    <t>idAdmin, password</t>
  </si>
  <si>
    <t>Identificador del empleado y la nueva credencial de seguridad a actualizar.</t>
  </si>
  <si>
    <t>ADM-POL-03</t>
  </si>
  <si>
    <t>El idAdmin proporcionado debe existir obligatoriamente en el sistema.</t>
  </si>
  <si>
    <t>Contraseña de administrador modificada</t>
  </si>
  <si>
    <t>Contraseña de administrador modificada	Si un administrador cambia la contraseña de otro sin autorización, podría generar un bloqueo operativo en la tienda.</t>
  </si>
  <si>
    <t>Eliminar administrador</t>
  </si>
  <si>
    <t>Revocar el acceso de un empleado al sistema eliminando su registro de la base de datos</t>
  </si>
  <si>
    <t>Identificador exacto del empleado al que se le retirarán los privilegios de acceso.</t>
  </si>
  <si>
    <t>ADM-POL-04</t>
  </si>
  <si>
    <t>El idAdmin a eliminar debe existir previamente en la base de datos.</t>
  </si>
  <si>
    <t>Administrador eliminado</t>
  </si>
  <si>
    <t>Riesgo de que el último o único administrador del sistema sea eliminado, bloqueando el acceso total a la plataforma.</t>
  </si>
  <si>
    <t>ADM-POL-05</t>
  </si>
  <si>
    <t>El sistema debe impedir la eliminación si el usuario a borrar es el único administrador restante en la base de datos.</t>
  </si>
  <si>
    <t>Iniciar sesión (Autenticar)</t>
  </si>
  <si>
    <t>Validar las credenciales del empleado para otorgarle acceso seguro al panel de control del e-commerce</t>
  </si>
  <si>
    <t>Formulario de login donde el empleado ingresa sus credenciales de acceso.</t>
  </si>
  <si>
    <t>ADM-POL-06</t>
  </si>
  <si>
    <t>El usuario y la contraseña ingresados deben coincidir exactamente con un registro existente en la base de datos.</t>
  </si>
  <si>
    <t>Sistema Auth</t>
  </si>
  <si>
    <t>Sesión de administrador iniciada</t>
  </si>
  <si>
    <t>Riesgo de ataques de fuerza bruta (intentar adivinar la clave repetidamente). ¿Se debería bloquear el usuario tras 3 intentos fallidos?</t>
  </si>
  <si>
    <t>Consultar administradores</t>
  </si>
  <si>
    <t>Listar todos los empleados que actualmente tienen acceso al panel administrativo del e-commerce.</t>
  </si>
  <si>
    <t>idAdmin, usuario</t>
  </si>
  <si>
    <t>Vista de auditoría para revisar quiénes tienen credenciales activas en el sistema.</t>
  </si>
  <si>
    <t>ADM-POL-07</t>
  </si>
  <si>
    <t>El administrador que ejecuta la consulta debe contar con una sesión activa en el sistema.</t>
  </si>
  <si>
    <t>Listado de administradores consultado</t>
  </si>
  <si>
    <t>Exposición de nombres de usuario a empleados que no deberían tener permisos de auditoría de personal.</t>
  </si>
  <si>
    <t>Nombre:</t>
  </si>
  <si>
    <t>Representa el identificador interno autogenerado por el sistema</t>
  </si>
  <si>
    <t>Representa el código único del cliente al que pertenece esta dirección</t>
  </si>
  <si>
    <t>Indica el nombre del departamento o estado</t>
  </si>
  <si>
    <t>Indica el nombre de la ciudad o municipio</t>
  </si>
  <si>
    <t>Indica la nomenclatura exacta de la ubicación (Calle, Carrera, número)</t>
  </si>
  <si>
    <t>Indica la información adicional (barrio, edificio, apartamento)</t>
  </si>
  <si>
    <t>Indica que un cliente no puede registrar dos veces exactamente la misma dirección física</t>
  </si>
  <si>
    <t>idDireccion</t>
  </si>
  <si>
    <t>departamento</t>
  </si>
  <si>
    <t>ciudad</t>
  </si>
  <si>
    <t>calle</t>
  </si>
  <si>
    <t>detalleAdicional</t>
  </si>
  <si>
    <t>DIR-001</t>
  </si>
  <si>
    <t>Antioquia</t>
  </si>
  <si>
    <t>Medellín</t>
  </si>
  <si>
    <t>Calle 10 # 43-20</t>
  </si>
  <si>
    <t>Edificio El Poblado, Apto 401</t>
  </si>
  <si>
    <t>DIR-002</t>
  </si>
  <si>
    <t>Envigado</t>
  </si>
  <si>
    <t>Carrera 48 # 32-15</t>
  </si>
  <si>
    <t>Casa esquinera, Barrio La Magnolia</t>
  </si>
  <si>
    <t>DIR-003</t>
  </si>
  <si>
    <t>Cundinamarca</t>
  </si>
  <si>
    <t>Bogotá</t>
  </si>
  <si>
    <t>Carrera 15 # 85-30</t>
  </si>
  <si>
    <t>Oficina 502, Centro Empresarial</t>
  </si>
  <si>
    <t>DIR-004</t>
  </si>
  <si>
    <t>Valle del Cauca</t>
  </si>
  <si>
    <t>Cali</t>
  </si>
  <si>
    <t>Avenida 6N # 24-10</t>
  </si>
  <si>
    <t>Barrio Versalles, Casa de dos pisos</t>
  </si>
  <si>
    <t>DIR-005</t>
  </si>
  <si>
    <t>Atlántico</t>
  </si>
  <si>
    <t>Barranquilla</t>
  </si>
  <si>
    <t>Calle 84 # 51B-20</t>
  </si>
  <si>
    <t>Conjunto Residencial del Norte, Torre 2</t>
  </si>
  <si>
    <t>Corresponde a los datos que se generarán automáticamente (IdDireccion,  idCliente)</t>
  </si>
  <si>
    <t>Registrar una nueva categoría</t>
  </si>
  <si>
    <t>Consultar la información de las categorías</t>
  </si>
  <si>
    <t>Permite listar las categorías en la página web para filtrar y buscar productos.</t>
  </si>
  <si>
    <t>Actualizar el nombre de una categoría</t>
  </si>
  <si>
    <t>Eliminar una categoría</t>
  </si>
  <si>
    <t>No requerido</t>
  </si>
  <si>
    <t>No Requerido</t>
  </si>
  <si>
    <t>&lt;Cliente&gt;</t>
  </si>
  <si>
    <t>Debe existir un cliente previamente registrado</t>
  </si>
  <si>
    <t>Requerido</t>
  </si>
  <si>
    <t>texto</t>
  </si>
  <si>
    <t>Solo nombres válidos de divisiones territoriales</t>
  </si>
  <si>
    <t>Solo nombres válidos de municipios</t>
  </si>
  <si>
    <t>Formato de nomenclatura urbana estándar</t>
  </si>
  <si>
    <t>Datos complementarios para ubicación</t>
  </si>
  <si>
    <t>Nombre combinación unica</t>
  </si>
  <si>
    <t>Atributos involucrados</t>
  </si>
  <si>
    <t>direccionNueva</t>
  </si>
  <si>
    <t>Contiene la información de la nueva dirección a registrar.</t>
  </si>
  <si>
    <t>Retorna verdadero si la dirección se agregó correctamente al perfil del cliente.</t>
  </si>
  <si>
    <t>Generar excepción indicando qué campo de la dirección no cumple con el formato o es obligatorio.</t>
  </si>
  <si>
    <t>Generar excepción indicando que el cliente asociado a la dirección no existe en la base de datos.</t>
  </si>
  <si>
    <t>direccionModificada</t>
  </si>
  <si>
    <t>Contiene la nueva información de la ubicación a actualizar.</t>
  </si>
  <si>
    <t>Retorna verdadero si la dirección se modificó exitosamente.</t>
  </si>
  <si>
    <t>Generar excepción indicando que la dirección no existe o el usuario no tiene permisos para editarla.</t>
  </si>
  <si>
    <t>Identificador exacto de la ubicación que el usuario desea borrar.</t>
  </si>
  <si>
    <t>Retorna verdadero si la dirección fue eliminada o inactivada correctamente.</t>
  </si>
  <si>
    <t>Generar excepción indicando que la dirección a borrar no existe o no es de su propiedad.</t>
  </si>
  <si>
    <t>Generar excepción indicando que la dirección está bloqueada temporalmente porque tiene un envío en curso.</t>
  </si>
  <si>
    <t>Identificador del cliente del cual se quieren obtener las ubicaciones guardadas.</t>
  </si>
  <si>
    <t>Lista&lt;Dirección&gt;</t>
  </si>
  <si>
    <t>Retorna una colección con los objetos de las direcciones encontradas.</t>
  </si>
  <si>
    <t>Generar excepción indicando acceso denegado por intentar consultar direcciones de otro usuario sin rol de administrador.</t>
  </si>
  <si>
    <t>Ir al muestreo de datos del objeto de dominio &gt;&gt;</t>
  </si>
  <si>
    <t>Agregar dirección</t>
  </si>
  <si>
    <t>Registrar una nueva ubicación física para la entrega de pedidos o facturación.</t>
  </si>
  <si>
    <t>idCliente, departamento, ciudad, calle, detalleAdicional
Detalle de productos</t>
  </si>
  <si>
    <t>Formulario de creación con los datos de ubicación vinculados al perfil del usuario.</t>
  </si>
  <si>
    <t>DIR-POL-01</t>
  </si>
  <si>
    <t>Asegurar que los datos requeridos sean válidos a nivel de tipo de dato, formato, longitud y obligatoriedad.</t>
  </si>
  <si>
    <t>Dirección agregada</t>
  </si>
  <si>
    <t>Riesgo de que el cliente ingrese una nomenclatura errónea que la transportadora no pueda encontrar</t>
  </si>
  <si>
    <t>DIR-POL-02</t>
  </si>
  <si>
    <t>El idCliente asociado debe existir previamente</t>
  </si>
  <si>
    <t>Modificar dirección</t>
  </si>
  <si>
    <t>Actualizar los detalles de una dirección existente (ej. corrección de calle o apartamento).</t>
  </si>
  <si>
    <t>idDireccion, departamento, ciudad, calle, detalleAdicional</t>
  </si>
  <si>
    <t>Formulario pre-poblado con la información actual de la dirección a editar.</t>
  </si>
  <si>
    <t>DIR-POL-03</t>
  </si>
  <si>
    <t>El idDireccion a modificar debe existir y pertenecer al cliente que ejecuta la acción.</t>
  </si>
  <si>
    <t>Dirección modificada</t>
  </si>
  <si>
    <t>¿Qué pasa si el cliente modifica una dirección mientras un pedido en curso ya va en camino hacia la dirección anterior?</t>
  </si>
  <si>
    <t>Eliminar dirección</t>
  </si>
  <si>
    <t xml:space="preserve">	Quitar una dirección de la libreta de direcciones del usuario para que no aparezca en futuras compras. </t>
  </si>
  <si>
    <t>Identificador de la ubicación que el usuario desea borrar de su perfil.</t>
  </si>
  <si>
    <t>DIR-POL-04</t>
  </si>
  <si>
    <t>El idDireccion a eliminar debe existir y pertenecer al cliente.</t>
  </si>
  <si>
    <t>Direccion eliminada</t>
  </si>
  <si>
    <t xml:space="preserve">Si se elimina físicamente la dirección, se puede dañar el historial de facturas pasadas. </t>
  </si>
  <si>
    <t>DIR-POL-05</t>
  </si>
  <si>
    <t>El sistema no debe permitir eliminar una dirección si está asociada a un pedido en estado "Pendiente" o "En tránsito".</t>
  </si>
  <si>
    <t>Consultar direcciones</t>
  </si>
  <si>
    <t>Listar las direcciones guardadas de un cliente específico para seleccionarlas en el checkout o dar soporte.</t>
  </si>
  <si>
    <t>Vista de libreta de direcciones o panel de selección durante el proceso de compra.</t>
  </si>
  <si>
    <t>DIR-POL-06</t>
  </si>
  <si>
    <t>El cliente solo puede consultar sus propias direcciones; el administrador puede consultar las de cualquier cliente.</t>
  </si>
  <si>
    <t>Direcciones consultadas</t>
  </si>
  <si>
    <t>Ninguno identificado en el momento</t>
  </si>
  <si>
    <t>Representa el identificador único de cada categoría del catálogo</t>
  </si>
  <si>
    <t>Representa el nombre de la categoría (Juguetería, herramientas, ferretería, hogar, etc.)</t>
  </si>
  <si>
    <t>Representa si la categoría está visible (Activa) o no (Inactiva) en la tienda</t>
  </si>
  <si>
    <t>Indica que no pueden existir dos categorías o más con el mismo nombre</t>
  </si>
  <si>
    <t>idCategoria</t>
  </si>
  <si>
    <t>estado</t>
  </si>
  <si>
    <t>CAT-Accesorios</t>
  </si>
  <si>
    <t>Accesorios</t>
  </si>
  <si>
    <t>activo</t>
  </si>
  <si>
    <t>CAT-Infantil</t>
  </si>
  <si>
    <t>Infantil</t>
  </si>
  <si>
    <t>CAT-Hogar</t>
  </si>
  <si>
    <t>Hogar y decoración</t>
  </si>
  <si>
    <t>CAT-Viajes</t>
  </si>
  <si>
    <t>Viajes y equipaje</t>
  </si>
  <si>
    <t>CAT-Bolsos</t>
  </si>
  <si>
    <t>Bolsos</t>
  </si>
  <si>
    <t>inactivo</t>
  </si>
  <si>
    <t>Corresponde a los datos que son de libre ingreso (referencia, nombre, descripcion, precio y estado)</t>
  </si>
  <si>
    <t>Corresponde a los datos que se generarán automáticamente (idCategoria)</t>
  </si>
  <si>
    <t>Nombre comercial de la categoría</t>
  </si>
  <si>
    <t>Activo</t>
  </si>
  <si>
    <t>Primera Mayuscula</t>
  </si>
  <si>
    <t>Solo permite valores 'Activo' o 'Inactivo'</t>
  </si>
  <si>
    <t>categoriaNueva</t>
  </si>
  <si>
    <t>Contiene la información de la nueva categoría a registrar.</t>
  </si>
  <si>
    <t>Retorna verdadero si la categoría se agregó correctamente al sistema.</t>
  </si>
  <si>
    <t>Generar excepción indicando que ya existe otra categoría registrada con ese mismo nombre.</t>
  </si>
  <si>
    <t>ategoriaModificada</t>
  </si>
  <si>
    <t>Contiene la nueva información de la categoría a actualizar.</t>
  </si>
  <si>
    <t>Retorna verdadero si la categoría se modificó exitosamente.</t>
  </si>
  <si>
    <t>Generar excepción indicando que la categoría que se intenta modificar no existe en la base de datos.</t>
  </si>
  <si>
    <t>Identificador exacto de la categoría que se desea borrar.</t>
  </si>
  <si>
    <t>Retorna verdadero si la categoría fue eliminada correctamente.</t>
  </si>
  <si>
    <t>Generar excepción indicando que la categoría a borrar no se encuentra registrada.</t>
  </si>
  <si>
    <t>Generar excepción indicando que la categoría está en uso por productos existentes y no puede ser eliminada.</t>
  </si>
  <si>
    <t>Parámetros opcionales para filtrar la búsqueda de categorías.</t>
  </si>
  <si>
    <t>Lista&lt;Categoría&gt;</t>
  </si>
  <si>
    <t>Retorna una colección con los objetos de las categorías encontradas.</t>
  </si>
  <si>
    <t>Generar excepción indicando que los parámetros de búsqueda tienen un formato incorrecto.</t>
  </si>
  <si>
    <t>Crear Categoria</t>
  </si>
  <si>
    <t>Permite ingresar al sistema una nueva categoría para agrupar los productos del catálogo.</t>
  </si>
  <si>
    <t>nombre, descripcion</t>
  </si>
  <si>
    <t>Formulario para ingresar el nombre y detalles de la nueva familia de productos.</t>
  </si>
  <si>
    <t>CAT-POL-01</t>
  </si>
  <si>
    <t>Categoría creada</t>
  </si>
  <si>
    <t>Riesgo de crear categorías duplicadas o con nombres muy similares que confundan al cliente.</t>
  </si>
  <si>
    <t>CAT-POL-02</t>
  </si>
  <si>
    <t>El nombre de la categoría debe ser único en el sistema para evitar duplicidad.</t>
  </si>
  <si>
    <t>Modificar categoría</t>
  </si>
  <si>
    <t>Actualizar los detalles de una categoría existente (ej. corregir ortografía o ampliar la descripción).</t>
  </si>
  <si>
    <t>idCategoria, nombre, descripcion</t>
  </si>
  <si>
    <t>Formulario pre-poblado con la información actual de la categoría a editar.</t>
  </si>
  <si>
    <t>CAT-POL-03</t>
  </si>
  <si>
    <t>El idCategoria a modificar debe existir previamente en el sistema.</t>
  </si>
  <si>
    <t>Categoría modificada</t>
  </si>
  <si>
    <t>Cambiar el nombre drásticamente podría desorientar a los clientes que buscan productos específicos.</t>
  </si>
  <si>
    <t>Eliminar categoría</t>
  </si>
  <si>
    <t>Quitar una categoría del catálogo para que ya no esté disponible en la tienda.</t>
  </si>
  <si>
    <t>Identificador de la agrupación que el administrador desea retirar.</t>
  </si>
  <si>
    <t>CAT-POL-04</t>
  </si>
  <si>
    <t>El idCategoria a eliminar debe existir previamente en el sistema.</t>
  </si>
  <si>
    <t>Categoría eliminada</t>
  </si>
  <si>
    <t>Riesgo crítico: dejar productos "huérfanos". ¿Qué pasa con los productos si se borra su categoría?</t>
  </si>
  <si>
    <t>CAT-POL-05</t>
  </si>
  <si>
    <t>El sistema debe impedir la eliminación de la categoría si esta tiene uno o más productos asociados actualmente.</t>
  </si>
  <si>
    <t>Cliente / Administrador</t>
  </si>
  <si>
    <t>Consultar categorías</t>
  </si>
  <si>
    <t>Listar las categorías disponibles para desplegarlas en el menú de navegación o panel administrativo.</t>
  </si>
  <si>
    <t>Menú visual en la tienda web o grilla en el panel de control del administrador.</t>
  </si>
  <si>
    <t>CAT-POL-06</t>
  </si>
  <si>
    <t>Categorías consultadas</t>
  </si>
  <si>
    <t>Si hay demasiadas categorías cargadas al mismo tiempo, el menú principal podría volverse inmanejable.</t>
  </si>
  <si>
    <t>Representa el identificador único de cada objeto de dominio</t>
  </si>
  <si>
    <t>Representa el código de la categoría a la que pertenece este artículo</t>
  </si>
  <si>
    <t>Representa el código alfanumérico o referencia asignada por la importadora.</t>
  </si>
  <si>
    <t>Representa el nombre comercial y descriptivo con el que se presenta el producto en el catálogo.</t>
  </si>
  <si>
    <t>Representa el valor económico del producto en pesos colombianos, el cual se utilizará para las cotizaciones.</t>
  </si>
  <si>
    <t>Representa las características técnicas, dimensiones y detalles específicos del artículo.</t>
  </si>
  <si>
    <t>Indica si el producto está visible para la venta</t>
  </si>
  <si>
    <t>Indica que no pueden existir dos productos o más con la misma referencia en el sistema.</t>
  </si>
  <si>
    <t>idProducto</t>
  </si>
  <si>
    <t>idcategoria</t>
  </si>
  <si>
    <t>referencia (SKU)</t>
  </si>
  <si>
    <t>precio</t>
  </si>
  <si>
    <t>descripcion</t>
  </si>
  <si>
    <t>P-0001</t>
  </si>
  <si>
    <t>NP-4292</t>
  </si>
  <si>
    <t>Sombrilla Antiviento</t>
  </si>
  <si>
    <t>$5700 COP</t>
  </si>
  <si>
    <t>Sombrilla plegable antiviento con forro, disponible en colores variados (morado, azul, fucsia).</t>
  </si>
  <si>
    <t>Disponible</t>
  </si>
  <si>
    <t>P-0002</t>
  </si>
  <si>
    <t>NP-5287</t>
  </si>
  <si>
    <t>Gorra Niños</t>
  </si>
  <si>
    <t>$4500 COP</t>
  </si>
  <si>
    <t>Gorra para niños con diseño frontal de osito y texto 'BELIEVE', variedad de colores.</t>
  </si>
  <si>
    <t>P-0003</t>
  </si>
  <si>
    <t xml:space="preserve">	NP-2529</t>
  </si>
  <si>
    <t>Tapete Bienvenido</t>
  </si>
  <si>
    <t>Tapete de entrada 'BIENVENIDO' de 38cm x 58cm, textura en relieve, colores surtidos.</t>
  </si>
  <si>
    <t>Agotado</t>
  </si>
  <si>
    <t>P-0004</t>
  </si>
  <si>
    <t>NP-4285</t>
  </si>
  <si>
    <t>Bolsa Viajera Reforzada</t>
  </si>
  <si>
    <t>$5500 COP</t>
  </si>
  <si>
    <t>Bolsa viajera reforzada de 60cm x 45cm con asas de tela, estampados variados.</t>
  </si>
  <si>
    <t>P-0005</t>
  </si>
  <si>
    <t>NP-2261</t>
  </si>
  <si>
    <t>Cuchara x 12</t>
  </si>
  <si>
    <t>$3200 COP</t>
  </si>
  <si>
    <t>Set de 12 cucharas de acero inoxidable con diseño labrado en el mango.</t>
  </si>
  <si>
    <t>Corresponde a referencias a otros objetos de dominio (idCategoria)</t>
  </si>
  <si>
    <t>Corresponde a los datos que se generarán automáticamente (idProducto)</t>
  </si>
  <si>
    <t>Registrar un nuevo producto</t>
  </si>
  <si>
    <t>Consultar la información de los productos</t>
  </si>
  <si>
    <t>Actualizar la información de un producto</t>
  </si>
  <si>
    <t>Eliminar un producto</t>
  </si>
  <si>
    <t>&lt;Categoria&gt;</t>
  </si>
  <si>
    <t>Debe corresponder a una categoría válida del catálogo</t>
  </si>
  <si>
    <t>Numerico decimal</t>
  </si>
  <si>
    <t>Truncamiento</t>
  </si>
  <si>
    <t>El valor no puede ser menor o igual a cero</t>
  </si>
  <si>
    <t>Solo permite los valores 'Activo' o 'Inactivo'</t>
  </si>
  <si>
    <t xml:space="preserve">No requerido </t>
  </si>
  <si>
    <t>productoNuevo</t>
  </si>
  <si>
    <t>Contiene la información del producto que se va a registrar.</t>
  </si>
  <si>
    <t>Retorna verdadero si el producto se agregó correctamente.</t>
  </si>
  <si>
    <t>Generar excepción indicando que la categoría asignada al producto no existe.</t>
  </si>
  <si>
    <t>Generar excepción indicando que el SKU ya está en uso por otro producto.</t>
  </si>
  <si>
    <t>productoModificado</t>
  </si>
  <si>
    <t>Contiene la nueva información del producto a actualizar.</t>
  </si>
  <si>
    <t>Retorna verdadero si el producto se modificó exitosamente.</t>
  </si>
  <si>
    <t>Generar excepción indicando que el producto a modificar no existe en la base de datos.</t>
  </si>
  <si>
    <t>Generar excepción indicando que el nuevo SKU ingresado ya pertenece a otro producto.</t>
  </si>
  <si>
    <t>Identificador exacto del producto que se desea borrar o inactivar.</t>
  </si>
  <si>
    <t>Retorna verdadero si el producto fue eliminado o desactivado correctamente.</t>
  </si>
  <si>
    <t>Generar excepción indicando que el producto a eliminar no se encuentra registrado.</t>
  </si>
  <si>
    <t>Generar excepción indicando que el producto tiene historial de ventas y solo puede ser inactivado.</t>
  </si>
  <si>
    <t>Parámetros opcionales para filtrar la búsqueda de productos.</t>
  </si>
  <si>
    <t>Lista&lt;Producto&gt;</t>
  </si>
  <si>
    <t>Retorna una colección con los objetos de los productos encontrados.</t>
  </si>
  <si>
    <t>Generar excepción indicando acceso denegado por intentar consultar productos inactivos sin permisos administrativos.</t>
  </si>
  <si>
    <t>Añadir un nuevo artículo (ej. un portátil) al catálogo de ventas asociándolo a una categoría.</t>
  </si>
  <si>
    <t>idcategoria, referencia(SKU), nombre, precio, descripcion, estado</t>
  </si>
  <si>
    <t>Formulario para ingresar las características, valor y cantidad inicial del artículo.</t>
  </si>
  <si>
    <t>PRO-POL-01</t>
  </si>
  <si>
    <t>Asegurar que los datos requeridos sean válidos a nivel de tipo, formato, rango y obligatoriedad.</t>
  </si>
  <si>
    <t>Producto registrado</t>
  </si>
  <si>
    <t>¿Qué pasa si se registra un producto sin imagen? ¿El sistema debe asignar una imagen "por defecto" (placeholder)?</t>
  </si>
  <si>
    <t>PRO-POL-02</t>
  </si>
  <si>
    <t>El idCategoria asociado debe existir previamente en el sistema.</t>
  </si>
  <si>
    <t>PRO-POL-03</t>
  </si>
  <si>
    <t>La referencia(SKU) no debe existir previamente en el sistema (Combinación única).</t>
  </si>
  <si>
    <t>Modificar producto</t>
  </si>
  <si>
    <t>Actualizar la información de un producto, como cambiar su precio o ajustar el inventario manualmente.</t>
  </si>
  <si>
    <t>idProducto, idcategoria, referencia(SKU), nombre, precio, descripcion, estado</t>
  </si>
  <si>
    <t>Formulario pre-poblado con los datos actuales del producto para ser editados.</t>
  </si>
  <si>
    <t>PRO-POL-04</t>
  </si>
  <si>
    <t>El idProducto proporcionado debe existir obligatoriamente en el catálogo.</t>
  </si>
  <si>
    <t>Producto modificado</t>
  </si>
  <si>
    <t>Si se cambia el precio de un producto, ¿esto afecta automáticamente a los carritos de compras que los clientes aún no han pagado?</t>
  </si>
  <si>
    <t>PRO-POL-05</t>
  </si>
  <si>
    <t>Si se modifica la referencia(SKU), la nueva no debe colisionar con otra existente.</t>
  </si>
  <si>
    <t>Eliminar producto</t>
  </si>
  <si>
    <t>Retirar un producto del catálogo para que no pueda ser visualizado ni comprado por los clientes.</t>
  </si>
  <si>
    <t>Identificador del producto que el administrador desea eliminar.</t>
  </si>
  <si>
    <t>PRO-POL-06</t>
  </si>
  <si>
    <t>El idProducto a eliminar debe existir previamente en el sistema.</t>
  </si>
  <si>
    <t>Producto eliminado</t>
  </si>
  <si>
    <t>Afectación en el SEO de la página web si se desactiva masivamente la URL de productos muy visitados.</t>
  </si>
  <si>
    <t>PRO-POL-07</t>
  </si>
  <si>
    <t>El sistema no debe permitir eliminar el producto si este ya se encuentra asociado a un pedido histórico (se recomienda desactivarlo).</t>
  </si>
  <si>
    <t>Cliente/Administrador</t>
  </si>
  <si>
    <t>Consultar productos</t>
  </si>
  <si>
    <t>Listar y visualizar los detalles de los productos disponibles en la tienda web o panel de control.</t>
  </si>
  <si>
    <t>idProducto, idcategoria, referencia(SKU), nombre, precio, estado</t>
  </si>
  <si>
    <t>Vitrina virtual (Storefront) para el cliente o tabla de gestión para el administrador.</t>
  </si>
  <si>
    <t>PRO-POL-08</t>
  </si>
  <si>
    <t>El Cliente solo puede ver productos en estado "Activo"; el Administrador puede ver todos los estados.</t>
  </si>
  <si>
    <t>Productos consultados</t>
  </si>
  <si>
    <t>Si hay miles de productos, la consulta puede volver lento el sistema (se requiere paginación).</t>
  </si>
  <si>
    <t>Representa el identificador único de cada imagen generado automáticamente por el sistema.</t>
  </si>
  <si>
    <t>Representa el objeto de dominio Producto al cual pertenece esta imagen.</t>
  </si>
  <si>
    <t>Representa la ruta web o enlace donde está alojada la fotografía del artículo</t>
  </si>
  <si>
    <t>Representa el número secuencial que define en qué orden se muestran las fotos en la galería</t>
  </si>
  <si>
    <t>Indica que no pueden existir dos imágenes con la misma URL asociadas al mismo producto.</t>
  </si>
  <si>
    <t>idimagen</t>
  </si>
  <si>
    <t>idproducto</t>
  </si>
  <si>
    <t>foto</t>
  </si>
  <si>
    <t>ordenVisualizacion</t>
  </si>
  <si>
    <t>IMG-001</t>
  </si>
  <si>
    <t>/assets/sombrilla-antiviento-1.jpg</t>
  </si>
  <si>
    <t>IMG-002</t>
  </si>
  <si>
    <t>/assets/sombrilla-antiviento-abierta.jpg</t>
  </si>
  <si>
    <t>IMG-003</t>
  </si>
  <si>
    <t>/assets/gorra-ninos-azul.jpg</t>
  </si>
  <si>
    <t>IMG-004</t>
  </si>
  <si>
    <t xml:space="preserve">	P-0002</t>
  </si>
  <si>
    <t xml:space="preserve">	/assets/gorra-ninos-beige.jpg</t>
  </si>
  <si>
    <t>IMG-005</t>
  </si>
  <si>
    <t>/assets/tapete-bienvenido-verde.jpg</t>
  </si>
  <si>
    <t>Corresponde a los datos que se generarán automáticamente</t>
  </si>
  <si>
    <t>Corresponde a referencias a otros objetos de dominio</t>
  </si>
  <si>
    <t>&lt;Producto&gt;</t>
  </si>
  <si>
    <t>Debe corresponder a un producto existente en el catálogo</t>
  </si>
  <si>
    <t>URL / Minúsculas</t>
  </si>
  <si>
    <t>Debe ser una ruta válida terminada en extensión de imagen (ej. .jpg, .png, .webp)</t>
  </si>
  <si>
    <t>Norequerido</t>
  </si>
  <si>
    <t>Determina la posición de la foto en la galería del producto (1 es la foto principal)</t>
  </si>
  <si>
    <t>magenNueva</t>
  </si>
  <si>
    <t>Contiene la información y el archivo de la nueva imagen a registrar.</t>
  </si>
  <si>
    <t>Retorna verdadero si la imagen se agregó correctamente al producto.</t>
  </si>
  <si>
    <t>P2</t>
  </si>
  <si>
    <t>El idProducto asociado debe existir previamente en el sistema.</t>
  </si>
  <si>
    <t>Generar excepción indicando que el producto asociado no existe.</t>
  </si>
  <si>
    <t>Generar excepción indicando que el formato del archivo subido no es permitido.</t>
  </si>
  <si>
    <t>imagenModificada</t>
  </si>
  <si>
    <t>Contiene la nueva información de la imagen y su orden de visualización.</t>
  </si>
  <si>
    <t>Retorna verdadero si la imagen o su orden se modificó exitosamente.</t>
  </si>
  <si>
    <t>Generar excepción indicando que la imagen a modificar no existe en la base de datos.</t>
  </si>
  <si>
    <t>Generar excepción indicando que el orden de visualización ya está ocupado por otra imagen.</t>
  </si>
  <si>
    <t>idImagen</t>
  </si>
  <si>
    <t>Identificador exacto de la imagen que se desea borrar.</t>
  </si>
  <si>
    <t>Retorna verdadero si la imagen fue eliminada correctamente.</t>
  </si>
  <si>
    <t>Generar excepción indicando que la imagen a eliminar no se encuentra registrada.</t>
  </si>
  <si>
    <t>Generar excepción indicando que no se puede eliminar porque el producto debe conservar al menos una imagen.</t>
  </si>
  <si>
    <t>Identificador del producto del cual se quieren obtener las fotos.</t>
  </si>
  <si>
    <t>Lista&lt;ImagenProducto&gt;</t>
  </si>
  <si>
    <t>Retorna una colección con los objetos de las imágenes encontradas.</t>
  </si>
  <si>
    <t>Generar excepción indicando que los parámetros de consulta tienen un formato incorrecto.</t>
  </si>
  <si>
    <t>Agregar imagen</t>
  </si>
  <si>
    <t>Subir y asociar una nueva fotografía o render a la galería de un producto específico.</t>
  </si>
  <si>
    <t xml:space="preserve">	idproducto, foto, ordenVisualizacion</t>
  </si>
  <si>
    <t>Formulario de carga de archivos multimedia asociado a un artículo del catálogo.</t>
  </si>
  <si>
    <t>P1</t>
  </si>
  <si>
    <t>Asegurar que los datos requeridos sean válidos a nivel de tipo, formato, longitud y obligatoriedad.</t>
  </si>
  <si>
    <t>Cloud Storage (Almacenamiento)</t>
  </si>
  <si>
    <t>Imagen registrada</t>
  </si>
  <si>
    <t>Riesgo de que se suban imágenes muy pesadas (ej. 5MB) que pongan lenta la carga de la página para los clientes.</t>
  </si>
  <si>
    <t>P3</t>
  </si>
  <si>
    <t>El sistema debe validar que la extensión del archivo sea permitida (ej. .jpg, .png, .webp).</t>
  </si>
  <si>
    <t>Modificar imagen</t>
  </si>
  <si>
    <t>Actualizar la ruta del archivo o cambiar el estado para definir si es la foto principal (de portada) del producto.</t>
  </si>
  <si>
    <t>idimagen, idproducto, foto, ordenVisualizacion</t>
  </si>
  <si>
    <t>Listado de miniaturas del producto con inputs numéricos para definir el orden.</t>
  </si>
  <si>
    <t>P4</t>
  </si>
  <si>
    <t>El idImagen a modificar debe existir previamente en el sistema.</t>
  </si>
  <si>
    <t>Imagen modificada</t>
  </si>
  <si>
    <t>Si dos imágenes del mismo producto quedan con el mismo número de ordenVisualizacion, la galería podría romperse o mostrarse aleatoriamente.</t>
  </si>
  <si>
    <t>P5</t>
  </si>
  <si>
    <t>No pueden existir dos imágenes con el mismo ordenVisualizacion para un mismo producto.</t>
  </si>
  <si>
    <t>Eliminar imagen</t>
  </si>
  <si>
    <t>Retirar una fotografía específica de la galería de un producto.</t>
  </si>
  <si>
    <t>Botón de eliminar sobre la miniatura de la imagen en el panel de control.</t>
  </si>
  <si>
    <t>P6</t>
  </si>
  <si>
    <t>El idImagen a eliminar debe existir previamente en el sistema.</t>
  </si>
  <si>
    <t>Imagen eliminada</t>
  </si>
  <si>
    <t>Si falla la conexión con el sistema externo, la imagen se borra de la base de datos pero el archivo físico queda ocupando espacio basura en la nube.</t>
  </si>
  <si>
    <t>P7</t>
  </si>
  <si>
    <t>El sistema debe impedir borrar la última imagen si la regla de negocio exige que todo producto tenga al menos una foto.</t>
  </si>
  <si>
    <t>Consultar imágenes</t>
  </si>
  <si>
    <t>Obtener la galería de fotos asociada a un producto para mostrarla en el catálogo o en el detalle del artículo.</t>
  </si>
  <si>
    <t>Carrusel de fotos en la página del producto, ordenado ascendentemente por ordenVisualizacion.</t>
  </si>
  <si>
    <t>P8</t>
  </si>
  <si>
    <t>CDN (Content Delivery Network)</t>
  </si>
  <si>
    <t>Imágenes consultadas</t>
  </si>
  <si>
    <t>Si el sistema externo (CDN) se cae, los productos se mostrarán sin fotos (enlaces rotos).</t>
  </si>
  <si>
    <t>Representa el identificador único de cada cotización generado automáticamente por el sistema.</t>
  </si>
  <si>
    <t>Referencia al objeto de dominio "Cliente" que escribe la opinión</t>
  </si>
  <si>
    <t>Referencia al objeto de dominio "Producto" que es calificado</t>
  </si>
  <si>
    <t>Puntuación otorgada al artículo, generalmente en una escala de 1 a 5 estrellas</t>
  </si>
  <si>
    <t>Representa el texto opcional donde el cliente describe su experiencia de uso y calidad</t>
  </si>
  <si>
    <t>Representa la fecha y hora en que fue creada la solicitud de cotización por parte del cliente.</t>
  </si>
  <si>
    <t>Indica que un mismo cliente no puede publicar más de una reseña para un mismo producto</t>
  </si>
  <si>
    <t>idResena</t>
  </si>
  <si>
    <t>calificacion</t>
  </si>
  <si>
    <t>comentario</t>
  </si>
  <si>
    <t>fecha</t>
  </si>
  <si>
    <t>RES-001</t>
  </si>
  <si>
    <t>"Excelente sombrilla, resiste muy bien el viento y es de buen tamaño."</t>
  </si>
  <si>
    <t>RES-002</t>
  </si>
  <si>
    <t>"El tapete es bonito, pero el color verde es un poco más oscuro que en la foto."</t>
  </si>
  <si>
    <t>RES-003</t>
  </si>
  <si>
    <t>"Las cucharas son de excelente calidad, gruesas y no se doblan fácil."</t>
  </si>
  <si>
    <t>RES-004</t>
  </si>
  <si>
    <t>"A mi hijo le encantó la gorra de osito, el material es muy fresco."</t>
  </si>
  <si>
    <t>RES-005</t>
  </si>
  <si>
    <t>"Buena bolsa"</t>
  </si>
  <si>
    <t>El cliente debe existir y haber comprado el producto</t>
  </si>
  <si>
    <t>El producto debe existir en el catálogo</t>
  </si>
  <si>
    <t>La cotización debe estar asociada obligatoriamente a un cliente registrado.</t>
  </si>
  <si>
    <t>No debe contener lenguaje ofensivo</t>
  </si>
  <si>
    <t>Fecha/Hora</t>
  </si>
  <si>
    <t>Registra el momento exacto en el que se publicó o editó la calificación</t>
  </si>
  <si>
    <t>resenaNueva</t>
  </si>
  <si>
    <t>Contiene la información de la reseña a registrar (calificación, comentario).</t>
  </si>
  <si>
    <t>Retorna verdadero si la reseña se publicó exitosamente.</t>
  </si>
  <si>
    <t>Generar excepción indicando que el cliente no puede calificar un producto que no ha comprado.</t>
  </si>
  <si>
    <t>Generar excepción indicando que la calificación debe estar entre 1 y 5.</t>
  </si>
  <si>
    <t>Identificador exacto de la reseña que se desea borrar.</t>
  </si>
  <si>
    <t>Retorna verdadero si la reseña fue eliminada correctamente.</t>
  </si>
  <si>
    <t>Generar excepción indicando que la reseña a eliminar no se encuentra registrada.</t>
  </si>
  <si>
    <t>Generar excepción indicando acceso denegado por intentar borrar una reseña de otro usuario sin rol de administrador.</t>
  </si>
  <si>
    <t>Identificador del producto del cual se quieren consultar las opiniones.</t>
  </si>
  <si>
    <t>Lista&lt;Reseña&gt;</t>
  </si>
  <si>
    <t>Retorna una colección con los objetos de las reseñas encontradas.</t>
  </si>
  <si>
    <t>Crear reseña</t>
  </si>
  <si>
    <t>Publicar una calificación y un comentario sobre un producto específico de la tienda.</t>
  </si>
  <si>
    <t>idCliente, idProducto, calificacion, comentario, fecha</t>
  </si>
  <si>
    <t>Formulario de valoración (estrellas y texto) en la página del producto.</t>
  </si>
  <si>
    <t>RES-POL-01</t>
  </si>
  <si>
    <t>API de Moderación de Texto / Filtro Antispam</t>
  </si>
  <si>
    <t>Reseña creada</t>
  </si>
  <si>
    <t>Riesgo de "Fake Reviews" (Spam). ¿Debería el sistema permitir reseñas de personas que no han comprado el producto?</t>
  </si>
  <si>
    <t>RES-POL-02</t>
  </si>
  <si>
    <t>El idCliente debe haber realizado una compra exitosa del idProducto previamente (Compra Verificada).</t>
  </si>
  <si>
    <t>RES-POL-03</t>
  </si>
  <si>
    <t>El valor de 'calificacion' debe estar estrictamente en el rango permitido (ej. 1 a 5).</t>
  </si>
  <si>
    <t>Eliminar reseña</t>
  </si>
  <si>
    <t xml:space="preserve">Borrar una reseña porque incumple las normas de la comunidad (insultos) o por deseo del autor. </t>
  </si>
  <si>
    <t>Botón de eliminación en el panel del administrador o en el perfil del cliente.</t>
  </si>
  <si>
    <t>RES-POL-05</t>
  </si>
  <si>
    <t>El idResena a eliminar debe existir previamente en el sistema.</t>
  </si>
  <si>
    <t>Reseña eliminada</t>
  </si>
  <si>
    <t>Si un administrador elimina reseñas negativas sistemáticamente para inflar la calificación, se pierde la ética y confianza del sitio.</t>
  </si>
  <si>
    <t>RES-POL-06</t>
  </si>
  <si>
    <t>El cliente solo puede eliminar sus propias reseñas; el administrador puede eliminar cualquiera que viole las políticas (lenguaje ofensivo).</t>
  </si>
  <si>
    <t>Consultar reseñas</t>
  </si>
  <si>
    <t>Leer los comentarios y ver el promedio de calificaciones que otros han dejado sobre un producto.</t>
  </si>
  <si>
    <t>idResena, idCliente, idProducto, calificacion, comentario, fecha</t>
  </si>
  <si>
    <t>Sección de comentarios al final del detalle del producto en la tienda.</t>
  </si>
  <si>
    <t>RES-POL-07</t>
  </si>
  <si>
    <t>Reseñas consultadas</t>
  </si>
  <si>
    <t>Cargar miles de reseñas al mismo tiempo al abrir un producto puede colapsar la página (se requiere paginación).</t>
  </si>
  <si>
    <t>Identificador interno autogenerado por el sistema para el carrito</t>
  </si>
  <si>
    <t>Referencia al objeto de dominio “Cliente” dueño del carrito (Llave foránea)</t>
  </si>
  <si>
    <t>Fecha y hora exacta en la que se inició la sesión de compras</t>
  </si>
  <si>
    <t>Estado actual del carrito (Ej. Activo, Abandonado, Convertido)</t>
  </si>
  <si>
    <t>Indica que un cliente no puede tener más de un carrito “Activo” simultáneamente</t>
  </si>
  <si>
    <t>idCarrito</t>
  </si>
  <si>
    <t xml:space="preserve">fechaCreacion </t>
  </si>
  <si>
    <t>CAR-001</t>
  </si>
  <si>
    <t>CAR-002</t>
  </si>
  <si>
    <t>Convertido</t>
  </si>
  <si>
    <t>CAR-003</t>
  </si>
  <si>
    <t>CAR-004</t>
  </si>
  <si>
    <t>Abandonado</t>
  </si>
  <si>
    <t>CAR-005</t>
  </si>
  <si>
    <t>Mayúsculas</t>
  </si>
  <si>
    <t>El cliente debe existir en el sistema para asignarle una sesión de carrito</t>
  </si>
  <si>
    <t>Registra el momento exacto en el que el cliente inició la intención de compra</t>
  </si>
  <si>
    <t>Solo permite los valores 'Activo', 'Abandonado' o 'Convertido'</t>
  </si>
  <si>
    <t>carritoNuevo</t>
  </si>
  <si>
    <t>Contiene la información base del nuevo carrito a crear.</t>
  </si>
  <si>
    <t>Retorna verdadero si el carrito se creó exitosamente.</t>
  </si>
  <si>
    <t>Generar excepción indicando que el cliente asociado no se encuentra registrado.</t>
  </si>
  <si>
    <t>Generar excepción indicando que el usuario ya tiene un carrito de compras en curso.</t>
  </si>
  <si>
    <t>carritoModificado</t>
  </si>
  <si>
    <t>Contiene el carrito con los valores actualizados.</t>
  </si>
  <si>
    <t>Retorna verdadero si el carrito se actualizó correctamente.</t>
  </si>
  <si>
    <t>Generar excepción indicando que el carrito no existe o no pertenece al usuario actual.</t>
  </si>
  <si>
    <t>Generar excepción indicando que el cálculo del total generó un valor inconsistente (negativo).</t>
  </si>
  <si>
    <t>Identificador exacto del carrito que se desea vaciar.</t>
  </si>
  <si>
    <t>Retorna verdadero si el carrito fue vaciado exitosamente.</t>
  </si>
  <si>
    <t>Generar excepción indicando que el carrito a vaciar no se encuentra en el sistema.</t>
  </si>
  <si>
    <t>Generar excepción indicando que no se puede alterar un carrito que ya finalizó su proceso de compra.</t>
  </si>
  <si>
    <t>Identificador del carrito que se transformará en pedido.</t>
  </si>
  <si>
    <t>Retorna verdadero si el carrito cambió de estado exitosamente.</t>
  </si>
  <si>
    <t>Generar excepción indicando que no se puede procesar la compra de un carrito vacío.</t>
  </si>
  <si>
    <t>Identificador del cliente del cual se quiere consultar el carrito activo.</t>
  </si>
  <si>
    <t>Retorna el objeto del carrito de compras activo con su estado.</t>
  </si>
  <si>
    <t>Crear carrito</t>
  </si>
  <si>
    <t>Iniciar una nueva sesión de compras asignando un contenedor vacío al usuario.</t>
  </si>
  <si>
    <t>idCliente, fechaCreacion</t>
  </si>
  <si>
    <t>Registro inicial del carrito asociado al perfil del comprador.</t>
  </si>
  <si>
    <t>CAR-POL-01</t>
  </si>
  <si>
    <t>Motor de Caché</t>
  </si>
  <si>
    <t>Carrito creado</t>
  </si>
  <si>
    <t>Riesgo de "Carritos abandonados" (usuarios que crean el carrito pero nunca pagan), ocupando espacio inútil en la BD y que saturen la memoria si el cliente nunca agrega nada.</t>
  </si>
  <si>
    <t>CAR-POL-02</t>
  </si>
  <si>
    <t>El idCliente asociado debe existir previamente en el sistema.</t>
  </si>
  <si>
    <t>CAR-POL-03</t>
  </si>
  <si>
    <t>Un cliente solo puede tener un (1) carrito en estado "Activo" a la vez.</t>
  </si>
  <si>
    <t>Actualizar carrito (Añadir/Modificar)</t>
  </si>
  <si>
    <t>Recalcular el total del carrito cuando el usuario agrega nuevos productos o cambia cantidades.</t>
  </si>
  <si>
    <t>idCarrito, total</t>
  </si>
  <si>
    <t>Formulario interno que ajusta el valor a pagar según los productos seleccionados.</t>
  </si>
  <si>
    <t>CAR-POL-04</t>
  </si>
  <si>
    <t>El idCarrito a actualizar debe existir y pertenecer al cliente en sesión.</t>
  </si>
  <si>
    <t>Carrito actualizado</t>
  </si>
  <si>
    <t>Dilema arquitectónico: ¿Se debe descontar (reservar) el stock del producto al meterlo al carrito, o solo al momento de pagar?</t>
  </si>
  <si>
    <t>CAR-POL-05</t>
  </si>
  <si>
    <t>El nuevo total calculado no puede ser un valor negativo.</t>
  </si>
  <si>
    <t>Vaciar carrito</t>
  </si>
  <si>
    <t>Eliminar todos los artículos seleccionados y reiniciar el valor del carrito para empezar de cero.</t>
  </si>
  <si>
    <t>idCarrito,estado</t>
  </si>
  <si>
    <t>Acción de limpieza del carrtio de compras.</t>
  </si>
  <si>
    <t>CAR-POL-06</t>
  </si>
  <si>
    <t>El idCarrito a vaciar debe existir previamente en el sistema.</t>
  </si>
  <si>
    <t>Carrito vaciado</t>
  </si>
  <si>
    <t>Si el cliente presiona "Vaciar" por error, no hay forma nativa de recuperar la lista de productos que ya había seleccionado.</t>
  </si>
  <si>
    <t>CAR-POL-07</t>
  </si>
  <si>
    <t>El sistema solo puede vaciar el carrito si no ha sido transformado ya en un "Pedido" pagado.</t>
  </si>
  <si>
    <t>Consultar carrito</t>
  </si>
  <si>
    <t>Visualizar el resumen de la compra, incluyendo el monto total acumulado antes del checkout.</t>
  </si>
  <si>
    <t>idCarrito, idCliente, fechaCreacion, total</t>
  </si>
  <si>
    <t>Vista desplegable lateral o página de "Mi Carrito" con el resumen financiero.</t>
  </si>
  <si>
    <t>CAR-POL-08</t>
  </si>
  <si>
    <t>Carrito consultado</t>
  </si>
  <si>
    <t>Si el administrador cambia el precio de un producto, ¿el total del carrito se actualiza automáticamente o se le respeta el precio viejo al cliente?</t>
  </si>
  <si>
    <t xml:space="preserve">Sistema </t>
  </si>
  <si>
    <t>Cambiar estado (Convertir a Pedido)</t>
  </si>
  <si>
    <t>Actualizar el carrito para indicar que ya fue pagado y cerrado exitosamente</t>
  </si>
  <si>
    <t>idCarrito, estado</t>
  </si>
  <si>
    <t>Acción invisible al usuario, ocurre al finalizar el checkout.</t>
  </si>
  <si>
    <t>CAR-POL-09</t>
  </si>
  <si>
    <t>El estado solo puede pasar a "Convertido" si el carrito tenía al menos un producto en su detalle.</t>
  </si>
  <si>
    <t>Carrito convertido exitosamente</t>
  </si>
  <si>
    <t>N/A</t>
  </si>
  <si>
    <t>Identificador interno autogenerado por el detalle del carrito</t>
  </si>
  <si>
    <t>Referencia al objeto de dominio “CarritoCompras” al que pertenece (llave foránea)</t>
  </si>
  <si>
    <t xml:space="preserve">Referencia al objeto de dominio “Producto” que el cliente desea adquirir </t>
  </si>
  <si>
    <t>Número de unidades que el cliente desea comprar de este producto</t>
  </si>
  <si>
    <t>Indica que un mismo producto no puede aparecer en dos líneas distintas dentro del mismo carrito</t>
  </si>
  <si>
    <t>idItemCarrito</t>
  </si>
  <si>
    <t>cantidad</t>
  </si>
  <si>
    <t>ITM-001</t>
  </si>
  <si>
    <t>ITM-002</t>
  </si>
  <si>
    <t>ITM-003</t>
  </si>
  <si>
    <t>ITM-004</t>
  </si>
  <si>
    <t>ITM-005</t>
  </si>
  <si>
    <t>&lt;CarritoCompras&gt;</t>
  </si>
  <si>
    <t>El carrito debe existir y estar en estado Activo</t>
  </si>
  <si>
    <t>El producto debe existir y estar Activo en el catálogo</t>
  </si>
  <si>
    <t>No puede ser cero o negativa. Si el cliente pone cero, el ítem se elimina del carrito</t>
  </si>
  <si>
    <t>itemNuevo</t>
  </si>
  <si>
    <t>Contiene la información del producto y la cantidad a agregar.</t>
  </si>
  <si>
    <t>Retorna verdadero si el producto se agregó exitosamente.</t>
  </si>
  <si>
    <t>Generar excepción indicando que el carrito o el producto no se encuentran registrados.</t>
  </si>
  <si>
    <t>Generar excepción indicando que la cantidad a agregar debe ser al menos 1.</t>
  </si>
  <si>
    <t>itemModificado</t>
  </si>
  <si>
    <t>Contiene el identificador del ítem y la nueva cantidad deseada.</t>
  </si>
  <si>
    <t>Retorna verdadero si la cantidad se actualizó correctamente.</t>
  </si>
  <si>
    <t>Generar excepción indicando que el ítem a modificar no existe en el carrito actual.</t>
  </si>
  <si>
    <t>Generar excepción o notificación (si aplica) indicando que el producto fue removido por cantidad cero.</t>
  </si>
  <si>
    <t>Identificador exacto del ítem que se desea borrar del carrito.</t>
  </si>
  <si>
    <t>Retorna verdadero si el ítem fue eliminado correctamente de la cesta.</t>
  </si>
  <si>
    <t>Generar excepción indicando que el ítem a eliminar ya no se encuentra en el carrito.</t>
  </si>
  <si>
    <t>Identificador del carrito del cual se quieren obtener los ítems.</t>
  </si>
  <si>
    <t>Lista&lt;ItemCarrito&gt;</t>
  </si>
  <si>
    <t>Retorna una colección con los objetos de los ítems encontrados.</t>
  </si>
  <si>
    <t>Generar excepción indicando acceso denegado por intentar consultar un carrito ajeno.</t>
  </si>
  <si>
    <t>Agregar producto al carrito</t>
  </si>
  <si>
    <t>Insertar un producto específico con su cantidad y precio en el carrito de compras activo.</t>
  </si>
  <si>
    <t>Idcarrito, idProducto, cantidad</t>
  </si>
  <si>
    <t>Detalle del producto a añadir, especificando cuántas unidades y su costo.</t>
  </si>
  <si>
    <t>ITC-POL-01</t>
  </si>
  <si>
    <t>Producto agregado al carrito</t>
  </si>
  <si>
    <t>Si dos clientes agregan la última unidad de un producto a sus carritos al mismo tiempo, ¿a quién se le respeta la compra en el checkout?</t>
  </si>
  <si>
    <t>ITC-POL-02</t>
  </si>
  <si>
    <t>El idCarrito y el idProducto deben existir previamente en el sistema.</t>
  </si>
  <si>
    <t>ITC-POL-03</t>
  </si>
  <si>
    <t>La cantidad ingresada debe ser estrictamente mayor a cero (0).</t>
  </si>
  <si>
    <t>Modificar cantidad del item</t>
  </si>
  <si>
    <t>Aumentar o disminuir las unidades de un producto que ya se encuentra dentro del carrito.</t>
  </si>
  <si>
    <t>idItemCarrito, Idcarrito, idProducto, cantidad</t>
  </si>
  <si>
    <t>Interfaz con botones de (+) y (-) para ajustar las unidades y recalcular el subtotal.</t>
  </si>
  <si>
    <t>ITC-POL-04</t>
  </si>
  <si>
    <t>El idItem a modificar debe existir previamente en el carrito del cliente.</t>
  </si>
  <si>
    <t>Cantidad de item modificada</t>
  </si>
  <si>
    <t>Riesgo de inconsistencia si el cliente en múltiples pestañas del navegador modifica las cantidades al mismo tiempo.</t>
  </si>
  <si>
    <t>PITC-POL-05</t>
  </si>
  <si>
    <t>Si el usuario reduce la cantidad a cero (0), el sistema debe disparar la eliminación automática del ítem.</t>
  </si>
  <si>
    <t>Eliminar producto del carrito</t>
  </si>
  <si>
    <t>Retirar por completo una línea de producto del carrito de compras.</t>
  </si>
  <si>
    <t>idItem</t>
  </si>
  <si>
    <t>Botón de "basurero" o "eliminar" junto al producto en el resumen de la compra.</t>
  </si>
  <si>
    <t>ITC-POL-06</t>
  </si>
  <si>
    <t>El idItem a eliminar debe existir previamente en el sistema.</t>
  </si>
  <si>
    <t>Producto eliminado del carrito</t>
  </si>
  <si>
    <t>Si se elimina el último y único item que había, ¿el sistema debería eliminar automáticamente también la cabecera (CarritoCompras) o dejarla vacía?</t>
  </si>
  <si>
    <t>Consultar items del carrito</t>
  </si>
  <si>
    <t>Listar todos los productos, con sus cantidades y subtotales, que están listos para ser pagados.</t>
  </si>
  <si>
    <t>Lista detallada de los productos elegidos, paso previo al proceso de pago (Checkout).</t>
  </si>
  <si>
    <t>ITC-POL-07</t>
  </si>
  <si>
    <t>El cliente solo puede consultar los items que pertenezcan a su propio carrito activo.</t>
  </si>
  <si>
    <t>Items del carrito consultados</t>
  </si>
  <si>
    <t>Si el carrito tiene muchos ítems distintos, requerirá múltiples consultas cruzadas al catálogo para mostrar la foto y el nombre.</t>
  </si>
  <si>
    <t>Identificador único y alfanumérico generado por el sistema (Nro. Orden)</t>
  </si>
  <si>
    <t xml:space="preserve">Referencia al objeto de dominio “Cliente” que realiza la compra </t>
  </si>
  <si>
    <t>Referencia al objeto de dominio “Dirección” donde se entregará la compra (Llave foránea)</t>
  </si>
  <si>
    <t>Fecha y hora exacta de la confirmación de la compra</t>
  </si>
  <si>
    <t>Estado general del proceso logístico y financiero (Ej. PendientePago, Despachado)</t>
  </si>
  <si>
    <t>Valor total liquidado y congelado a cobrar al cliente en COP</t>
  </si>
  <si>
    <t>Indica que el número de pedido es un comprobante único en todo el sistema</t>
  </si>
  <si>
    <t>fechaCreacion</t>
  </si>
  <si>
    <t>estadoLogistico</t>
  </si>
  <si>
    <t>totalCompra</t>
  </si>
  <si>
    <t>PED-2026-001</t>
  </si>
  <si>
    <t>PendientePago</t>
  </si>
  <si>
    <t>PED-2026-002</t>
  </si>
  <si>
    <t>Despachado</t>
  </si>
  <si>
    <t>PED-2026-003</t>
  </si>
  <si>
    <t>Pagado</t>
  </si>
  <si>
    <t>PED-2026-004</t>
  </si>
  <si>
    <t>Entregado</t>
  </si>
  <si>
    <t>PED-2026-005</t>
  </si>
  <si>
    <t>El formato suele incluir año y prefijo (Ej: PED-2026-001)</t>
  </si>
  <si>
    <t>El cliente debe existir y estar activo en el sistema</t>
  </si>
  <si>
    <t>&lt;Direccion&gt;</t>
  </si>
  <si>
    <t>La dirección de entrega debe pertenecer al cliente que realiza el pedido</t>
  </si>
  <si>
    <t>Se captura el momento exacto en el que el cliente confirma la compra</t>
  </si>
  <si>
    <t xml:space="preserve">Texto </t>
  </si>
  <si>
    <t>Solo permite valores del flujo (PendientePago, Pagado, Despachado, Entregado)</t>
  </si>
  <si>
    <t>Debe ser la sumatoria exacta de los precios congelados en las líneas del pedido</t>
  </si>
  <si>
    <t>pedidoNuevo</t>
  </si>
  <si>
    <t>Contiene la información base del nuevo pedido a registrar.</t>
  </si>
  <si>
    <t>Retorna verdadero si el pedido se creó exitosamente.</t>
  </si>
  <si>
    <t>Generar excepción indicando que el carrito no es válido o está vacío.</t>
  </si>
  <si>
    <t>Generar excepción indicando inconsistencia en el valor total calculado a cobrar.</t>
  </si>
  <si>
    <t>pedidoModificado</t>
  </si>
  <si>
    <t>Contiene la información del pedido con el nuevo estado actualizado.</t>
  </si>
  <si>
    <t>Retorna verdadero si el estado del pedido se actualizó correctamente.</t>
  </si>
  <si>
    <t>Generar excepción indicando que el pedido a actualizar no existe en la base de datos.</t>
  </si>
  <si>
    <t>Generar excepción indicando que el cambio de estado logístico es inválido y va en reversa.</t>
  </si>
  <si>
    <t>idPedido</t>
  </si>
  <si>
    <t>Identificador exacto del pedido que el cliente o administrador desea cancelar.</t>
  </si>
  <si>
    <t>Retorna verdadero si el pedido fue cancelado exitosamente.</t>
  </si>
  <si>
    <t>Generar excepción indicando que el pedido a cancelar no se encuentra registrado.</t>
  </si>
  <si>
    <t>Generar excepción indicando que no se puede cancelar un pedido que ya fue despachado físicamente.</t>
  </si>
  <si>
    <t>Parámetros opcionales para filtrar o buscar el historial de pedidos.</t>
  </si>
  <si>
    <t>Lista&lt;Pedido&gt;</t>
  </si>
  <si>
    <t>Retorna una colección con los objetos de los pedidos encontrados.</t>
  </si>
  <si>
    <t>Generar excepción indicando acceso denegado por intentar visualizar pedidos de otro usuario.</t>
  </si>
  <si>
    <t>Crear pedido (Checkout)</t>
  </si>
  <si>
    <t>El usuario finaliza su compra, procesa el pago y genera la orden de despacho</t>
  </si>
  <si>
    <t>idCarrito, idcliente, idDireccion, fechaCreacion, totalCompra</t>
  </si>
  <si>
    <t>Pantalla final de pago (Checkout) con el resumen monetario y destino de entrega.</t>
  </si>
  <si>
    <t>PED-POL-01</t>
  </si>
  <si>
    <t>Pasarela de pagos</t>
  </si>
  <si>
    <t>Pedido generado</t>
  </si>
  <si>
    <t>Riesgo de "Timeout" (tiempo de espera agotado) si la pasarela de pagos externa tarda mucho en responder y el usuario recarga la página.</t>
  </si>
  <si>
    <t>PED-POL-02</t>
  </si>
  <si>
    <t>El idCarrito asociado debe estar activo y contener al menos un ítem.</t>
  </si>
  <si>
    <t>PED-POL-03</t>
  </si>
  <si>
    <t>El total compra debe ser mayor a cero y coincidir exactamente con la suma de los ítems del carrito.</t>
  </si>
  <si>
    <t>Administrador / Sistema</t>
  </si>
  <si>
    <t>Actualizar estado del pedido</t>
  </si>
  <si>
    <t>Cambiar la fase en la que se encuentra la orden (ej. de "Pagado" a "Enviado" o "Entregado") para el seguimiento logístico.</t>
  </si>
  <si>
    <t>idPedido, estadoLogsitico</t>
  </si>
  <si>
    <t>Panel de control de despachos o actualización automática vía Webhook de la transportadora.</t>
  </si>
  <si>
    <t>PED-POL-04</t>
  </si>
  <si>
    <t>El idPedido a modificar debe existir previamente en el sistema.</t>
  </si>
  <si>
    <t>API Transportadora (Servientrega / Coordinadora)</t>
  </si>
  <si>
    <t>Estado logístico de pedido actualizado</t>
  </si>
  <si>
    <t>Si se marca como "Entregado" por error, el cliente no podrá abrir reclamos fácilmente si su paquete nunca llegó.</t>
  </si>
  <si>
    <t>PED-POL-05</t>
  </si>
  <si>
    <t>El estado solo puede avanzar siguiendo un flujo lógico unidireccional (ej. no puede pasar de "Entregado" de vuelta a "Pendiente").</t>
  </si>
  <si>
    <t>Cancelar pedido</t>
  </si>
  <si>
    <t>Anular la compra antes de que el paquete sea entregado a la transportadora, procesando un reembolso.</t>
  </si>
  <si>
    <t>Botón de "Cancelar compra" en el historial de pedidos o en el panel de soporte.</t>
  </si>
  <si>
    <t>PED-POL-06</t>
  </si>
  <si>
    <t>El idPedido a cancelar debe existir previamente en el sistema.</t>
  </si>
  <si>
    <t>Pasarela de Pagos (API de Reembolsos)</t>
  </si>
  <si>
    <t>Pedido cancelado</t>
  </si>
  <si>
    <t>Si el pedido ya fue entregado a la transportadora externa, cancelar el pedido en el sistema no detendrá físicamente la entrega del paquete</t>
  </si>
  <si>
    <t>PED-POL-07</t>
  </si>
  <si>
    <t>El sistema solo debe permitir la cancelación si el estado actual es "Pendiente" o "Pagado", pero NO si es "Enviado".</t>
  </si>
  <si>
    <t>Consultar pedidos (Tracking)</t>
  </si>
  <si>
    <t>Listar las órdenes realizadas en el pasado para revisar garantías, volver a comprar o hacer auditoría.</t>
  </si>
  <si>
    <t>idPedido, idCarrito, idcliente, idDireccion, fechacreacion, estadoLogsitico, totalCompra</t>
  </si>
  <si>
    <t>Vista de "Mis Pedidos" en el perfil del cliente o general de ventas para el administrador.</t>
  </si>
  <si>
    <t>PED-POL-08</t>
  </si>
  <si>
    <t>El cliente solo puede ver sus propios pedidos; el administrador tiene acceso al historial global.</t>
  </si>
  <si>
    <t>Pedidos consultados</t>
  </si>
  <si>
    <t>Identificador interno y correlativo autogenerado por el sistema</t>
  </si>
  <si>
    <t xml:space="preserve">Referencia al objeto de dominio “Pedido” al que pertenece este detalle </t>
  </si>
  <si>
    <t xml:space="preserve">Referencia al objeto de dominio “Producto” despachado en este renglón </t>
  </si>
  <si>
    <t>Número de unidades adquiridas por el cliente de este artículo</t>
  </si>
  <si>
    <t>idLineaPedido</t>
  </si>
  <si>
    <t>precioCongelado</t>
  </si>
  <si>
    <t>LNP-001</t>
  </si>
  <si>
    <t>LNP-002</t>
  </si>
  <si>
    <t>LNP-003</t>
  </si>
  <si>
    <t>LNP-004</t>
  </si>
  <si>
    <t>LNP-005</t>
  </si>
  <si>
    <t>&lt;Pedido&gt;</t>
  </si>
  <si>
    <t>El pedido maestro debe existir y estar en proceso</t>
  </si>
  <si>
    <t>El producto debe estar Activo en el momento de crear la línea</t>
  </si>
  <si>
    <t>La cantidad comprada debe ser mayor a cero</t>
  </si>
  <si>
    <t>Se captura el precio actual del catálogo en el instante de la venta. Este valor se vuelve inmutable.</t>
  </si>
  <si>
    <t>lineaNueva</t>
  </si>
  <si>
    <t>Contiene la información de la línea de pedido que se va a registrar.</t>
  </si>
  <si>
    <t>Retorna verdadero si la línea de pedido se registró correctamente.</t>
  </si>
  <si>
    <t>Generar excepción indicando que el producto a registrar no existe en el histórico del catálogo.</t>
  </si>
  <si>
    <t>Generar excepción indicando que el valor del precio congelado es inconsistente con el catálogo.</t>
  </si>
  <si>
    <t>Identificador exacto de la línea de pedido que se desea devolver o anular.</t>
  </si>
  <si>
    <t>Retorna verdadero si la línea de pedido se devolvió o canceló exitosamente.</t>
  </si>
  <si>
    <t>Generar excepción indicando que el pedido padre aún no ha sido entregado o no es válido para devoluciones.</t>
  </si>
  <si>
    <t>Identificador del pedido padre del cual se quieren obtener sus líneas de detalle.</t>
  </si>
  <si>
    <t>Lista&lt;LineaPedido&gt;</t>
  </si>
  <si>
    <t>Retorna una colección con los objetos de las líneas de pedido encontradas.</t>
  </si>
  <si>
    <t>Generar excepción indicando acceso denegado por intentar visualizar el detalle de un pedido ajeno.</t>
  </si>
  <si>
    <t>Registrar línea de pedido</t>
  </si>
  <si>
    <t>Guardar el registro inmutable de un producto comprado, congelando su precio y cantidad exactos al momento del pago.</t>
  </si>
  <si>
    <t>idPedido, idProducto, cantidad, precioCongelado</t>
  </si>
  <si>
    <t>Registro histórico interno que detalla qué artículos conforman el pedido total.</t>
  </si>
  <si>
    <t>LIN-POL-01</t>
  </si>
  <si>
    <t>Software Contable</t>
  </si>
  <si>
    <t>Línea de pedido registrada</t>
  </si>
  <si>
    <t>Riesgo de que el producto se agote físicamente entre el momento en que estaba en el carrito y el milisegundo en que se crea la línea de pedido.</t>
  </si>
  <si>
    <t>LIN-POL-02</t>
  </si>
  <si>
    <t>El idProducto debe existir en el catálogo, pero su estado actual no importa (incluso si fue inactivado después de la compra).</t>
  </si>
  <si>
    <t>LIN-POL-03</t>
  </si>
  <si>
    <t>El precioCongelado debe ser una copia exacta del precio que tenía el producto al momento de la compra, asegurando inmutabilidad.</t>
  </si>
  <si>
    <t>Devolver / Cancelar línea (Reembolso parcial)</t>
  </si>
  <si>
    <t>Anular un ítem específico del pedido porque llegó defectuoso o el cliente pidió garantía, sin cancelar todo el pedido.</t>
  </si>
  <si>
    <t>idLineaPedido, idPedido, idProducto, cantidad, precioCongelado</t>
  </si>
  <si>
    <t>Panel de gestión de garantías y devoluciones en el administrador.</t>
  </si>
  <si>
    <t>LIN-POL-04</t>
  </si>
  <si>
    <t>Solo se puede devolver una línea si el pedido padre (idPedido) está en estado "Entregado" o "Completado".</t>
  </si>
  <si>
    <t>Línea de pedido devuelta (reembolsada)</t>
  </si>
  <si>
    <t>Si se devuelve una línea de pedido, ¿el sistema debe retornar automáticamente esa "cantidad" al stock disponible del inventario?</t>
  </si>
  <si>
    <t>Consultar detalle de pedido</t>
  </si>
  <si>
    <t>Listar los productos exactos, cantidades y precios que el cliente compró dentro de un pedido específico.</t>
  </si>
  <si>
    <t>Vista de "Detalle de factura" o "Ítems del pedido" en el perfil del cliente.</t>
  </si>
  <si>
    <t>LIN-POL-05</t>
  </si>
  <si>
    <t>El cliente solo puede consultar las líneas de pedido que pertenezcan a un idPedido asociado a su cuenta.</t>
  </si>
  <si>
    <t>Líneas de pedido consultadas</t>
  </si>
  <si>
    <t>Identificador interno autogenerado por el sistema para el pago</t>
  </si>
  <si>
    <t>Referencia al objeto de dominio “Pedido” que se intenta saldar (Llave foránea)</t>
  </si>
  <si>
    <t>Monto total enviado a la pasarela para este intento de pago en COP</t>
  </si>
  <si>
    <t>Medio utilizado por el cliente (tarjeta, PSE, efectivo contraentrega, etc.)</t>
  </si>
  <si>
    <t>Estado actual del intento de pago (Ej. Pendiente, Aprobado, Rechazado)</t>
  </si>
  <si>
    <t>Código o referencia devuelta por la pasarela externa (número de autorización o recibo)</t>
  </si>
  <si>
    <t>Fecha y hora en la que la pasarela respondió al intento de pago</t>
  </si>
  <si>
    <t>Indica que cada intento de pago tiene un identificador único en el sistema, útil para trazabilidad y reclamos</t>
  </si>
  <si>
    <t>idPago</t>
  </si>
  <si>
    <t>monto</t>
  </si>
  <si>
    <t>metodo</t>
  </si>
  <si>
    <t>codigoAutorizacion</t>
  </si>
  <si>
    <t>fechaHora</t>
  </si>
  <si>
    <t>PAG-0001</t>
  </si>
  <si>
    <t>Tarjeta de Crédito (Visa/Mastercard)</t>
  </si>
  <si>
    <t>Aprobado</t>
  </si>
  <si>
    <t>AUTH-985421</t>
  </si>
  <si>
    <t>PAG-0002</t>
  </si>
  <si>
    <t xml:space="preserve">	PSE (Transferencia Bancaria)</t>
  </si>
  <si>
    <t>AUTH-774512</t>
  </si>
  <si>
    <t>PAG-0003</t>
  </si>
  <si>
    <t>Nequi / Daviplata</t>
  </si>
  <si>
    <t>Rechazado</t>
  </si>
  <si>
    <t>ERR-452210</t>
  </si>
  <si>
    <t>PAG-0004</t>
  </si>
  <si>
    <t>Pago Contra Entrega</t>
  </si>
  <si>
    <t xml:space="preserve">Pendiente </t>
  </si>
  <si>
    <t>AUTH-889631</t>
  </si>
  <si>
    <t>PAG-0005</t>
  </si>
  <si>
    <t>Pendiente</t>
  </si>
  <si>
    <t>CE-RESERVA-004</t>
  </si>
  <si>
    <t>Código de autorización emitido por la pasarela de pagos</t>
  </si>
  <si>
    <t>El pedido debe existir y no estar cancelado</t>
  </si>
  <si>
    <t>Debe ser igual al totalCompra liquidado en el Pedido</t>
  </si>
  <si>
    <t>&lt;MetodoPago&gt;</t>
  </si>
  <si>
    <t>El método seleccionado debe estar Activo en el sistema</t>
  </si>
  <si>
    <t xml:space="preserve">No </t>
  </si>
  <si>
    <t>Solo permite: 'Aprobado', 'Rechazado' o 'Pendiente'</t>
  </si>
  <si>
    <t>Solo se llena si la transacción es aprobada por el banco</t>
  </si>
  <si>
    <t>Registra el momento en que la pasarela emite una respuesta</t>
  </si>
  <si>
    <t>si</t>
  </si>
  <si>
    <t>pagoNuevo</t>
  </si>
  <si>
    <t>Contiene la información inicial de la transacción a registrar.</t>
  </si>
  <si>
    <t>Retorna verdadero si el intento de pago se registró correctamente.</t>
  </si>
  <si>
    <t>Generar excepción indicando que el monto de la transacción difiere del total del pedido.</t>
  </si>
  <si>
    <t>Generar excepción indicando que el pago no puede iniciar en un estado distinto a Pendiente.</t>
  </si>
  <si>
    <t>pagoActualizado</t>
  </si>
  <si>
    <t>Contiene el identificador del pago y el nuevo estado reportado por el banco.</t>
  </si>
  <si>
    <t>Retorna verdadero si el estado del pago se actualizó exitosamente.</t>
  </si>
  <si>
    <t>Generar excepción indicando que el pago a actualizar no se encuentra registrado.</t>
  </si>
  <si>
    <t>Generar excepción indicando que el pago ya finalizó su ciclo y su estado es inmutable.</t>
  </si>
  <si>
    <t>Identificador exacto del pago que se desea reembolsar o anular.</t>
  </si>
  <si>
    <t>Retorna verdadero si el reembolso se emitió y registró correctamente.</t>
  </si>
  <si>
    <t>Generar excepción indicando que no se puede reembolsar un pago que aún no ha sido aprobado por el banco.</t>
  </si>
  <si>
    <t>Parámetros opcionales para buscar o filtrar el historial de pagos.</t>
  </si>
  <si>
    <t>Lista&lt;Pago&gt;</t>
  </si>
  <si>
    <t>Retorna una colección con los objetos de los pagos encontrados.</t>
  </si>
  <si>
    <t>Generar excepción indicando acceso denegado por intentar visualizar datos financieros de otro usuario.</t>
  </si>
  <si>
    <t>Cliente / Sistema</t>
  </si>
  <si>
    <t>Procesar pago (Iniciar)</t>
  </si>
  <si>
    <t>Enviar la información de cobro a la entidad financiera y registrar la transacción inicial.</t>
  </si>
  <si>
    <t>idPedido, metodoPago, monto, fechaPago, estado</t>
  </si>
  <si>
    <t>Formulario de checkout y pantalla de redirección al banco o pasarela.</t>
  </si>
  <si>
    <t>PAG-POL-01</t>
  </si>
  <si>
    <t xml:space="preserve">Pasarela de Pagos </t>
  </si>
  <si>
    <t>Intento de pago registrado</t>
  </si>
  <si>
    <t>Riesgo de Cobro Doble: ¿Qué pasa si el cliente entra en pánico porque la página no carga y presiona el botón "Pagar" 3 veces seguidas?</t>
  </si>
  <si>
    <t>PAG-POL-02</t>
  </si>
  <si>
    <t>El monto a cobrar debe coincidir exactamente con el "total compra" del idPedido asociado.</t>
  </si>
  <si>
    <t>PAG-POL-03</t>
  </si>
  <si>
    <t>El estado inicial de la transacción debe ser obligatoriamente "Pendiente" o "En proceso".</t>
  </si>
  <si>
    <t>Sistema (Webhook) / Admin</t>
  </si>
  <si>
    <t>Actualizar estado de pago</t>
  </si>
  <si>
    <t>Recibir la confirmación asíncrona del banco (aprobado o rechazado) y actualizar el sistema.</t>
  </si>
  <si>
    <t>idPago, estado, codigoAutorizacion, fechaHora</t>
  </si>
  <si>
    <t>Endpoint del servidor que escucha la respuesta del banco o panel administrativo.</t>
  </si>
  <si>
    <t>PAG-POL-04</t>
  </si>
  <si>
    <t>El idPago a modificar debe existir previamente en el sistema.</t>
  </si>
  <si>
    <t>Pasarela de Pagos / Red Bancaria</t>
  </si>
  <si>
    <t>Estado de pago actualizado (Aprobado/Rechazado)</t>
  </si>
  <si>
    <t>Si el banco tarda 30 minutos en confirmar un pago por PSE, ¿el inventario del producto debe mantenerse bloqueado o se libera para otro cliente?</t>
  </si>
  <si>
    <t>PAG-POL-05</t>
  </si>
  <si>
    <t>El estado solo puede cambiar a "Aprobado" o "Rechazado" si el estado actual era "Pendiente".</t>
  </si>
  <si>
    <t>Reembolsar pago</t>
  </si>
  <si>
    <t>Devolver el dinero al cliente tras la cancelación de un pedido o por aplicación de una garantía.</t>
  </si>
  <si>
    <t xml:space="preserve">	idPago, idPedido, monto, estado</t>
  </si>
  <si>
    <t>Botón de "Aplicar reembolso" en el detalle financiero de la orden.</t>
  </si>
  <si>
    <t>PAG-POL-06</t>
  </si>
  <si>
    <t>Solo se puede emitir un reembolso si el estado actual del pago es "Aprobado".</t>
  </si>
  <si>
    <t>Pasarela de Pagos (API Reembolsos)</t>
  </si>
  <si>
    <t>Pago reembolsado</t>
  </si>
  <si>
    <t>Reembolsos parciales: ¿El sistema soporta devolver solo una parte del dinero si el cliente devuelve 1 de los 3 productos que compró?</t>
  </si>
  <si>
    <t>Consultar pagos</t>
  </si>
  <si>
    <t>Revisar el comprobante, el método usado y el estado de la transacción para conciliación contable o soporte.</t>
  </si>
  <si>
    <t>idPago, idPedido, monto, metodo, estado, codigoAutorizacion, fechaHora</t>
  </si>
  <si>
    <t>Historial de transacciones en el perfil del cliente o reporte financiero del administrador.</t>
  </si>
  <si>
    <t>PAG-POL-07</t>
  </si>
  <si>
    <t>El cliente solo puede ver los pagos de sus propios pedidos; el administrador tiene visión global.</t>
  </si>
  <si>
    <t>Pagos consultados</t>
  </si>
  <si>
    <t>Si la base de datos se vulnera, exponer métodos de pago o montos podría generar problemas de confidencialidad financiera.</t>
  </si>
  <si>
    <t>Referencia el nombre comercial y visible de la opción de pago en el checkout (Ej. PSE, Tarjeta Crédito)</t>
  </si>
  <si>
    <t>idMetodo</t>
  </si>
  <si>
    <t>MP-001</t>
  </si>
  <si>
    <t>MP-002</t>
  </si>
  <si>
    <t>MP-003</t>
  </si>
  <si>
    <t>MP-004</t>
  </si>
  <si>
    <t>MP-005</t>
  </si>
  <si>
    <t>MercadoPago</t>
  </si>
  <si>
    <t>El nombre debe ser claro para el cliente en el checkout</t>
  </si>
  <si>
    <t>metodoNuevo</t>
  </si>
  <si>
    <t>Contiene la información del nuevo método de pago a registrar.</t>
  </si>
  <si>
    <t>Retorna verdadero si el método se agregó exitosamente.</t>
  </si>
  <si>
    <t>Generar excepción indicando que ya existe un método de pago con ese mismo nombre.</t>
  </si>
  <si>
    <t>metodoModificado</t>
  </si>
  <si>
    <t>Contiene la información actualizada del método de pago.</t>
  </si>
  <si>
    <t>Retorna verdadero si el método de pago se actualizó correctamente.</t>
  </si>
  <si>
    <t>Generar excepción indicando que el método de pago a editar no se encuentra registrado.</t>
  </si>
  <si>
    <t>Generar excepción indicando que el nuevo nombre entra en conflicto con un método existente.</t>
  </si>
  <si>
    <t>idMetodoPago</t>
  </si>
  <si>
    <t>Identificador exacto del método de pago que se desea borrar.</t>
  </si>
  <si>
    <t>Retorna verdadero si el método de pago fue eliminado correctamente.</t>
  </si>
  <si>
    <t>Generar excepción indicando que el método a eliminar no se encuentra en la base de datos.</t>
  </si>
  <si>
    <t>Parámetros opcionales para filtrar la búsqueda de métodos de pago.</t>
  </si>
  <si>
    <t>Lista&lt;MetodoPago&gt;</t>
  </si>
  <si>
    <t>Retorna una colección con los objetos de los métodos de pago encontrados.</t>
  </si>
  <si>
    <t>Generar excepción indicando acceso denegado por intentar visualizar métodos inactivos sin permisos.</t>
  </si>
  <si>
    <t>Registrar método de pago</t>
  </si>
  <si>
    <t>Crear una nueva opción de pago para que quede disponible en el checkout de la tienda.</t>
  </si>
  <si>
    <t>Formulario simple en el panel de configuración de la tienda.</t>
  </si>
  <si>
    <t>MET-POL-01</t>
  </si>
  <si>
    <t>Método de pago registrado</t>
  </si>
  <si>
    <t>Riesgo de habilitar un método que realmente no esté operativo en la pasarela o en el proceso interno de cobro.</t>
  </si>
  <si>
    <t>MET-POL-02</t>
  </si>
  <si>
    <t>El nombre del método de pago no debe repetirse en el sistema.</t>
  </si>
  <si>
    <t>Modificar método de pago</t>
  </si>
  <si>
    <t>Actualizar la información de una opción de pago existente, como su nombre, descripción o disponibilidad.</t>
  </si>
  <si>
    <t>idMetodo, nombre</t>
  </si>
  <si>
    <t>Formulario pre-cargado con la información actual del método de pago.</t>
  </si>
  <si>
    <t>MET-POL-03</t>
  </si>
  <si>
    <t>El idMetodoPago a modificar debe existir previamente en el sistema.</t>
  </si>
  <si>
    <t>Método de pago modificado</t>
  </si>
  <si>
    <t>Si se cambia un método usado históricamente, puede generarse confusión en reportes o conciliaciones antiguas.</t>
  </si>
  <si>
    <t>MET-POL-04</t>
  </si>
  <si>
    <t>Si se cambia el nombre, el nuevo valor no debe coincidir con otro método ya registrado.</t>
  </si>
  <si>
    <t>Desactivar método de pago</t>
  </si>
  <si>
    <t>Inhabilitar una opción de cobro para que deje de aparecer en el checkout sin borrar su historial.</t>
  </si>
  <si>
    <t>Vista de edición rápida en la configuración del administrador.</t>
  </si>
  <si>
    <t>MET-POL-05</t>
  </si>
  <si>
    <t>El idMetodoPago debe existir previamente en el sistema.</t>
  </si>
  <si>
    <t>Método de pago desactivado</t>
  </si>
  <si>
    <t>Lo correcto es desactivar y no borrar, porque pagos históricos pueden seguir apuntando a ese método.</t>
  </si>
  <si>
    <t>Consultar métodos de pago</t>
  </si>
  <si>
    <t>Listar los métodos de pago disponibles para mostrarlos en el checkout o gestionarlos desde el panel administrativo.</t>
  </si>
  <si>
    <t>Vista del catálogo de métodos habilitados para cobrar en la tienda.</t>
  </si>
  <si>
    <t>MET-POL-06</t>
  </si>
  <si>
    <t>El cliente solo debe visualizar métodos con estado "Activo"; el administrador puede ver todos.</t>
  </si>
  <si>
    <t>Métodos de pago consultados</t>
  </si>
  <si>
    <t xml:space="preserve"> </t>
  </si>
  <si>
    <t>Identificador interno autogenerado por el sistema</t>
  </si>
  <si>
    <t>Referencia al objeto de dominio “Pago” exitoso que originó esta factura (Llave foránea)</t>
  </si>
  <si>
    <t xml:space="preserve">Número de factura electrónica </t>
  </si>
  <si>
    <t>Fecha y hora de emisión del comprobante contable</t>
  </si>
  <si>
    <t>Valor base de la compra sin impuestos (COP)</t>
  </si>
  <si>
    <t>Valor correspondiente al IVA (19%) u otros tributos (COP)</t>
  </si>
  <si>
    <t>Valor total legalmente facturado al cliente (COP)</t>
  </si>
  <si>
    <t>idFactura</t>
  </si>
  <si>
    <t>numeroFactura</t>
  </si>
  <si>
    <t>fechaEmision</t>
  </si>
  <si>
    <t>subtotal</t>
  </si>
  <si>
    <t>totalImpuestos</t>
  </si>
  <si>
    <t>totalFacturado</t>
  </si>
  <si>
    <t>FAC-001</t>
  </si>
  <si>
    <t>PAG-001</t>
  </si>
  <si>
    <t>FE-10020</t>
  </si>
  <si>
    <t>FAC-002</t>
  </si>
  <si>
    <t>PAG-002</t>
  </si>
  <si>
    <t>FE-10021</t>
  </si>
  <si>
    <t>FAC-003</t>
  </si>
  <si>
    <t>PAG-003</t>
  </si>
  <si>
    <t>FE-10022</t>
  </si>
  <si>
    <t>FAC-004</t>
  </si>
  <si>
    <t>PAG-004</t>
  </si>
  <si>
    <t>FE-10023</t>
  </si>
  <si>
    <t>FAC-005</t>
  </si>
  <si>
    <t>PAG-005</t>
  </si>
  <si>
    <t>FE-10024</t>
  </si>
  <si>
    <t>&lt;Pago&gt;</t>
  </si>
  <si>
    <t>El pago referenciado debe estar en estado 'Aprobado' obligatoriamente</t>
  </si>
  <si>
    <t xml:space="preserve">Debe cumplir con la resolución de facturación electrónica </t>
  </si>
  <si>
    <t>Registra la marca de tiempo exacta de la generación del comprobante</t>
  </si>
  <si>
    <t>Base imponible sin impuestos</t>
  </si>
  <si>
    <t>Se calcula aplicando la tarifa vigente de IVA (19%) sobre el subtotal</t>
  </si>
  <si>
    <t>Es la suma matemática estricta del subtotal más el total de impuestos	Si</t>
  </si>
  <si>
    <t>facturaNueva</t>
  </si>
  <si>
    <t>Contiene la información de la factura que se va a emitir.</t>
  </si>
  <si>
    <t>Retorna verdadero si la factura fue generada exitosamente.</t>
  </si>
  <si>
    <t>Generar excepción indicando que el pago no existe o aún no ha sido aprobado.</t>
  </si>
  <si>
    <t>Generar excepción indicando que la sumatoria de los montos no coincide con el total.</t>
  </si>
  <si>
    <t>Identificador exacto de la factura que se desea anular.</t>
  </si>
  <si>
    <t>Retorna verdadero si la factura se anuló correctamente y se generó la nota crédito.</t>
  </si>
  <si>
    <t>Generar excepción indicando que la factura que se intenta anular no existe en la base de datos.</t>
  </si>
  <si>
    <t>Generar excepción indicando que no se puede alterar o borrar el registro original de la factura.</t>
  </si>
  <si>
    <t>Parámetros opcionales para buscar o filtrar el historial de facturas.</t>
  </si>
  <si>
    <t>Lista&lt;Factura&gt;</t>
  </si>
  <si>
    <t>Retorna una colección con los objetos de las facturas encontradas.</t>
  </si>
  <si>
    <t>Generar excepción indicando acceso denegado por intentar visualizar facturas de otro usuario.</t>
  </si>
  <si>
    <t>Sistema / Administrador</t>
  </si>
  <si>
    <t>Generar factura</t>
  </si>
  <si>
    <t>Crear el comprobante legal y fiscal de la venta una vez que el pago ha sido aprobado exitosamente.</t>
  </si>
  <si>
    <t>idPago, numeroFactura, fechaEmision, subtotal, totalImpuestos, totalFacturado</t>
  </si>
  <si>
    <t>Registro oficial que desglosa el costo de los productos y los impuestos aplicados a la compra.</t>
  </si>
  <si>
    <t>FAC-POL-01</t>
  </si>
  <si>
    <t>Proveedor de Facturación Electrónica</t>
  </si>
  <si>
    <t>Factura generada</t>
  </si>
  <si>
    <t>Riesgo de fallo de conexión con el proveedor tecnológico al intentar timbrar la factura electrónica.</t>
  </si>
  <si>
    <t>FAC-POL-02</t>
  </si>
  <si>
    <t>El idPago asociado debe existir y su estado debe ser obligatoriamente "Aprobado".</t>
  </si>
  <si>
    <t>FAC-POL-03</t>
  </si>
  <si>
    <t>El totalFacturado debe ser la suma matemática exacta del subtotal más el totalImpuestos. calculados.</t>
  </si>
  <si>
    <t>Anular factura (Nota de Crédito)</t>
  </si>
  <si>
    <t>Invalidar una factura previamente emitida por motivo de devolución de mercancía o error en los datos.</t>
  </si>
  <si>
    <t>idFactura, numeroFactura, totalFacturado</t>
  </si>
  <si>
    <t>Panel contable de reversiones y garantías en el administrador del e-commerce.</t>
  </si>
  <si>
    <t>FAC-POL-04</t>
  </si>
  <si>
    <t>El idFactura a anular debe existir previamente en el sistema.</t>
  </si>
  <si>
    <t xml:space="preserve">Proveedor de Facturación Electrónica </t>
  </si>
  <si>
    <t>Factura anulada</t>
  </si>
  <si>
    <t>Si un administrador anula una factura de un periodo fiscal (mes o año) que ya fue cerrado por contabilidad, se crea un descuadre legal.</t>
  </si>
  <si>
    <t>FAC-POL-05</t>
  </si>
  <si>
    <t>El sistema no modifica la factura original (es inmutable), sino que debe registrar su estado como "Anulada" y generar una Nota de Crédito.</t>
  </si>
  <si>
    <t>Consultar y descargar factura</t>
  </si>
  <si>
    <t>Permitir al usuario ver el detalle fiscal de su compra o descargar la representación gráfica (PDF).</t>
  </si>
  <si>
    <t>idFactura, idPago, numeroFactura, fechaEmision, subtotal, totalImpuestos, totalFacturado</t>
  </si>
  <si>
    <t>Vista detallada del recibo o enlace para descargar la versión en PDF o XML.</t>
  </si>
  <si>
    <t>FAC-POL-06</t>
  </si>
  <si>
    <t>El cliente solo puede consultar y descargar las facturas asociadas a sus propios pedidos.</t>
  </si>
  <si>
    <t>Sistema de Almacenamiento</t>
  </si>
  <si>
    <t>Facturas consultadas</t>
  </si>
  <si>
    <t>Riesgo de rendimiento y almacenamiento si el sistema genera y guarda los PDFs de todas las facturas en lugar de generarlos "al vuelo" cuando el cliente los pide.</t>
  </si>
  <si>
    <t>Identificador interno autogenerado por el sistema para el despacho</t>
  </si>
  <si>
    <t>Referencia al objeto de dominio "Pedido" que está siendo despachado</t>
  </si>
  <si>
    <t>Referencia el nombre de la empresa transportadora encargada de la entrega física</t>
  </si>
  <si>
    <t>Referencia el código alfanumérico proporcionado por la transportadora para el rastreo del paquete</t>
  </si>
  <si>
    <t xml:space="preserve">Referencia la fecah de despacho del pedido </t>
  </si>
  <si>
    <t>idEnvio</t>
  </si>
  <si>
    <t>transportadora</t>
  </si>
  <si>
    <t>numeroGuia</t>
  </si>
  <si>
    <t>fechaDespacho</t>
  </si>
  <si>
    <t xml:space="preserve"> ENV-001</t>
  </si>
  <si>
    <t>Coordinadora</t>
  </si>
  <si>
    <t xml:space="preserve">	30012345678</t>
  </si>
  <si>
    <t>ENV-002</t>
  </si>
  <si>
    <t>Servientrega</t>
  </si>
  <si>
    <t>ENV-003</t>
  </si>
  <si>
    <t>Inter Rapidisimo</t>
  </si>
  <si>
    <t>ENV-004</t>
  </si>
  <si>
    <t>TCC</t>
  </si>
  <si>
    <t>ENV-005</t>
  </si>
  <si>
    <t>FedEx</t>
  </si>
  <si>
    <t xml:space="preserve">	0987654321</t>
  </si>
  <si>
    <t>El pedido maestro debe existir y estar Pagado para poder despacharse</t>
  </si>
  <si>
    <t>Debe corresponder a una empresa logística aliada (Servientrega, TCC, etc.)</t>
  </si>
  <si>
    <t>Alfanumérico</t>
  </si>
  <si>
    <t>No debe contener espacios en blanco intermedios</t>
  </si>
  <si>
    <t>No puede ser anterior a la fecha de creación del pedido</t>
  </si>
  <si>
    <t>envioNuevo</t>
  </si>
  <si>
    <t>Envío</t>
  </si>
  <si>
    <t>Contiene la información logística y de despacho a registrar.</t>
  </si>
  <si>
    <t>Retorna verdadero si el envío se creó y despachó exitosamente.</t>
  </si>
  <si>
    <t>Generar excepción indicando que el pedido no es válido para despacho o ya fue enviado.</t>
  </si>
  <si>
    <t>envioModificado</t>
  </si>
  <si>
    <t>Contiene la información del envío con los datos de guía actualizados.</t>
  </si>
  <si>
    <t>Retorna verdadero si el envío se actualizó correctamente.</t>
  </si>
  <si>
    <t>Generar excepción indicando que el envío a corregir no existe en la base de datos.</t>
  </si>
  <si>
    <t>Identificador del pedido del cual se quiere conocer la información de envío.</t>
  </si>
  <si>
    <t>Lista&lt;Envío&gt;</t>
  </si>
  <si>
    <t>Retorna una colección con los objetos de envío asociados a la búsqueda.</t>
  </si>
  <si>
    <t>Generar excepción indicando acceso denegado por intentar rastrear el paquete de otro usuario.</t>
  </si>
  <si>
    <t>Administrador/Sistema</t>
  </si>
  <si>
    <t>Registrar envío (Despachar)</t>
  </si>
  <si>
    <t>Crear la orden de transporte físico asociando el pedido pagado con una empresa de mensajería externa.</t>
  </si>
  <si>
    <t>idPedido, transportadora, numeroGuia, fechaDespacho</t>
  </si>
  <si>
    <t>Panel logístico de generación de guías y etiquetas de despacho.</t>
  </si>
  <si>
    <t>ENV-POL-01</t>
  </si>
  <si>
    <t xml:space="preserve">API de Transportadora </t>
  </si>
  <si>
    <t>Envío registrado</t>
  </si>
  <si>
    <t>Riesgo de que la dirección del cliente (idDireccion en Pedido) esté incompleta o sea errónea y la transportadora rechace el paquete.</t>
  </si>
  <si>
    <t>ENV-POL-02</t>
  </si>
  <si>
    <t>El idPedido asociado debe existir, estar pagado y no tener otro envío activo.</t>
  </si>
  <si>
    <t>Modificar envío (Corregir)</t>
  </si>
  <si>
    <t>Actualizar los datos de despacho si hubo un error al generar la guía o si la caja se reasignó a otra empresa de transporte.</t>
  </si>
  <si>
    <t>idEnvio, idPedido, transportadora, numeroGuia, fechaDespacho</t>
  </si>
  <si>
    <t>ENV-POL-03</t>
  </si>
  <si>
    <t>El idEnvio a modificar debe existir previamente en el sistema.</t>
  </si>
  <si>
    <t>Estado de envío actualizado</t>
  </si>
  <si>
    <t>Si se cambia el numeroGuia después de despachado, el cliente podría asustarse porque el link de rastreo original dejará de funcionar.</t>
  </si>
  <si>
    <t>Consultar envío (Tracking)</t>
  </si>
  <si>
    <t>Consultar la ubicación actual y el estado del paquete físico utilizando su número de guía.</t>
  </si>
  <si>
    <t>Interfaz de "Rastrea tu pedido" en el perfil del usuario mostrando la línea de tiempo logística.</t>
  </si>
  <si>
    <t>ENV-POL-04</t>
  </si>
  <si>
    <t>El cliente solo puede rastrear los envíos asociados a sus propios pedidos.</t>
  </si>
  <si>
    <t>API de Transportadora (Tracking)</t>
  </si>
  <si>
    <t>Envío rastreado</t>
  </si>
  <si>
    <t>Experiencia de usuario: Si el sistema interno no está sincronizado en tiempo real con la transportadora, el cliente verá información desactualizada.</t>
  </si>
  <si>
    <t>Identificador interno autogenerado por el sistema para el evento</t>
  </si>
  <si>
    <t>Referencia al objeto de dominio “Envío” al que pertenece este evento (Llave foránea)</t>
  </si>
  <si>
    <t>Estado logístico reportado por la transportadora (Ej. En bodega, En ruta, Entregado)</t>
  </si>
  <si>
    <t>Fecha y hora exacta en la que se registró este estado</t>
  </si>
  <si>
    <t>Observación o detalle adicional del movimiento (ciudad, sede, novedad)</t>
  </si>
  <si>
    <t>Indica que no se debe registrar más de un evento con la misma fecha y estado para el mismo envío</t>
  </si>
  <si>
    <t>idEvento</t>
  </si>
  <si>
    <t>observacion</t>
  </si>
  <si>
    <t>EVT-001</t>
  </si>
  <si>
    <t>ENV-001</t>
  </si>
  <si>
    <t xml:space="preserve">Recibido en bodega </t>
  </si>
  <si>
    <t>Llegó a bodega principal de Coordinadora en Medellín.</t>
  </si>
  <si>
    <t>EVT-002</t>
  </si>
  <si>
    <t>En Ruta</t>
  </si>
  <si>
    <t>EVT-003</t>
  </si>
  <si>
    <t>En Destino</t>
  </si>
  <si>
    <t>EVT-004</t>
  </si>
  <si>
    <t xml:space="preserve">Entregado </t>
  </si>
  <si>
    <t>EVT-005</t>
  </si>
  <si>
    <t>Identificador único del hito de rastreo</t>
  </si>
  <si>
    <t>&lt;Envio&gt;</t>
  </si>
  <si>
    <t>El despacho físico debe existir y poseer un número de guía válido</t>
  </si>
  <si>
    <t>Solo permite: 'Recibido', 'En transito', 'En reparto', 'Entregado' o 'Novedad'</t>
  </si>
  <si>
    <t>Se captura el momento exacto en que la transportadora reporta la actualización</t>
  </si>
  <si>
    <t>Se usa para ampliar el detalle del evento; es obligatoria cuando estadoLogistico sea Novedad</t>
  </si>
  <si>
    <t>eventoNuevo</t>
  </si>
  <si>
    <t>EnvioRastreo</t>
  </si>
  <si>
    <t>Contiene la información del nuevo evento logístico a registrar.</t>
  </si>
  <si>
    <t>Retorna verdadero si el evento de rastreo se registró exitosamente.</t>
  </si>
  <si>
    <t>Generar excepción indicando que el envío asociado no se encuentra registrado.</t>
  </si>
  <si>
    <t>Generar excepción indicando inconsistencia cronológica en la fecha del evento.</t>
  </si>
  <si>
    <t>Identificador del envío del cual se requiere el historial de eventos.</t>
  </si>
  <si>
    <t>Lista&lt;EnvioRastreo&gt;</t>
  </si>
  <si>
    <t>Retorna una colección con los objetos de los eventos de rastreo encontrados.</t>
  </si>
  <si>
    <t>Generar excepción indicando acceso denegado por intentar visualizar el rastreo de un paquete ajeno.</t>
  </si>
  <si>
    <t>Sistema  / Administrador</t>
  </si>
  <si>
    <t>Registrar novedad de rastreo</t>
  </si>
  <si>
    <t>Agregar un nuevo hito o punto de control físico a la línea de tiempo del paquete.</t>
  </si>
  <si>
    <t>idEnvio, estadoLogistico, fechaHora, observacion</t>
  </si>
  <si>
    <t>Formulario manual o endpoint automático que recibe la ubicación actual del paquete.</t>
  </si>
  <si>
    <t>RAST-POL-01</t>
  </si>
  <si>
    <t>Novedad de rastreo registrada</t>
  </si>
  <si>
    <t>Eventos desordenados (Out-of-order): ¿Qué pasa si por un retraso de red llega primero el evento "Entregado" y 5 minutos después llega el evento "En reparto"?</t>
  </si>
  <si>
    <t>RAST-POL-02</t>
  </si>
  <si>
    <t>El idEnvio asociado debe existir previamente en el sistema.</t>
  </si>
  <si>
    <t>RAST-POL-03</t>
  </si>
  <si>
    <t>La fechaHora no puede ser inferior a la fecha de despacho original del envío.</t>
  </si>
  <si>
    <t>Consultar historial de rastreo</t>
  </si>
  <si>
    <t>Listar cronológicamente todas las novedades y ubicaciones por las que ha pasado el paquete.</t>
  </si>
  <si>
    <t>idEvento, idEnvio, estadoLogistico, fechaHora, observacion</t>
  </si>
  <si>
    <t>Línea de tiempo (Timeline) visual en la interfaz del cliente para monitorear su compra.</t>
  </si>
  <si>
    <t>RAST-POL-04</t>
  </si>
  <si>
    <t>El cliente solo puede ver el historial de rastreo de los envíos que le pertenecen.</t>
  </si>
  <si>
    <t>Historial de rastreo consultado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</si>
</sst>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sz val="11"/>
      <name val="Aptos Narrow"/>
    </font>
    <font>
      <i/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2"/>
      <color rgb="FF467886"/>
      <name val="Aptos Narrow"/>
      <family val="2"/>
      <scheme val="minor"/>
    </font>
    <font>
      <sz val="12"/>
      <color theme="1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8"/>
      <color rgb="FF000000"/>
      <name val="Aptos Narrow"/>
    </font>
    <font>
      <sz val="10"/>
      <color rgb="FF000000"/>
      <name val="Aptos Narrow"/>
    </font>
    <font>
      <sz val="18"/>
      <color rgb="FF000000"/>
      <name val="Aptos Narrow"/>
    </font>
    <font>
      <sz val="10"/>
      <name val="Arial"/>
      <family val="2"/>
    </font>
    <font>
      <b/>
      <sz val="10"/>
      <name val="Arial"/>
      <family val="2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Aptos Narrow"/>
      <family val="2"/>
      <scheme val="minor"/>
    </font>
    <font>
      <u/>
      <sz val="11"/>
      <color rgb="FF5B9BD5"/>
      <name val="Calibri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PplxSans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scheme val="minor"/>
    </font>
  </fonts>
  <fills count="7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8" tint="0.79998168889431442"/>
        <bgColor rgb="FFD9E1F2"/>
      </patternFill>
    </fill>
    <fill>
      <patternFill patternType="solid">
        <fgColor theme="8" tint="0.79998168889431442"/>
        <bgColor rgb="FFE4DFEC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theme="6" tint="0.79998168889431442"/>
        <bgColor rgb="FFC6E0B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9BC2E6"/>
        <bgColor rgb="FF9BC2E6"/>
      </patternFill>
    </fill>
    <fill>
      <patternFill patternType="solid">
        <fgColor theme="7" tint="0.59999389629810485"/>
        <bgColor rgb="FF9BC2E6"/>
      </patternFill>
    </fill>
    <fill>
      <patternFill patternType="solid">
        <fgColor theme="7" tint="0.79998168889431442"/>
        <bgColor rgb="FF9BC2E6"/>
      </patternFill>
    </fill>
    <fill>
      <patternFill patternType="solid">
        <fgColor rgb="FFFFF3CC"/>
        <bgColor rgb="FFFFF2CC"/>
      </patternFill>
    </fill>
    <fill>
      <patternFill patternType="solid">
        <fgColor rgb="FFFFF3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FCAA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DD3F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A90B1"/>
        <bgColor rgb="FF000000"/>
      </patternFill>
    </fill>
    <fill>
      <patternFill patternType="solid">
        <fgColor rgb="FFC2A4FC"/>
        <bgColor rgb="FFC2A4FC"/>
      </patternFill>
    </fill>
    <fill>
      <patternFill patternType="solid">
        <fgColor rgb="FFA9D08E"/>
        <bgColor rgb="FFA9D08E"/>
      </patternFill>
    </fill>
    <fill>
      <patternFill patternType="solid">
        <fgColor rgb="FFFF9999"/>
        <bgColor rgb="FFFF9999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D5E8D4"/>
        <bgColor rgb="FFD5E8D4"/>
      </patternFill>
    </fill>
    <fill>
      <patternFill patternType="solid">
        <fgColor theme="8" tint="0.59999389629810485"/>
        <bgColor rgb="FFE1DFE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CCC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7" tint="0.79998168889431442"/>
        <bgColor rgb="FFD9E1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DAE2F2"/>
        <bgColor rgb="FFD9E1F2"/>
      </patternFill>
    </fill>
    <fill>
      <patternFill patternType="solid">
        <fgColor rgb="FFDAE2F2"/>
        <bgColor indexed="64"/>
      </patternFill>
    </fill>
    <fill>
      <patternFill patternType="solid">
        <fgColor rgb="FFFFE69A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FCD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F5CCCD"/>
        <bgColor rgb="FFFFF2CC"/>
      </patternFill>
    </fill>
    <fill>
      <patternFill patternType="solid">
        <fgColor rgb="FFFCE2D6"/>
        <bgColor rgb="FFFFF2CC"/>
      </patternFill>
    </fill>
    <fill>
      <patternFill patternType="solid">
        <fgColor rgb="FFFCE2D6"/>
        <bgColor indexed="64"/>
      </patternFill>
    </fill>
    <fill>
      <patternFill patternType="solid">
        <fgColor rgb="FFD0D0D0"/>
        <bgColor rgb="FFFFF2CC"/>
      </patternFill>
    </fill>
    <fill>
      <patternFill patternType="solid">
        <fgColor rgb="FFD0D0D0"/>
        <bgColor rgb="FFFFFFFF"/>
      </patternFill>
    </fill>
    <fill>
      <patternFill patternType="solid">
        <fgColor rgb="FFF9CCAD"/>
        <bgColor indexed="64"/>
      </patternFill>
    </fill>
    <fill>
      <patternFill patternType="solid">
        <fgColor rgb="FFF9CCAD"/>
        <bgColor rgb="FFFFE699"/>
      </patternFill>
    </fill>
    <fill>
      <patternFill patternType="solid">
        <fgColor rgb="FFFFE69A"/>
        <bgColor rgb="FFFFE699"/>
      </patternFill>
    </fill>
    <fill>
      <patternFill patternType="solid">
        <fgColor rgb="FFE49EDD"/>
        <bgColor rgb="FFE1DFED"/>
      </patternFill>
    </fill>
    <fill>
      <patternFill patternType="solid">
        <fgColor rgb="FFE49EDD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9" fillId="0" borderId="0"/>
    <xf numFmtId="0" fontId="2" fillId="0" borderId="0" applyNumberFormat="0" applyFill="0" applyBorder="0" applyAlignment="0" applyProtection="0"/>
  </cellStyleXfs>
  <cellXfs count="36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2" applyFill="1" applyBorder="1" applyAlignment="1">
      <alignment horizontal="left" vertical="center"/>
    </xf>
    <xf numFmtId="0" fontId="0" fillId="8" borderId="0" xfId="0" applyFill="1"/>
    <xf numFmtId="0" fontId="5" fillId="9" borderId="0" xfId="0" applyFont="1" applyFill="1"/>
    <xf numFmtId="0" fontId="0" fillId="9" borderId="0" xfId="0" applyFill="1"/>
    <xf numFmtId="0" fontId="5" fillId="10" borderId="0" xfId="0" applyFont="1" applyFill="1" applyAlignment="1">
      <alignment horizontal="center"/>
    </xf>
    <xf numFmtId="0" fontId="0" fillId="12" borderId="0" xfId="0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3" borderId="0" xfId="0" applyFont="1" applyFill="1" applyAlignment="1">
      <alignment horizontal="center"/>
    </xf>
    <xf numFmtId="0" fontId="0" fillId="14" borderId="0" xfId="0" applyFill="1"/>
    <xf numFmtId="0" fontId="7" fillId="9" borderId="0" xfId="0" applyFont="1" applyFill="1"/>
    <xf numFmtId="0" fontId="7" fillId="10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0" borderId="0" xfId="0" applyAlignment="1">
      <alignment wrapText="1"/>
    </xf>
    <xf numFmtId="0" fontId="8" fillId="8" borderId="0" xfId="0" applyFont="1" applyFill="1" applyAlignment="1">
      <alignment wrapText="1"/>
    </xf>
    <xf numFmtId="0" fontId="9" fillId="15" borderId="0" xfId="0" applyFont="1" applyFill="1" applyAlignment="1">
      <alignment horizontal="left" vertic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vertical="top" wrapText="1"/>
    </xf>
    <xf numFmtId="0" fontId="0" fillId="12" borderId="0" xfId="0" applyFill="1"/>
    <xf numFmtId="0" fontId="0" fillId="17" borderId="0" xfId="0" applyFill="1"/>
    <xf numFmtId="0" fontId="0" fillId="18" borderId="0" xfId="0" applyFill="1" applyAlignment="1">
      <alignment horizontal="center"/>
    </xf>
    <xf numFmtId="0" fontId="10" fillId="8" borderId="0" xfId="2" applyFont="1" applyFill="1"/>
    <xf numFmtId="0" fontId="10" fillId="19" borderId="0" xfId="2" applyFont="1" applyFill="1"/>
    <xf numFmtId="0" fontId="0" fillId="17" borderId="0" xfId="0" applyFill="1" applyAlignment="1">
      <alignment vertical="top"/>
    </xf>
    <xf numFmtId="0" fontId="0" fillId="20" borderId="0" xfId="0" applyFill="1"/>
    <xf numFmtId="0" fontId="2" fillId="20" borderId="0" xfId="2" applyFill="1" applyAlignment="1">
      <alignment horizontal="left"/>
    </xf>
    <xf numFmtId="0" fontId="2" fillId="20" borderId="0" xfId="2" applyFill="1" applyAlignment="1">
      <alignment horizontal="center"/>
    </xf>
    <xf numFmtId="0" fontId="0" fillId="2" borderId="0" xfId="0" applyFill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20" borderId="0" xfId="0" applyFill="1" applyAlignment="1">
      <alignment wrapText="1"/>
    </xf>
    <xf numFmtId="0" fontId="7" fillId="21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left" vertical="top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top" wrapText="1"/>
    </xf>
    <xf numFmtId="0" fontId="17" fillId="25" borderId="1" xfId="0" applyFont="1" applyFill="1" applyBorder="1" applyAlignment="1">
      <alignment horizontal="center" vertical="center" wrapText="1"/>
    </xf>
    <xf numFmtId="0" fontId="16" fillId="22" borderId="2" xfId="0" applyFont="1" applyFill="1" applyBorder="1" applyAlignment="1">
      <alignment horizontal="left" vertical="top" wrapText="1"/>
    </xf>
    <xf numFmtId="0" fontId="16" fillId="22" borderId="3" xfId="0" applyFont="1" applyFill="1" applyBorder="1" applyAlignment="1">
      <alignment horizontal="left" vertical="top" wrapText="1"/>
    </xf>
    <xf numFmtId="0" fontId="16" fillId="22" borderId="4" xfId="0" applyFont="1" applyFill="1" applyBorder="1" applyAlignment="1">
      <alignment horizontal="left" vertical="top" wrapText="1"/>
    </xf>
    <xf numFmtId="0" fontId="17" fillId="2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top"/>
    </xf>
    <xf numFmtId="0" fontId="0" fillId="6" borderId="1" xfId="0" applyFill="1" applyBorder="1" applyAlignment="1">
      <alignment wrapText="1"/>
    </xf>
    <xf numFmtId="0" fontId="5" fillId="26" borderId="0" xfId="0" applyFont="1" applyFill="1"/>
    <xf numFmtId="0" fontId="0" fillId="27" borderId="0" xfId="0" applyFill="1"/>
    <xf numFmtId="0" fontId="0" fillId="28" borderId="0" xfId="0" applyFill="1"/>
    <xf numFmtId="0" fontId="0" fillId="16" borderId="0" xfId="0" applyFill="1" applyAlignment="1">
      <alignment vertical="top"/>
    </xf>
    <xf numFmtId="0" fontId="0" fillId="26" borderId="0" xfId="0" applyFill="1" applyAlignment="1">
      <alignment horizontal="left" vertical="top"/>
    </xf>
    <xf numFmtId="0" fontId="0" fillId="27" borderId="0" xfId="0" applyFill="1" applyAlignment="1">
      <alignment horizontal="left" vertical="top"/>
    </xf>
    <xf numFmtId="0" fontId="20" fillId="0" borderId="0" xfId="1" applyFont="1"/>
    <xf numFmtId="0" fontId="19" fillId="0" borderId="0" xfId="1"/>
    <xf numFmtId="0" fontId="17" fillId="29" borderId="1" xfId="1" applyFont="1" applyFill="1" applyBorder="1"/>
    <xf numFmtId="0" fontId="21" fillId="31" borderId="10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 wrapText="1"/>
    </xf>
    <xf numFmtId="0" fontId="21" fillId="36" borderId="1" xfId="0" applyFont="1" applyFill="1" applyBorder="1" applyAlignment="1">
      <alignment horizontal="center" vertical="center" wrapText="1"/>
    </xf>
    <xf numFmtId="0" fontId="21" fillId="37" borderId="1" xfId="0" applyFont="1" applyFill="1" applyBorder="1" applyAlignment="1">
      <alignment horizontal="center" vertical="center" wrapText="1"/>
    </xf>
    <xf numFmtId="0" fontId="21" fillId="38" borderId="1" xfId="0" applyFont="1" applyFill="1" applyBorder="1" applyAlignment="1">
      <alignment horizontal="center" vertical="center" wrapText="1"/>
    </xf>
    <xf numFmtId="0" fontId="21" fillId="34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9" fillId="0" borderId="1" xfId="1" applyBorder="1" applyAlignment="1">
      <alignment horizontal="left" vertical="center" wrapText="1"/>
    </xf>
    <xf numFmtId="0" fontId="7" fillId="3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43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7" fillId="9" borderId="1" xfId="1" applyFont="1" applyFill="1" applyBorder="1" applyAlignment="1">
      <alignment horizontal="center" vertical="top" wrapText="1"/>
    </xf>
    <xf numFmtId="0" fontId="7" fillId="44" borderId="1" xfId="1" applyFont="1" applyFill="1" applyBorder="1"/>
    <xf numFmtId="0" fontId="22" fillId="0" borderId="0" xfId="1" applyFont="1"/>
    <xf numFmtId="0" fontId="7" fillId="0" borderId="1" xfId="0" applyFont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left" vertical="center" wrapText="1"/>
    </xf>
    <xf numFmtId="0" fontId="0" fillId="20" borderId="1" xfId="0" applyFill="1" applyBorder="1"/>
    <xf numFmtId="0" fontId="0" fillId="28" borderId="1" xfId="0" applyFill="1" applyBorder="1"/>
    <xf numFmtId="0" fontId="0" fillId="46" borderId="1" xfId="0" applyFill="1" applyBorder="1"/>
    <xf numFmtId="0" fontId="0" fillId="48" borderId="1" xfId="0" applyFill="1" applyBorder="1"/>
    <xf numFmtId="0" fontId="0" fillId="0" borderId="2" xfId="0" applyBorder="1"/>
    <xf numFmtId="0" fontId="0" fillId="7" borderId="3" xfId="0" applyFill="1" applyBorder="1"/>
    <xf numFmtId="0" fontId="0" fillId="7" borderId="9" xfId="0" applyFill="1" applyBorder="1"/>
    <xf numFmtId="0" fontId="0" fillId="7" borderId="4" xfId="0" applyFill="1" applyBorder="1"/>
    <xf numFmtId="0" fontId="0" fillId="20" borderId="7" xfId="0" applyFill="1" applyBorder="1"/>
    <xf numFmtId="0" fontId="0" fillId="7" borderId="0" xfId="0" applyFill="1"/>
    <xf numFmtId="0" fontId="2" fillId="28" borderId="3" xfId="2" applyFill="1" applyBorder="1"/>
    <xf numFmtId="0" fontId="0" fillId="49" borderId="1" xfId="0" applyFill="1" applyBorder="1"/>
    <xf numFmtId="0" fontId="0" fillId="50" borderId="1" xfId="0" applyFill="1" applyBorder="1"/>
    <xf numFmtId="0" fontId="2" fillId="28" borderId="1" xfId="2" applyFill="1" applyBorder="1"/>
    <xf numFmtId="0" fontId="2" fillId="49" borderId="1" xfId="2" applyFill="1" applyBorder="1"/>
    <xf numFmtId="0" fontId="2" fillId="46" borderId="1" xfId="2" applyFill="1" applyBorder="1"/>
    <xf numFmtId="0" fontId="2" fillId="50" borderId="1" xfId="2" applyFill="1" applyBorder="1"/>
    <xf numFmtId="0" fontId="19" fillId="0" borderId="1" xfId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7" fillId="9" borderId="0" xfId="0" applyFont="1" applyFill="1" applyAlignment="1">
      <alignment horizontal="left" vertical="top"/>
    </xf>
    <xf numFmtId="0" fontId="7" fillId="51" borderId="0" xfId="0" applyFont="1" applyFill="1" applyAlignment="1">
      <alignment horizontal="center"/>
    </xf>
    <xf numFmtId="0" fontId="10" fillId="52" borderId="0" xfId="2" applyFont="1" applyFill="1"/>
    <xf numFmtId="0" fontId="24" fillId="28" borderId="0" xfId="0" applyFont="1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3" fillId="3" borderId="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58" borderId="0" xfId="0" applyFill="1"/>
    <xf numFmtId="0" fontId="23" fillId="0" borderId="1" xfId="2" applyFont="1" applyFill="1" applyBorder="1" applyAlignment="1">
      <alignment vertical="center"/>
    </xf>
    <xf numFmtId="0" fontId="23" fillId="0" borderId="1" xfId="2" applyFont="1" applyFill="1" applyBorder="1" applyAlignment="1">
      <alignment vertical="center" wrapText="1"/>
    </xf>
    <xf numFmtId="0" fontId="0" fillId="9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center"/>
    </xf>
    <xf numFmtId="0" fontId="0" fillId="63" borderId="1" xfId="0" applyFill="1" applyBorder="1" applyAlignment="1">
      <alignment vertical="center"/>
    </xf>
    <xf numFmtId="0" fontId="2" fillId="63" borderId="1" xfId="2" applyFill="1" applyBorder="1" applyAlignment="1">
      <alignment vertical="center"/>
    </xf>
    <xf numFmtId="0" fontId="0" fillId="61" borderId="0" xfId="0" applyFill="1"/>
    <xf numFmtId="0" fontId="2" fillId="19" borderId="0" xfId="2" applyFill="1"/>
    <xf numFmtId="0" fontId="2" fillId="59" borderId="0" xfId="2" applyFill="1"/>
    <xf numFmtId="0" fontId="7" fillId="9" borderId="0" xfId="0" applyFont="1" applyFill="1" applyAlignment="1">
      <alignment vertical="top"/>
    </xf>
    <xf numFmtId="0" fontId="2" fillId="66" borderId="0" xfId="2" applyFill="1"/>
    <xf numFmtId="0" fontId="0" fillId="67" borderId="0" xfId="0" applyFill="1" applyAlignment="1">
      <alignment horizontal="center"/>
    </xf>
    <xf numFmtId="0" fontId="2" fillId="67" borderId="0" xfId="2" applyFill="1" applyAlignment="1">
      <alignment horizontal="center"/>
    </xf>
    <xf numFmtId="14" fontId="0" fillId="8" borderId="0" xfId="0" applyNumberFormat="1" applyFill="1"/>
    <xf numFmtId="0" fontId="2" fillId="67" borderId="0" xfId="2" applyFill="1" applyAlignment="1">
      <alignment horizontal="center" vertical="center"/>
    </xf>
    <xf numFmtId="0" fontId="23" fillId="0" borderId="0" xfId="2" applyFont="1" applyFill="1" applyBorder="1"/>
    <xf numFmtId="0" fontId="0" fillId="2" borderId="0" xfId="0" applyFill="1" applyAlignment="1">
      <alignment horizontal="center" vertical="center"/>
    </xf>
    <xf numFmtId="14" fontId="0" fillId="68" borderId="0" xfId="0" applyNumberFormat="1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14" fontId="0" fillId="55" borderId="0" xfId="0" applyNumberFormat="1" applyFill="1" applyAlignment="1">
      <alignment horizontal="center"/>
    </xf>
    <xf numFmtId="0" fontId="0" fillId="55" borderId="0" xfId="0" applyFill="1" applyAlignment="1">
      <alignment horizontal="center"/>
    </xf>
    <xf numFmtId="14" fontId="0" fillId="68" borderId="0" xfId="0" applyNumberFormat="1" applyFill="1" applyAlignment="1">
      <alignment horizontal="center"/>
    </xf>
    <xf numFmtId="0" fontId="0" fillId="68" borderId="0" xfId="0" applyFill="1" applyAlignment="1">
      <alignment horizontal="center"/>
    </xf>
    <xf numFmtId="164" fontId="0" fillId="68" borderId="0" xfId="0" applyNumberFormat="1" applyFill="1" applyAlignment="1">
      <alignment horizontal="center" vertical="center"/>
    </xf>
    <xf numFmtId="0" fontId="23" fillId="0" borderId="0" xfId="2" applyFont="1" applyFill="1" applyAlignment="1">
      <alignment horizontal="center"/>
    </xf>
    <xf numFmtId="0" fontId="2" fillId="2" borderId="0" xfId="2" applyFill="1" applyAlignment="1">
      <alignment horizontal="left" vertical="center"/>
    </xf>
    <xf numFmtId="0" fontId="0" fillId="0" borderId="0" xfId="2" applyFont="1" applyAlignment="1">
      <alignment horizontal="center"/>
    </xf>
    <xf numFmtId="0" fontId="2" fillId="14" borderId="0" xfId="2" applyFill="1"/>
    <xf numFmtId="0" fontId="23" fillId="55" borderId="0" xfId="2" applyFont="1" applyFill="1" applyAlignment="1">
      <alignment horizontal="center"/>
    </xf>
    <xf numFmtId="14" fontId="23" fillId="55" borderId="0" xfId="2" applyNumberFormat="1" applyFont="1" applyFill="1" applyAlignment="1">
      <alignment horizontal="center"/>
    </xf>
    <xf numFmtId="14" fontId="0" fillId="55" borderId="0" xfId="2" applyNumberFormat="1" applyFont="1" applyFill="1" applyAlignment="1">
      <alignment horizontal="center"/>
    </xf>
    <xf numFmtId="0" fontId="2" fillId="0" borderId="0" xfId="2" applyFill="1" applyAlignment="1">
      <alignment horizontal="center"/>
    </xf>
    <xf numFmtId="0" fontId="2" fillId="14" borderId="0" xfId="2" applyFill="1" applyAlignment="1">
      <alignment horizontal="center"/>
    </xf>
    <xf numFmtId="0" fontId="2" fillId="55" borderId="0" xfId="2" applyFill="1" applyAlignment="1">
      <alignment horizontal="center"/>
    </xf>
    <xf numFmtId="0" fontId="2" fillId="0" borderId="1" xfId="2" applyBorder="1" applyAlignment="1">
      <alignment horizontal="center" vertical="center"/>
    </xf>
    <xf numFmtId="0" fontId="26" fillId="0" borderId="0" xfId="0" applyFont="1"/>
    <xf numFmtId="0" fontId="17" fillId="23" borderId="13" xfId="0" applyFont="1" applyFill="1" applyBorder="1" applyAlignment="1">
      <alignment horizontal="center" vertical="center" wrapText="1"/>
    </xf>
    <xf numFmtId="0" fontId="0" fillId="14" borderId="15" xfId="0" applyFill="1" applyBorder="1" applyAlignment="1">
      <alignment horizontal="left" vertical="top" wrapText="1"/>
    </xf>
    <xf numFmtId="0" fontId="7" fillId="21" borderId="9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wrapText="1"/>
    </xf>
    <xf numFmtId="0" fontId="0" fillId="6" borderId="15" xfId="0" applyFill="1" applyBorder="1"/>
    <xf numFmtId="0" fontId="2" fillId="59" borderId="1" xfId="2" applyFill="1" applyBorder="1"/>
    <xf numFmtId="0" fontId="2" fillId="22" borderId="1" xfId="2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/>
    </xf>
    <xf numFmtId="0" fontId="2" fillId="0" borderId="1" xfId="2" applyBorder="1" applyAlignment="1">
      <alignment horizontal="left" vertical="center" wrapText="1"/>
    </xf>
    <xf numFmtId="0" fontId="19" fillId="0" borderId="1" xfId="1" applyBorder="1" applyAlignment="1">
      <alignment horizontal="center" vertical="center" wrapText="1"/>
    </xf>
    <xf numFmtId="0" fontId="19" fillId="0" borderId="9" xfId="1" applyBorder="1" applyAlignment="1">
      <alignment horizontal="left" vertical="center" wrapText="1"/>
    </xf>
    <xf numFmtId="0" fontId="19" fillId="0" borderId="1" xfId="1" applyBorder="1" applyAlignment="1">
      <alignment vertical="center" wrapText="1"/>
    </xf>
    <xf numFmtId="0" fontId="19" fillId="0" borderId="1" xfId="1" applyBorder="1" applyAlignment="1">
      <alignment horizontal="center" vertical="center"/>
    </xf>
    <xf numFmtId="0" fontId="19" fillId="0" borderId="1" xfId="1" applyBorder="1" applyAlignment="1">
      <alignment wrapText="1"/>
    </xf>
    <xf numFmtId="0" fontId="19" fillId="0" borderId="1" xfId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19" fillId="20" borderId="0" xfId="1" applyFill="1"/>
    <xf numFmtId="0" fontId="19" fillId="0" borderId="13" xfId="1" applyBorder="1" applyAlignment="1">
      <alignment horizontal="center" vertical="center" wrapText="1"/>
    </xf>
    <xf numFmtId="0" fontId="19" fillId="0" borderId="13" xfId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7" borderId="1" xfId="0" applyFill="1" applyBorder="1" applyAlignment="1">
      <alignment wrapText="1"/>
    </xf>
    <xf numFmtId="0" fontId="0" fillId="72" borderId="1" xfId="0" applyFill="1" applyBorder="1" applyAlignment="1">
      <alignment horizontal="left" vertical="center" wrapText="1"/>
    </xf>
    <xf numFmtId="0" fontId="0" fillId="72" borderId="1" xfId="0" applyFill="1" applyBorder="1" applyAlignment="1">
      <alignment horizontal="center" vertical="center" wrapText="1"/>
    </xf>
    <xf numFmtId="0" fontId="0" fillId="47" borderId="13" xfId="0" applyFill="1" applyBorder="1" applyAlignment="1">
      <alignment horizontal="center" vertical="center" wrapText="1"/>
    </xf>
    <xf numFmtId="0" fontId="0" fillId="47" borderId="13" xfId="0" applyFill="1" applyBorder="1" applyAlignment="1">
      <alignment horizontal="left" vertical="center" wrapText="1"/>
    </xf>
    <xf numFmtId="0" fontId="24" fillId="0" borderId="0" xfId="0" applyFont="1"/>
    <xf numFmtId="0" fontId="29" fillId="73" borderId="15" xfId="0" applyFont="1" applyFill="1" applyBorder="1" applyAlignment="1">
      <alignment horizontal="center" vertical="center" wrapText="1"/>
    </xf>
    <xf numFmtId="0" fontId="28" fillId="73" borderId="15" xfId="0" applyFont="1" applyFill="1" applyBorder="1" applyAlignment="1">
      <alignment horizontal="center" vertical="center" wrapText="1"/>
    </xf>
    <xf numFmtId="0" fontId="28" fillId="71" borderId="15" xfId="0" applyFont="1" applyFill="1" applyBorder="1" applyAlignment="1">
      <alignment horizontal="center" vertical="center" wrapText="1"/>
    </xf>
    <xf numFmtId="0" fontId="32" fillId="71" borderId="15" xfId="0" applyFont="1" applyFill="1" applyBorder="1" applyAlignment="1">
      <alignment horizontal="center" vertical="center" wrapText="1"/>
    </xf>
    <xf numFmtId="0" fontId="31" fillId="71" borderId="15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8" fillId="74" borderId="15" xfId="0" applyFont="1" applyFill="1" applyBorder="1" applyAlignment="1">
      <alignment horizontal="center" vertical="center" wrapText="1"/>
    </xf>
    <xf numFmtId="0" fontId="28" fillId="75" borderId="15" xfId="0" applyFont="1" applyFill="1" applyBorder="1" applyAlignment="1">
      <alignment horizontal="center" vertical="center" wrapText="1"/>
    </xf>
    <xf numFmtId="0" fontId="28" fillId="73" borderId="15" xfId="0" applyFont="1" applyFill="1" applyBorder="1" applyAlignment="1">
      <alignment vertical="center" wrapText="1"/>
    </xf>
    <xf numFmtId="0" fontId="29" fillId="73" borderId="15" xfId="0" applyFont="1" applyFill="1" applyBorder="1" applyAlignment="1">
      <alignment vertical="center" wrapText="1"/>
    </xf>
    <xf numFmtId="0" fontId="31" fillId="6" borderId="15" xfId="0" applyFont="1" applyFill="1" applyBorder="1" applyAlignment="1">
      <alignment horizontal="center" vertical="center" wrapText="1"/>
    </xf>
    <xf numFmtId="0" fontId="0" fillId="47" borderId="15" xfId="0" applyFill="1" applyBorder="1" applyAlignment="1">
      <alignment horizontal="center" vertical="center" wrapText="1"/>
    </xf>
    <xf numFmtId="0" fontId="0" fillId="75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8" fillId="74" borderId="15" xfId="0" applyFont="1" applyFill="1" applyBorder="1" applyAlignment="1">
      <alignment vertical="center" wrapText="1"/>
    </xf>
    <xf numFmtId="0" fontId="0" fillId="74" borderId="15" xfId="0" applyFill="1" applyBorder="1" applyAlignment="1">
      <alignment vertical="center" wrapText="1"/>
    </xf>
    <xf numFmtId="0" fontId="28" fillId="74" borderId="17" xfId="0" applyFont="1" applyFill="1" applyBorder="1" applyAlignment="1">
      <alignment vertical="center" wrapText="1"/>
    </xf>
    <xf numFmtId="0" fontId="0" fillId="74" borderId="17" xfId="0" applyFill="1" applyBorder="1" applyAlignment="1">
      <alignment vertical="center" wrapText="1"/>
    </xf>
    <xf numFmtId="0" fontId="0" fillId="47" borderId="15" xfId="0" applyFill="1" applyBorder="1" applyAlignment="1">
      <alignment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8" fillId="73" borderId="24" xfId="0" applyFont="1" applyFill="1" applyBorder="1" applyAlignment="1">
      <alignment vertical="center" wrapText="1"/>
    </xf>
    <xf numFmtId="0" fontId="0" fillId="47" borderId="23" xfId="0" applyFill="1" applyBorder="1" applyAlignment="1">
      <alignment vertical="center" wrapText="1"/>
    </xf>
    <xf numFmtId="0" fontId="0" fillId="47" borderId="24" xfId="0" applyFill="1" applyBorder="1" applyAlignment="1">
      <alignment horizontal="center" vertical="center" wrapText="1"/>
    </xf>
    <xf numFmtId="0" fontId="0" fillId="74" borderId="25" xfId="0" applyFill="1" applyBorder="1" applyAlignment="1">
      <alignment vertical="center" wrapText="1"/>
    </xf>
    <xf numFmtId="0" fontId="0" fillId="74" borderId="26" xfId="0" applyFill="1" applyBorder="1" applyAlignment="1">
      <alignment vertical="center" wrapText="1"/>
    </xf>
    <xf numFmtId="0" fontId="28" fillId="74" borderId="26" xfId="0" applyFont="1" applyFill="1" applyBorder="1" applyAlignment="1">
      <alignment vertical="center" wrapText="1"/>
    </xf>
    <xf numFmtId="0" fontId="28" fillId="74" borderId="26" xfId="0" applyFont="1" applyFill="1" applyBorder="1" applyAlignment="1">
      <alignment horizontal="center" vertical="center" wrapText="1"/>
    </xf>
    <xf numFmtId="0" fontId="28" fillId="74" borderId="27" xfId="0" applyFont="1" applyFill="1" applyBorder="1" applyAlignment="1">
      <alignment horizontal="center" vertical="center" wrapText="1"/>
    </xf>
    <xf numFmtId="0" fontId="0" fillId="47" borderId="25" xfId="0" applyFill="1" applyBorder="1" applyAlignment="1">
      <alignment horizontal="center" vertical="center" wrapText="1"/>
    </xf>
    <xf numFmtId="0" fontId="0" fillId="47" borderId="26" xfId="0" applyFill="1" applyBorder="1" applyAlignment="1">
      <alignment horizontal="center" vertical="center" wrapText="1"/>
    </xf>
    <xf numFmtId="0" fontId="0" fillId="47" borderId="27" xfId="0" applyFill="1" applyBorder="1" applyAlignment="1">
      <alignment horizontal="center" vertical="center" wrapText="1"/>
    </xf>
    <xf numFmtId="0" fontId="0" fillId="47" borderId="23" xfId="0" applyFill="1" applyBorder="1" applyAlignment="1">
      <alignment horizontal="center" vertical="center" wrapText="1"/>
    </xf>
    <xf numFmtId="0" fontId="2" fillId="15" borderId="0" xfId="2" applyFill="1" applyAlignment="1">
      <alignment horizontal="left" vertical="center"/>
    </xf>
    <xf numFmtId="0" fontId="0" fillId="14" borderId="0" xfId="0" applyFill="1" applyAlignment="1">
      <alignment horizontal="left" vertical="top"/>
    </xf>
    <xf numFmtId="0" fontId="2" fillId="15" borderId="0" xfId="2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53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7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top"/>
    </xf>
    <xf numFmtId="0" fontId="0" fillId="29" borderId="13" xfId="0" applyFill="1" applyBorder="1" applyAlignment="1">
      <alignment horizontal="center" vertical="center" wrapText="1"/>
    </xf>
    <xf numFmtId="0" fontId="0" fillId="29" borderId="16" xfId="0" applyFill="1" applyBorder="1" applyAlignment="1">
      <alignment horizontal="center" vertical="center" wrapText="1"/>
    </xf>
    <xf numFmtId="0" fontId="0" fillId="29" borderId="3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23" borderId="14" xfId="0" applyFont="1" applyFill="1" applyBorder="1" applyAlignment="1">
      <alignment horizontal="center" vertical="center" wrapText="1"/>
    </xf>
    <xf numFmtId="0" fontId="17" fillId="23" borderId="0" xfId="0" applyFont="1" applyFill="1" applyAlignment="1">
      <alignment horizontal="center" vertical="center" wrapText="1"/>
    </xf>
    <xf numFmtId="0" fontId="0" fillId="14" borderId="15" xfId="0" applyFill="1" applyBorder="1" applyAlignment="1">
      <alignment horizontal="center" vertical="top" wrapText="1"/>
    </xf>
    <xf numFmtId="0" fontId="7" fillId="39" borderId="9" xfId="1" applyFont="1" applyFill="1" applyBorder="1" applyAlignment="1">
      <alignment horizontal="center" vertical="top" wrapText="1"/>
    </xf>
    <xf numFmtId="0" fontId="7" fillId="39" borderId="2" xfId="1" applyFont="1" applyFill="1" applyBorder="1" applyAlignment="1">
      <alignment horizontal="center" vertical="top" wrapText="1"/>
    </xf>
    <xf numFmtId="0" fontId="7" fillId="43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6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19" fillId="0" borderId="13" xfId="1" applyBorder="1" applyAlignment="1">
      <alignment horizontal="center" vertical="center" wrapText="1"/>
    </xf>
    <xf numFmtId="0" fontId="19" fillId="0" borderId="16" xfId="1" applyBorder="1" applyAlignment="1">
      <alignment horizontal="center" vertical="center" wrapText="1"/>
    </xf>
    <xf numFmtId="0" fontId="19" fillId="0" borderId="3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9" borderId="1" xfId="1" applyFont="1" applyFill="1" applyBorder="1" applyAlignment="1">
      <alignment horizontal="center" vertical="top" wrapText="1"/>
    </xf>
    <xf numFmtId="0" fontId="7" fillId="45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0" fillId="18" borderId="0" xfId="0" applyFill="1" applyAlignment="1">
      <alignment horizontal="left" vertical="top"/>
    </xf>
    <xf numFmtId="0" fontId="2" fillId="2" borderId="0" xfId="2" applyFill="1" applyBorder="1" applyAlignment="1">
      <alignment horizontal="left" vertical="center"/>
    </xf>
    <xf numFmtId="0" fontId="2" fillId="2" borderId="0" xfId="2" applyFill="1" applyBorder="1" applyAlignment="1">
      <alignment horizontal="center" vertical="center"/>
    </xf>
    <xf numFmtId="0" fontId="0" fillId="10" borderId="0" xfId="0" applyFill="1" applyAlignment="1">
      <alignment vertical="top"/>
    </xf>
    <xf numFmtId="0" fontId="0" fillId="8" borderId="0" xfId="0" applyFill="1" applyAlignment="1">
      <alignment horizontal="left" vertical="top"/>
    </xf>
    <xf numFmtId="0" fontId="27" fillId="2" borderId="15" xfId="0" applyFont="1" applyFill="1" applyBorder="1" applyAlignment="1">
      <alignment horizontal="center" vertical="center" wrapText="1"/>
    </xf>
    <xf numFmtId="0" fontId="28" fillId="73" borderId="15" xfId="0" applyFont="1" applyFill="1" applyBorder="1" applyAlignment="1">
      <alignment horizontal="center" vertical="center" wrapText="1"/>
    </xf>
    <xf numFmtId="0" fontId="29" fillId="73" borderId="15" xfId="0" applyFont="1" applyFill="1" applyBorder="1" applyAlignment="1">
      <alignment horizontal="center" vertical="center" wrapText="1"/>
    </xf>
    <xf numFmtId="0" fontId="30" fillId="73" borderId="15" xfId="0" applyFont="1" applyFill="1" applyBorder="1" applyAlignment="1">
      <alignment horizontal="center" vertical="center" wrapText="1"/>
    </xf>
    <xf numFmtId="0" fontId="28" fillId="74" borderId="15" xfId="0" applyFont="1" applyFill="1" applyBorder="1" applyAlignment="1">
      <alignment horizontal="center" vertical="center" wrapText="1"/>
    </xf>
    <xf numFmtId="0" fontId="0" fillId="74" borderId="15" xfId="0" applyFill="1" applyBorder="1" applyAlignment="1">
      <alignment horizontal="center" vertical="center" wrapText="1"/>
    </xf>
    <xf numFmtId="0" fontId="0" fillId="73" borderId="15" xfId="0" applyFill="1" applyBorder="1" applyAlignment="1">
      <alignment horizontal="center" vertical="center" wrapText="1"/>
    </xf>
    <xf numFmtId="0" fontId="7" fillId="39" borderId="1" xfId="1" applyFont="1" applyFill="1" applyBorder="1" applyAlignment="1">
      <alignment horizontal="center" vertical="top" wrapText="1"/>
    </xf>
    <xf numFmtId="0" fontId="2" fillId="0" borderId="13" xfId="2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19" fillId="0" borderId="1" xfId="1" applyBorder="1" applyAlignment="1">
      <alignment horizontal="center" vertical="center"/>
    </xf>
    <xf numFmtId="0" fontId="19" fillId="0" borderId="1" xfId="1" applyBorder="1" applyAlignment="1">
      <alignment horizontal="center" vertical="center" wrapText="1"/>
    </xf>
    <xf numFmtId="0" fontId="19" fillId="0" borderId="1" xfId="1" applyBorder="1" applyAlignment="1">
      <alignment horizontal="center" wrapText="1"/>
    </xf>
    <xf numFmtId="0" fontId="2" fillId="0" borderId="1" xfId="2" applyBorder="1" applyAlignment="1">
      <alignment horizontal="center" vertical="center"/>
    </xf>
    <xf numFmtId="0" fontId="0" fillId="12" borderId="0" xfId="0" applyFill="1" applyAlignment="1">
      <alignment horizontal="left"/>
    </xf>
    <xf numFmtId="0" fontId="0" fillId="60" borderId="0" xfId="0" applyFill="1" applyAlignment="1">
      <alignment horizontal="left" vertical="top"/>
    </xf>
    <xf numFmtId="0" fontId="0" fillId="62" borderId="0" xfId="0" applyFill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top"/>
    </xf>
    <xf numFmtId="0" fontId="18" fillId="4" borderId="14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8" fillId="73" borderId="17" xfId="0" applyFont="1" applyFill="1" applyBorder="1" applyAlignment="1">
      <alignment horizontal="center" vertical="center" wrapText="1"/>
    </xf>
    <xf numFmtId="0" fontId="28" fillId="73" borderId="19" xfId="0" applyFont="1" applyFill="1" applyBorder="1" applyAlignment="1">
      <alignment horizontal="center" vertical="center" wrapText="1"/>
    </xf>
    <xf numFmtId="0" fontId="28" fillId="73" borderId="18" xfId="0" applyFont="1" applyFill="1" applyBorder="1" applyAlignment="1">
      <alignment horizontal="center" vertical="center" wrapText="1"/>
    </xf>
    <xf numFmtId="0" fontId="29" fillId="73" borderId="17" xfId="0" applyFont="1" applyFill="1" applyBorder="1" applyAlignment="1">
      <alignment horizontal="center" vertical="center" wrapText="1"/>
    </xf>
    <xf numFmtId="0" fontId="29" fillId="73" borderId="19" xfId="0" applyFont="1" applyFill="1" applyBorder="1" applyAlignment="1">
      <alignment horizontal="center" vertical="center" wrapText="1"/>
    </xf>
    <xf numFmtId="0" fontId="29" fillId="73" borderId="18" xfId="0" applyFont="1" applyFill="1" applyBorder="1" applyAlignment="1">
      <alignment horizontal="center" vertical="center" wrapText="1"/>
    </xf>
    <xf numFmtId="0" fontId="7" fillId="21" borderId="15" xfId="0" applyFont="1" applyFill="1" applyBorder="1" applyAlignment="1">
      <alignment horizontal="center" vertical="center" wrapText="1"/>
    </xf>
    <xf numFmtId="0" fontId="21" fillId="32" borderId="9" xfId="0" applyFont="1" applyFill="1" applyBorder="1" applyAlignment="1">
      <alignment horizontal="center" vertical="center" wrapText="1"/>
    </xf>
    <xf numFmtId="0" fontId="21" fillId="32" borderId="2" xfId="0" applyFont="1" applyFill="1" applyBorder="1" applyAlignment="1">
      <alignment horizontal="center" vertical="center" wrapText="1"/>
    </xf>
    <xf numFmtId="0" fontId="21" fillId="34" borderId="9" xfId="0" applyFont="1" applyFill="1" applyBorder="1" applyAlignment="1">
      <alignment horizontal="center" vertical="center" wrapText="1"/>
    </xf>
    <xf numFmtId="0" fontId="21" fillId="34" borderId="2" xfId="0" applyFont="1" applyFill="1" applyBorder="1" applyAlignment="1">
      <alignment horizontal="center" vertical="center" wrapText="1"/>
    </xf>
    <xf numFmtId="0" fontId="21" fillId="35" borderId="9" xfId="0" applyFont="1" applyFill="1" applyBorder="1" applyAlignment="1">
      <alignment horizontal="center" vertical="center" wrapText="1"/>
    </xf>
    <xf numFmtId="0" fontId="21" fillId="35" borderId="2" xfId="0" applyFont="1" applyFill="1" applyBorder="1" applyAlignment="1">
      <alignment horizontal="center" vertical="center" wrapText="1"/>
    </xf>
    <xf numFmtId="0" fontId="21" fillId="31" borderId="11" xfId="0" applyFont="1" applyFill="1" applyBorder="1" applyAlignment="1">
      <alignment horizontal="center" vertical="center"/>
    </xf>
    <xf numFmtId="0" fontId="21" fillId="31" borderId="12" xfId="0" applyFont="1" applyFill="1" applyBorder="1" applyAlignment="1">
      <alignment horizontal="center" vertical="center"/>
    </xf>
    <xf numFmtId="0" fontId="21" fillId="32" borderId="13" xfId="0" applyFont="1" applyFill="1" applyBorder="1" applyAlignment="1">
      <alignment horizontal="center" vertical="center" wrapText="1"/>
    </xf>
    <xf numFmtId="0" fontId="21" fillId="32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1" fillId="38" borderId="13" xfId="0" applyFont="1" applyFill="1" applyBorder="1" applyAlignment="1">
      <alignment horizontal="center" vertical="center"/>
    </xf>
    <xf numFmtId="0" fontId="21" fillId="38" borderId="3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 wrapText="1"/>
    </xf>
    <xf numFmtId="0" fontId="21" fillId="33" borderId="3" xfId="0" applyFont="1" applyFill="1" applyBorder="1" applyAlignment="1">
      <alignment horizontal="center" vertical="center" wrapText="1"/>
    </xf>
    <xf numFmtId="0" fontId="21" fillId="35" borderId="9" xfId="0" applyFont="1" applyFill="1" applyBorder="1" applyAlignment="1">
      <alignment horizontal="center" vertical="center"/>
    </xf>
    <xf numFmtId="0" fontId="21" fillId="35" borderId="2" xfId="0" applyFont="1" applyFill="1" applyBorder="1" applyAlignment="1">
      <alignment horizontal="center" vertical="center"/>
    </xf>
    <xf numFmtId="0" fontId="21" fillId="36" borderId="13" xfId="0" applyFont="1" applyFill="1" applyBorder="1" applyAlignment="1">
      <alignment horizontal="center" vertical="center"/>
    </xf>
    <xf numFmtId="0" fontId="21" fillId="36" borderId="3" xfId="0" applyFont="1" applyFill="1" applyBorder="1" applyAlignment="1">
      <alignment horizontal="center" vertical="center"/>
    </xf>
    <xf numFmtId="0" fontId="21" fillId="37" borderId="13" xfId="0" applyFont="1" applyFill="1" applyBorder="1" applyAlignment="1">
      <alignment horizontal="center" vertical="center"/>
    </xf>
    <xf numFmtId="0" fontId="21" fillId="37" borderId="3" xfId="0" applyFont="1" applyFill="1" applyBorder="1" applyAlignment="1">
      <alignment horizontal="center" vertical="center"/>
    </xf>
    <xf numFmtId="0" fontId="0" fillId="64" borderId="0" xfId="0" applyFill="1" applyAlignment="1">
      <alignment horizontal="left" vertical="top"/>
    </xf>
    <xf numFmtId="0" fontId="2" fillId="6" borderId="1" xfId="2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9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28" fillId="74" borderId="17" xfId="0" applyFont="1" applyFill="1" applyBorder="1" applyAlignment="1">
      <alignment horizontal="center" vertical="center" wrapText="1"/>
    </xf>
    <xf numFmtId="0" fontId="28" fillId="74" borderId="18" xfId="0" applyFont="1" applyFill="1" applyBorder="1" applyAlignment="1">
      <alignment horizontal="center" vertical="center" wrapText="1"/>
    </xf>
    <xf numFmtId="0" fontId="0" fillId="73" borderId="17" xfId="0" applyFill="1" applyBorder="1" applyAlignment="1">
      <alignment horizontal="center" vertical="center" wrapText="1"/>
    </xf>
    <xf numFmtId="0" fontId="0" fillId="73" borderId="18" xfId="0" applyFill="1" applyBorder="1" applyAlignment="1">
      <alignment horizontal="center" vertical="center" wrapText="1"/>
    </xf>
    <xf numFmtId="0" fontId="0" fillId="65" borderId="0" xfId="0" applyFill="1" applyAlignment="1">
      <alignment horizontal="left" vertical="top"/>
    </xf>
    <xf numFmtId="0" fontId="0" fillId="73" borderId="19" xfId="0" applyFill="1" applyBorder="1" applyAlignment="1">
      <alignment horizontal="center" vertical="center" wrapText="1"/>
    </xf>
    <xf numFmtId="0" fontId="0" fillId="47" borderId="17" xfId="0" applyFill="1" applyBorder="1" applyAlignment="1">
      <alignment horizontal="center" vertical="center" wrapText="1"/>
    </xf>
    <xf numFmtId="0" fontId="0" fillId="47" borderId="18" xfId="0" applyFill="1" applyBorder="1" applyAlignment="1">
      <alignment horizontal="center" vertical="center" wrapText="1"/>
    </xf>
    <xf numFmtId="0" fontId="0" fillId="11" borderId="0" xfId="0" applyFill="1" applyAlignment="1">
      <alignment horizontal="left" vertical="top"/>
    </xf>
    <xf numFmtId="0" fontId="0" fillId="26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6" borderId="0" xfId="0" applyFill="1" applyAlignment="1">
      <alignment horizontal="left" vertical="top"/>
    </xf>
    <xf numFmtId="0" fontId="0" fillId="14" borderId="5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top" wrapText="1"/>
    </xf>
    <xf numFmtId="0" fontId="7" fillId="9" borderId="0" xfId="0" applyFont="1" applyFill="1" applyAlignment="1">
      <alignment horizontal="left" vertical="top"/>
    </xf>
    <xf numFmtId="0" fontId="0" fillId="10" borderId="0" xfId="0" applyFill="1" applyAlignment="1">
      <alignment horizontal="left"/>
    </xf>
    <xf numFmtId="0" fontId="0" fillId="68" borderId="0" xfId="0" applyFill="1" applyAlignment="1">
      <alignment horizontal="left" vertical="top"/>
    </xf>
    <xf numFmtId="0" fontId="2" fillId="2" borderId="0" xfId="2" applyFill="1" applyAlignment="1">
      <alignment horizontal="center" vertical="center"/>
    </xf>
    <xf numFmtId="0" fontId="0" fillId="74" borderId="17" xfId="0" applyFill="1" applyBorder="1" applyAlignment="1">
      <alignment horizontal="center" vertical="center" wrapText="1"/>
    </xf>
    <xf numFmtId="0" fontId="0" fillId="74" borderId="18" xfId="0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0" fillId="73" borderId="23" xfId="0" applyFill="1" applyBorder="1" applyAlignment="1">
      <alignment horizontal="center" vertical="center" wrapText="1"/>
    </xf>
    <xf numFmtId="0" fontId="2" fillId="2" borderId="0" xfId="2" applyFill="1" applyAlignment="1">
      <alignment horizontal="left" vertical="center"/>
    </xf>
    <xf numFmtId="0" fontId="0" fillId="14" borderId="1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47" borderId="15" xfId="0" applyFill="1" applyBorder="1" applyAlignment="1">
      <alignment horizontal="center" vertical="center" wrapText="1"/>
    </xf>
    <xf numFmtId="0" fontId="0" fillId="73" borderId="28" xfId="0" applyFill="1" applyBorder="1" applyAlignment="1">
      <alignment horizontal="center" vertical="center" wrapText="1"/>
    </xf>
    <xf numFmtId="0" fontId="0" fillId="73" borderId="29" xfId="0" applyFill="1" applyBorder="1" applyAlignment="1">
      <alignment horizontal="center" vertical="center" wrapText="1"/>
    </xf>
    <xf numFmtId="0" fontId="0" fillId="73" borderId="30" xfId="0" applyFill="1" applyBorder="1" applyAlignment="1">
      <alignment horizontal="center" vertical="center" wrapText="1"/>
    </xf>
    <xf numFmtId="0" fontId="19" fillId="0" borderId="1" xfId="1" applyBorder="1" applyAlignment="1"/>
    <xf numFmtId="0" fontId="19" fillId="70" borderId="1" xfId="1" applyFill="1" applyBorder="1" applyAlignment="1"/>
    <xf numFmtId="0" fontId="19" fillId="46" borderId="1" xfId="1" applyFill="1" applyBorder="1" applyAlignment="1"/>
    <xf numFmtId="0" fontId="0" fillId="9" borderId="0" xfId="0" applyFill="1" applyAlignment="1"/>
    <xf numFmtId="0" fontId="0" fillId="0" borderId="0" xfId="0" applyAlignment="1"/>
    <xf numFmtId="0" fontId="19" fillId="29" borderId="1" xfId="1" applyFill="1" applyBorder="1" applyAlignment="1"/>
    <xf numFmtId="0" fontId="19" fillId="0" borderId="8" xfId="1" applyBorder="1" applyAlignment="1"/>
    <xf numFmtId="0" fontId="19" fillId="0" borderId="2" xfId="1" applyBorder="1" applyAlignment="1"/>
    <xf numFmtId="0" fontId="19" fillId="0" borderId="3" xfId="1" applyBorder="1" applyAlignment="1"/>
    <xf numFmtId="0" fontId="19" fillId="0" borderId="0" xfId="1" applyAlignment="1"/>
  </cellXfs>
  <cellStyles count="3">
    <cellStyle name="Hipervínculo" xfId="2" builtinId="8"/>
    <cellStyle name="Normal" xfId="0" builtinId="0"/>
    <cellStyle name="Normal 2" xfId="1" xr:uid="{2B2CF486-6073-2346-A6B3-3AEB8EF7523C}"/>
  </cellStyles>
  <dxfs count="0"/>
  <tableStyles count="0" defaultTableStyle="TableStyleMedium2" defaultPivotStyle="PivotStyleLight16"/>
  <colors>
    <mruColors>
      <color rgb="FFD9D9D9"/>
      <color rgb="FFCAEDFB"/>
      <color rgb="FFE2EFDA"/>
      <color rgb="FFE49EDD"/>
      <color rgb="FFD0D0D0"/>
      <color rgb="FFFFE69A"/>
      <color rgb="FFF9CCAD"/>
      <color rgb="FFF5CCCD"/>
      <color rgb="FFFCE2D6"/>
      <color rgb="FFDB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234461</xdr:colOff>
      <xdr:row>4</xdr:row>
      <xdr:rowOff>186594</xdr:rowOff>
    </xdr:from>
    <xdr:to>
      <xdr:col>15</xdr:col>
      <xdr:colOff>741256</xdr:colOff>
      <xdr:row>35</xdr:row>
      <xdr:rowOff>39076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0F06C-5B5F-54BC-AD84-9F8DC91C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61" y="968132"/>
          <a:ext cx="12816026" cy="590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204261</xdr:colOff>
      <xdr:row>32</xdr:row>
      <xdr:rowOff>151191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5DC5F6A-0FDF-99B9-2201-5224B2E2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33"/>
          <a:ext cx="13267118" cy="6501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farid.empresa@epm.org" TargetMode="External"/><Relationship Id="rId13" Type="http://schemas.openxmlformats.org/officeDocument/2006/relationships/hyperlink" Target="mailto:james.rodriguez@gmail.com" TargetMode="External"/><Relationship Id="rId18" Type="http://schemas.openxmlformats.org/officeDocument/2006/relationships/hyperlink" Target="mailto:james.rodriguez@gmail.com" TargetMode="External"/><Relationship Id="rId3" Type="http://schemas.openxmlformats.org/officeDocument/2006/relationships/hyperlink" Target="applewebdata://4A31782C-94C9-40BA-AD06-77312C4F13C1/" TargetMode="External"/><Relationship Id="rId7" Type="http://schemas.openxmlformats.org/officeDocument/2006/relationships/hyperlink" Target="mailto:lucho.futbol@uco.net.co" TargetMode="External"/><Relationship Id="rId12" Type="http://schemas.openxmlformats.org/officeDocument/2006/relationships/hyperlink" Target="mailto:emma.marinillo@protonmail.com" TargetMode="External"/><Relationship Id="rId17" Type="http://schemas.openxmlformats.org/officeDocument/2006/relationships/hyperlink" Target="mailto:emma.marinillo@protonmail.com" TargetMode="External"/><Relationship Id="rId2" Type="http://schemas.openxmlformats.org/officeDocument/2006/relationships/hyperlink" Target="applewebdata://4A31782C-94C9-40BA-AD06-77312C4F13C1/" TargetMode="External"/><Relationship Id="rId16" Type="http://schemas.openxmlformats.org/officeDocument/2006/relationships/hyperlink" Target="mailto:juanes.aristizabal0705@hotmail.com" TargetMode="External"/><Relationship Id="rId1" Type="http://schemas.openxmlformats.org/officeDocument/2006/relationships/hyperlink" Target="applewebdata://4A31782C-94C9-40BA-AD06-77312C4F13C1/" TargetMode="External"/><Relationship Id="rId6" Type="http://schemas.openxmlformats.org/officeDocument/2006/relationships/hyperlink" Target="mailto:juanes.aristizabal0705@hotmail.com" TargetMode="External"/><Relationship Id="rId11" Type="http://schemas.openxmlformats.org/officeDocument/2006/relationships/hyperlink" Target="mailto:juanes.aristizabal0705@hotmail.com" TargetMode="External"/><Relationship Id="rId5" Type="http://schemas.openxmlformats.org/officeDocument/2006/relationships/hyperlink" Target="mailto:emma.marinillo@protonmail.com" TargetMode="External"/><Relationship Id="rId15" Type="http://schemas.openxmlformats.org/officeDocument/2006/relationships/hyperlink" Target="mailto:lucho.futbol@uco.net.co" TargetMode="External"/><Relationship Id="rId10" Type="http://schemas.openxmlformats.org/officeDocument/2006/relationships/hyperlink" Target="mailto:lucho.futbol@uco.net.co" TargetMode="External"/><Relationship Id="rId4" Type="http://schemas.openxmlformats.org/officeDocument/2006/relationships/hyperlink" Target="mailto:james.rodriguez@gmail.com" TargetMode="External"/><Relationship Id="rId9" Type="http://schemas.openxmlformats.org/officeDocument/2006/relationships/hyperlink" Target="mailto:farid.empresa@epm.org" TargetMode="External"/><Relationship Id="rId14" Type="http://schemas.openxmlformats.org/officeDocument/2006/relationships/hyperlink" Target="mailto:farid.empresa@epm.or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5.xml"/><Relationship Id="rId4" Type="http://schemas.openxmlformats.org/officeDocument/2006/relationships/vmlDrawing" Target="../drawings/vmlDrawing15.v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6.xml"/><Relationship Id="rId4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9879-54E3-DD4A-9993-CFBCCE770142}">
  <dimension ref="A1:F13"/>
  <sheetViews>
    <sheetView zoomScale="75" zoomScaleNormal="125" workbookViewId="0">
      <pane ySplit="1" topLeftCell="A2" activePane="bottomLeft" state="frozen"/>
      <selection pane="bottomLeft"/>
    </sheetView>
  </sheetViews>
  <sheetFormatPr defaultColWidth="11" defaultRowHeight="15.95"/>
  <sheetData>
    <row r="1" spans="1:6">
      <c r="A1" s="4" t="s">
        <v>0</v>
      </c>
    </row>
    <row r="13" spans="1:6">
      <c r="F13" s="1"/>
    </row>
  </sheetData>
  <hyperlinks>
    <hyperlink ref="A1" location="ListadoObjetosDominio!A1" display="Ir al listado de objetos de dominio &gt;&gt;" xr:uid="{FDB25FCC-D76B-694B-8774-24070FD0942A}"/>
  </hyperlink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DF55-D552-0E4E-8D7F-96F96BAD5223}">
  <dimension ref="A1:F13"/>
  <sheetViews>
    <sheetView zoomScale="57" zoomScaleNormal="125" workbookViewId="0">
      <pane ySplit="1" topLeftCell="A2" activePane="bottomLeft" state="frozen"/>
      <selection pane="bottomLeft" activeCell="J45" sqref="J45"/>
    </sheetView>
  </sheetViews>
  <sheetFormatPr defaultColWidth="11" defaultRowHeight="15.95"/>
  <sheetData>
    <row r="1" spans="1:6">
      <c r="A1" s="4" t="s">
        <v>0</v>
      </c>
    </row>
    <row r="13" spans="1:6">
      <c r="F13" s="1"/>
    </row>
  </sheetData>
  <hyperlinks>
    <hyperlink ref="A1" location="ListadoObjetosDominio!A1" display="Ir al listado de objetos de dominio &gt;&gt;" xr:uid="{CB419F20-33D2-6841-87F2-46451B2E04FC}"/>
  </hyperlink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61E4-D4A3-5541-9A6C-066E1B2FD7B8}">
  <dimension ref="A1:E18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1" defaultRowHeight="15.95"/>
  <cols>
    <col min="1" max="1" width="12.5" customWidth="1"/>
    <col min="2" max="2" width="17.625" customWidth="1"/>
    <col min="3" max="3" width="45.875" style="3" customWidth="1"/>
    <col min="4" max="4" width="17.125" customWidth="1"/>
    <col min="5" max="5" width="21" customWidth="1"/>
  </cols>
  <sheetData>
    <row r="1" spans="1:5">
      <c r="A1" s="4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ht="46.5">
      <c r="A3" s="5">
        <v>1</v>
      </c>
      <c r="B3" s="5" t="s">
        <v>7</v>
      </c>
      <c r="C3" s="6" t="s">
        <v>8</v>
      </c>
      <c r="D3" s="157" t="s">
        <v>9</v>
      </c>
      <c r="E3" s="109" t="s">
        <v>9</v>
      </c>
    </row>
    <row r="4" spans="1:5" ht="51">
      <c r="A4" s="5">
        <v>2</v>
      </c>
      <c r="B4" s="5" t="s">
        <v>10</v>
      </c>
      <c r="C4" s="6" t="s">
        <v>11</v>
      </c>
      <c r="D4" s="157" t="s">
        <v>9</v>
      </c>
      <c r="E4" s="109" t="s">
        <v>9</v>
      </c>
    </row>
    <row r="5" spans="1:5" ht="51">
      <c r="A5" s="5">
        <v>3</v>
      </c>
      <c r="B5" s="5" t="s">
        <v>12</v>
      </c>
      <c r="C5" s="6" t="s">
        <v>13</v>
      </c>
      <c r="D5" s="157" t="s">
        <v>9</v>
      </c>
      <c r="E5" s="109" t="s">
        <v>9</v>
      </c>
    </row>
    <row r="6" spans="1:5" ht="51">
      <c r="A6" s="5">
        <v>4</v>
      </c>
      <c r="B6" s="5" t="s">
        <v>14</v>
      </c>
      <c r="C6" s="6" t="s">
        <v>15</v>
      </c>
      <c r="D6" s="157" t="s">
        <v>9</v>
      </c>
      <c r="E6" s="109" t="s">
        <v>9</v>
      </c>
    </row>
    <row r="7" spans="1:5" ht="51">
      <c r="A7" s="5">
        <v>5</v>
      </c>
      <c r="B7" s="5" t="s">
        <v>16</v>
      </c>
      <c r="C7" s="6" t="s">
        <v>17</v>
      </c>
      <c r="D7" s="157" t="s">
        <v>9</v>
      </c>
      <c r="E7" s="109" t="s">
        <v>9</v>
      </c>
    </row>
    <row r="8" spans="1:5" ht="51">
      <c r="A8" s="5">
        <v>6</v>
      </c>
      <c r="B8" s="5" t="s">
        <v>18</v>
      </c>
      <c r="C8" s="6" t="s">
        <v>19</v>
      </c>
      <c r="D8" s="157" t="s">
        <v>9</v>
      </c>
      <c r="E8" s="109" t="s">
        <v>9</v>
      </c>
    </row>
    <row r="9" spans="1:5" ht="51">
      <c r="A9" s="105">
        <v>7</v>
      </c>
      <c r="B9" s="105" t="s">
        <v>20</v>
      </c>
      <c r="C9" s="106" t="s">
        <v>21</v>
      </c>
      <c r="D9" s="157" t="s">
        <v>9</v>
      </c>
      <c r="E9" s="109" t="s">
        <v>9</v>
      </c>
    </row>
    <row r="10" spans="1:5" ht="84.95">
      <c r="A10" s="107">
        <v>8</v>
      </c>
      <c r="B10" s="108" t="s">
        <v>22</v>
      </c>
      <c r="C10" s="6" t="s">
        <v>23</v>
      </c>
      <c r="D10" s="157" t="s">
        <v>9</v>
      </c>
      <c r="E10" s="6" t="s">
        <v>24</v>
      </c>
    </row>
    <row r="11" spans="1:5" ht="51">
      <c r="A11" s="107">
        <v>9</v>
      </c>
      <c r="B11" s="107" t="s">
        <v>25</v>
      </c>
      <c r="C11" s="6" t="s">
        <v>26</v>
      </c>
      <c r="D11" s="157" t="s">
        <v>9</v>
      </c>
      <c r="E11" s="6" t="s">
        <v>9</v>
      </c>
    </row>
    <row r="12" spans="1:5" ht="51">
      <c r="A12" s="107">
        <v>10</v>
      </c>
      <c r="B12" s="107" t="s">
        <v>27</v>
      </c>
      <c r="C12" s="6" t="s">
        <v>28</v>
      </c>
      <c r="D12" s="157" t="s">
        <v>9</v>
      </c>
      <c r="E12" s="6" t="s">
        <v>9</v>
      </c>
    </row>
    <row r="13" spans="1:5" ht="84.95">
      <c r="A13" s="107">
        <v>11</v>
      </c>
      <c r="B13" s="107" t="s">
        <v>29</v>
      </c>
      <c r="C13" s="6" t="s">
        <v>30</v>
      </c>
      <c r="D13" s="157" t="s">
        <v>9</v>
      </c>
      <c r="E13" s="6" t="s">
        <v>9</v>
      </c>
    </row>
    <row r="14" spans="1:5" ht="51">
      <c r="A14" s="107">
        <v>12</v>
      </c>
      <c r="B14" s="107" t="s">
        <v>31</v>
      </c>
      <c r="C14" s="6" t="s">
        <v>32</v>
      </c>
      <c r="D14" s="157" t="s">
        <v>9</v>
      </c>
      <c r="E14" s="6" t="s">
        <v>9</v>
      </c>
    </row>
    <row r="15" spans="1:5" ht="68.099999999999994">
      <c r="A15" s="107">
        <v>13</v>
      </c>
      <c r="B15" s="107" t="s">
        <v>33</v>
      </c>
      <c r="C15" s="6" t="s">
        <v>34</v>
      </c>
      <c r="D15" s="157" t="s">
        <v>9</v>
      </c>
      <c r="E15" s="6" t="s">
        <v>9</v>
      </c>
    </row>
    <row r="16" spans="1:5" ht="51">
      <c r="A16" s="107">
        <v>14</v>
      </c>
      <c r="B16" s="107" t="s">
        <v>35</v>
      </c>
      <c r="C16" s="6" t="s">
        <v>36</v>
      </c>
      <c r="D16" s="157" t="s">
        <v>9</v>
      </c>
      <c r="E16" s="6" t="s">
        <v>9</v>
      </c>
    </row>
    <row r="17" spans="1:5" ht="51">
      <c r="A17" s="107">
        <v>15</v>
      </c>
      <c r="B17" s="107" t="s">
        <v>37</v>
      </c>
      <c r="C17" s="6" t="s">
        <v>38</v>
      </c>
      <c r="D17" s="157" t="s">
        <v>9</v>
      </c>
      <c r="E17" s="6" t="s">
        <v>9</v>
      </c>
    </row>
    <row r="18" spans="1:5" ht="84.95">
      <c r="A18" s="107">
        <v>16</v>
      </c>
      <c r="B18" s="107" t="s">
        <v>39</v>
      </c>
      <c r="C18" s="6" t="s">
        <v>40</v>
      </c>
      <c r="D18" s="157" t="s">
        <v>9</v>
      </c>
      <c r="E18" s="6" t="s">
        <v>9</v>
      </c>
    </row>
  </sheetData>
  <hyperlinks>
    <hyperlink ref="A1" location="'Modelo de dominio'!A1" display="&lt;&lt;Ir al modelo de dominio " xr:uid="{AC506C3E-7035-CA41-AD4C-82AF74007EF5}"/>
    <hyperlink ref="D3" location="'M-Cliente'!B3" display="Ir" xr:uid="{D90FF834-0AD9-3E46-AF0B-FEAFEA215B95}"/>
    <hyperlink ref="D4:D18" location="'M-Cliente'!A1" display="Ir" xr:uid="{CDC910DD-CCB5-1A4D-8A92-B23597542C51}"/>
    <hyperlink ref="D4" location="'M-Administrador'!B2" display="Ir" xr:uid="{6EC5ECD6-50C8-E846-834A-FECBA58EA5EE}"/>
    <hyperlink ref="D5" location="'M-Dirección'!B2" display="Ir" xr:uid="{474D550D-602B-8C48-8A20-FDB7A7530502}"/>
    <hyperlink ref="D6" location="'M-Categoria'!B2" display="Ir" xr:uid="{1C42A534-D0BA-3944-9A48-0DAE70BB2FD3}"/>
    <hyperlink ref="D7" location="'M-Producto'!B2" display="Ir" xr:uid="{403C6401-247D-BA4B-8DE3-3D1C78E78809}"/>
    <hyperlink ref="D8" location="'M-ImagenProducto'!B3" display="Ir" xr:uid="{E410B454-1CB5-C141-ACFA-DEE4F233D04E}"/>
    <hyperlink ref="D9" location="'M-Reseña'!B2" display="Ir" xr:uid="{229128FE-812C-3E40-820A-CDAC87E9C5C0}"/>
    <hyperlink ref="D10" location="'M-CarritoCompras'!B2" display="Ir" xr:uid="{3980E043-366D-D84C-9207-6F50F4F91F71}"/>
    <hyperlink ref="D11" location="'M-ItemCarrito'!B2" display="Ir" xr:uid="{A1C91029-258E-D54B-9A34-EF077A8E144A}"/>
    <hyperlink ref="D12" location="'M-Pedido'!B2" display="Ir" xr:uid="{F6F39285-E7E6-1D4D-93E6-F80E43861BAF}"/>
    <hyperlink ref="D13" location="'M-LineaPedido'!B2" display="Ir" xr:uid="{55922FDB-58D7-C84E-BF4B-11B6077D9FDE}"/>
    <hyperlink ref="D14" location="'M-Pagos'!B2" display="Ir" xr:uid="{4FABB7E8-6CC0-A04C-AE75-777A0D0AF2D8}"/>
    <hyperlink ref="D15" location="'M-MetodoPago'!B2" display="Ir" xr:uid="{9DE3DC55-CFB2-C143-B07A-58198D0EB4F7}"/>
    <hyperlink ref="D16" location="'M-Factura'!B2" display="Ir" xr:uid="{BB49DD79-AD9A-AD45-B72C-EB6148C3F39B}"/>
    <hyperlink ref="D17" location="'M-Envio'!B2" display="Ir" xr:uid="{502E4578-D0D3-1844-9DC4-D679E6144487}"/>
    <hyperlink ref="D18" location="'M-EnvioRastreo'!B2" display="Ir" xr:uid="{86DD03E0-060E-3843-9525-C813E9C01F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AC31-F6A3-3845-ACC8-8877E00A070C}">
  <dimension ref="A1:L20"/>
  <sheetViews>
    <sheetView topLeftCell="A11" workbookViewId="0">
      <selection activeCell="B10" sqref="B10"/>
    </sheetView>
  </sheetViews>
  <sheetFormatPr defaultColWidth="11" defaultRowHeight="15.95"/>
  <cols>
    <col min="1" max="3" width="17.875" customWidth="1"/>
    <col min="4" max="4" width="99.5" customWidth="1"/>
    <col min="5" max="5" width="31.625" customWidth="1"/>
    <col min="6" max="6" width="14.625" customWidth="1"/>
    <col min="7" max="7" width="33.5" customWidth="1"/>
    <col min="8" max="8" width="30.625" customWidth="1"/>
  </cols>
  <sheetData>
    <row r="1" spans="1:12">
      <c r="A1" s="221" t="s">
        <v>41</v>
      </c>
      <c r="B1" s="221"/>
      <c r="C1" s="221"/>
      <c r="D1" s="221"/>
      <c r="E1" s="27"/>
      <c r="I1" s="221" t="s">
        <v>42</v>
      </c>
      <c r="J1" s="221"/>
      <c r="K1" s="221"/>
      <c r="L1" s="221"/>
    </row>
    <row r="2" spans="1:12">
      <c r="F2" s="223" t="s">
        <v>43</v>
      </c>
      <c r="G2" s="223"/>
      <c r="H2" s="223"/>
    </row>
    <row r="3" spans="1:12">
      <c r="A3" s="21" t="s">
        <v>3</v>
      </c>
      <c r="B3" s="227" t="str">
        <f>ListadoObjetosDominio!B3</f>
        <v>Cliente</v>
      </c>
      <c r="C3" s="227"/>
      <c r="D3" s="227"/>
      <c r="E3" s="58"/>
      <c r="F3" s="58"/>
      <c r="G3" s="58"/>
      <c r="H3" s="58"/>
    </row>
    <row r="4" spans="1:12">
      <c r="A4" s="21" t="s">
        <v>4</v>
      </c>
      <c r="B4" s="228" t="str">
        <f>ListadoObjetosDominio!C3</f>
        <v>Objeto de dominio que representa a cada uno de los usuarios registrados que realizan compras en la plataforma de Imexcol.</v>
      </c>
      <c r="C4" s="228"/>
      <c r="D4" s="228"/>
    </row>
    <row r="5" spans="1:12" ht="102">
      <c r="A5" s="29" t="s">
        <v>44</v>
      </c>
      <c r="B5" s="29" t="s">
        <v>45</v>
      </c>
      <c r="C5" s="29" t="s">
        <v>46</v>
      </c>
      <c r="D5" s="35" t="s">
        <v>47</v>
      </c>
      <c r="E5" s="29" t="s">
        <v>48</v>
      </c>
      <c r="F5" s="29" t="s">
        <v>49</v>
      </c>
      <c r="G5" s="29" t="s">
        <v>50</v>
      </c>
      <c r="H5" s="29" t="s">
        <v>51</v>
      </c>
    </row>
    <row r="6" spans="1:12">
      <c r="A6" s="22" t="s">
        <v>52</v>
      </c>
      <c r="B6" s="22" t="s">
        <v>53</v>
      </c>
      <c r="C6" s="22" t="s">
        <v>54</v>
      </c>
      <c r="D6" s="22" t="s">
        <v>55</v>
      </c>
      <c r="E6" s="22" t="s">
        <v>56</v>
      </c>
      <c r="F6" s="22" t="s">
        <v>57</v>
      </c>
      <c r="G6" s="24" t="s">
        <v>58</v>
      </c>
      <c r="H6" s="111" t="s">
        <v>59</v>
      </c>
    </row>
    <row r="7" spans="1:12">
      <c r="A7" s="28" t="s">
        <v>60</v>
      </c>
      <c r="B7" s="126" t="s">
        <v>61</v>
      </c>
      <c r="C7" s="126">
        <v>1020304050</v>
      </c>
      <c r="D7" s="13" t="s">
        <v>62</v>
      </c>
      <c r="E7" s="33" t="s">
        <v>63</v>
      </c>
      <c r="F7" s="13" t="s">
        <v>64</v>
      </c>
      <c r="G7" s="34" t="s">
        <v>63</v>
      </c>
      <c r="H7" s="112" t="s">
        <v>65</v>
      </c>
    </row>
    <row r="8" spans="1:12">
      <c r="A8" s="28" t="s">
        <v>66</v>
      </c>
      <c r="B8" s="126" t="s">
        <v>61</v>
      </c>
      <c r="C8" s="126">
        <v>1098765432</v>
      </c>
      <c r="D8" s="13" t="s">
        <v>67</v>
      </c>
      <c r="E8" s="33" t="s">
        <v>68</v>
      </c>
      <c r="F8" s="13" t="s">
        <v>69</v>
      </c>
      <c r="G8" s="34" t="s">
        <v>68</v>
      </c>
      <c r="H8" s="112" t="s">
        <v>70</v>
      </c>
    </row>
    <row r="9" spans="1:12">
      <c r="A9" s="28" t="s">
        <v>71</v>
      </c>
      <c r="B9" s="126" t="s">
        <v>72</v>
      </c>
      <c r="C9" s="126">
        <v>90807060</v>
      </c>
      <c r="D9" s="13" t="s">
        <v>73</v>
      </c>
      <c r="E9" s="33" t="s">
        <v>74</v>
      </c>
      <c r="F9" s="13" t="s">
        <v>75</v>
      </c>
      <c r="G9" s="34" t="s">
        <v>74</v>
      </c>
      <c r="H9" s="112" t="s">
        <v>76</v>
      </c>
    </row>
    <row r="10" spans="1:12">
      <c r="A10" s="28" t="s">
        <v>77</v>
      </c>
      <c r="B10" s="126" t="s">
        <v>78</v>
      </c>
      <c r="C10" s="126">
        <v>1122334455</v>
      </c>
      <c r="D10" s="13" t="s">
        <v>79</v>
      </c>
      <c r="E10" s="33" t="s">
        <v>80</v>
      </c>
      <c r="F10" s="13" t="s">
        <v>81</v>
      </c>
      <c r="G10" s="34" t="s">
        <v>80</v>
      </c>
      <c r="H10" s="112" t="s">
        <v>82</v>
      </c>
    </row>
    <row r="11" spans="1:12">
      <c r="A11" s="28" t="s">
        <v>83</v>
      </c>
      <c r="B11" s="126" t="s">
        <v>61</v>
      </c>
      <c r="C11" s="126">
        <v>1055667788</v>
      </c>
      <c r="D11" s="13" t="s">
        <v>84</v>
      </c>
      <c r="E11" s="33" t="s">
        <v>85</v>
      </c>
      <c r="F11" s="13" t="s">
        <v>86</v>
      </c>
      <c r="G11" s="34" t="s">
        <v>85</v>
      </c>
      <c r="H11" s="112" t="s">
        <v>87</v>
      </c>
    </row>
    <row r="14" spans="1:12">
      <c r="A14" s="15" t="s">
        <v>88</v>
      </c>
      <c r="B14" s="15"/>
      <c r="C14" s="15"/>
      <c r="D14" s="15"/>
      <c r="E14" s="58"/>
      <c r="F14" s="58"/>
      <c r="G14" s="58"/>
      <c r="H14" s="58"/>
    </row>
    <row r="15" spans="1:12">
      <c r="A15" s="226" t="s">
        <v>89</v>
      </c>
      <c r="B15" s="226"/>
      <c r="C15" s="226"/>
      <c r="D15" s="226"/>
      <c r="E15" s="59"/>
      <c r="F15" s="59"/>
      <c r="G15" s="59"/>
      <c r="H15" s="113"/>
    </row>
    <row r="16" spans="1:12">
      <c r="A16" s="225" t="s">
        <v>90</v>
      </c>
      <c r="B16" s="225"/>
      <c r="C16" s="225"/>
      <c r="D16" s="225"/>
      <c r="E16" s="225"/>
      <c r="F16" s="225"/>
      <c r="G16" s="225"/>
      <c r="H16" s="114"/>
    </row>
    <row r="17" spans="1:8">
      <c r="A17" s="224" t="s">
        <v>91</v>
      </c>
      <c r="B17" s="224"/>
      <c r="C17" s="224"/>
      <c r="D17" s="224"/>
      <c r="E17" s="224"/>
      <c r="F17" s="224"/>
      <c r="G17" s="224"/>
    </row>
    <row r="18" spans="1:8">
      <c r="A18" s="60" t="s">
        <v>92</v>
      </c>
      <c r="B18" s="60"/>
      <c r="C18" s="60"/>
      <c r="D18" s="60"/>
      <c r="E18" s="60"/>
      <c r="F18" s="60"/>
      <c r="G18" s="60"/>
      <c r="H18" s="115"/>
    </row>
    <row r="19" spans="1:8">
      <c r="A19" s="222" t="s">
        <v>93</v>
      </c>
      <c r="B19" s="222"/>
      <c r="C19" s="222"/>
      <c r="D19" s="222"/>
      <c r="E19" s="222"/>
      <c r="F19" s="222"/>
      <c r="G19" s="222"/>
      <c r="H19" s="116"/>
    </row>
    <row r="20" spans="1:8">
      <c r="A20" s="117" t="s">
        <v>94</v>
      </c>
      <c r="B20" s="117"/>
      <c r="C20" s="117"/>
      <c r="D20" s="117"/>
      <c r="E20" s="117"/>
      <c r="F20" s="117"/>
      <c r="G20" s="117"/>
      <c r="H20" s="117"/>
    </row>
  </sheetData>
  <mergeCells count="9">
    <mergeCell ref="I1:L1"/>
    <mergeCell ref="A19:G19"/>
    <mergeCell ref="A1:D1"/>
    <mergeCell ref="F2:H2"/>
    <mergeCell ref="A17:G17"/>
    <mergeCell ref="A16:G16"/>
    <mergeCell ref="A15:D15"/>
    <mergeCell ref="B3:D3"/>
    <mergeCell ref="B4:D4"/>
  </mergeCells>
  <hyperlinks>
    <hyperlink ref="A1" r:id="rId1" location="'Modelo%20de%20dominio'!A1" display="applewebdata://4A31782C-94C9-40BA-AD06-77312C4F13C1/ - 'Modelo%20de%20dominio'!A1" xr:uid="{F6EFDFDA-30B7-CE4B-A8DE-DDF68B1FEDD1}"/>
    <hyperlink ref="F2" r:id="rId2" location="ListadoObjetosDominio!A1" display="applewebdata://4A31782C-94C9-40BA-AD06-77312C4F13C1/ - ListadoObjetosDominio!A1" xr:uid="{8E1779DE-A439-1140-9090-1F5F196E6CFC}"/>
    <hyperlink ref="I1" r:id="rId3" location="'C-ImagenProducto '!A1" display="applewebdata://4A31782C-94C9-40BA-AD06-77312C4F13C1/ - 'C-ImagenProducto '!A1" xr:uid="{105778BB-4785-8B47-9C7A-FE22C7930F23}"/>
    <hyperlink ref="F2:H2" location="ListadoObjetosDominio!A1" display="&lt;&lt; Ir al listado de objetos de dominio" xr:uid="{892649CB-8868-7646-915A-90F13A23FFE5}"/>
    <hyperlink ref="E10" r:id="rId4" xr:uid="{04EE2BC4-B5D7-6D49-A8D5-473CD327B42E}"/>
    <hyperlink ref="E8" r:id="rId5" xr:uid="{04E99D69-99D8-FF44-AD21-DCA0FA110677}"/>
    <hyperlink ref="E9" r:id="rId6" xr:uid="{718BB998-7979-A444-91E4-C6CB59C1C758}"/>
    <hyperlink ref="E11" r:id="rId7" xr:uid="{E90CD7AC-DADF-244B-82B7-7DE4418C50CD}"/>
    <hyperlink ref="E7" r:id="rId8" xr:uid="{1BD6EB80-E1F6-5049-A2E1-AD36DE2B4B50}"/>
    <hyperlink ref="G7" r:id="rId9" xr:uid="{1524BAEA-69F0-4841-88F4-7A120DA02889}"/>
    <hyperlink ref="G11" r:id="rId10" xr:uid="{06C0E4C5-E014-F44F-AA66-143E4D439D04}"/>
    <hyperlink ref="G9" r:id="rId11" xr:uid="{B0798BB0-5766-E444-A4B7-78658D9AC8E3}"/>
    <hyperlink ref="G8" r:id="rId12" xr:uid="{2A45EF44-C673-4245-8A75-A6DF4D4BB179}"/>
    <hyperlink ref="G10" r:id="rId13" xr:uid="{B29F7E0D-7692-2341-832E-80962B5FBD79}"/>
    <hyperlink ref="H7" r:id="rId14" display="farid.empresa@epm.org" xr:uid="{162CA914-A499-3444-9FEF-44611EA161F7}"/>
    <hyperlink ref="H11" r:id="rId15" display="lucho.futbol@uco.net.co" xr:uid="{FAF6DDE7-40B9-784D-A72F-91D43B3BD64B}"/>
    <hyperlink ref="H9" r:id="rId16" display="juanes.aristizabal0705@hotmail.com" xr:uid="{52ECC949-98A2-7542-8134-E4E3D1FE1135}"/>
    <hyperlink ref="H8" r:id="rId17" display="emma.marinillo@protonmail.com" xr:uid="{B3C03A68-6423-844A-9C59-FD167E2F7F14}"/>
    <hyperlink ref="H10" r:id="rId18" display="james.rodriguez@gmail.com" xr:uid="{74046FB2-DD5B-E94B-97FF-06BF54CD968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7B18-90F4-8B4C-8C0C-86EADBCBAC26}">
  <dimension ref="A1:U33"/>
  <sheetViews>
    <sheetView zoomScale="90" zoomScaleNormal="90" workbookViewId="0">
      <selection activeCell="F14" sqref="F14"/>
    </sheetView>
  </sheetViews>
  <sheetFormatPr defaultColWidth="11" defaultRowHeight="15.95"/>
  <cols>
    <col min="1" max="1" width="14.125" customWidth="1"/>
    <col min="2" max="2" width="26.125" customWidth="1"/>
    <col min="3" max="3" width="15.5" customWidth="1"/>
    <col min="4" max="4" width="17.625" customWidth="1"/>
    <col min="6" max="6" width="19.5" customWidth="1"/>
    <col min="7" max="7" width="19.375" customWidth="1"/>
    <col min="9" max="9" width="19.5" bestFit="1" customWidth="1"/>
    <col min="10" max="10" width="19.625" bestFit="1" customWidth="1"/>
    <col min="11" max="11" width="18.5" bestFit="1" customWidth="1"/>
  </cols>
  <sheetData>
    <row r="1" spans="1:21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1">
      <c r="A2" s="36" t="s">
        <v>3</v>
      </c>
      <c r="B2" s="36" t="str">
        <f>'M-Cliente'!B3</f>
        <v>Cliente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>
      <c r="A3" s="36" t="s">
        <v>4</v>
      </c>
      <c r="B3" s="36" t="str">
        <f>'M-Cliente'!B4</f>
        <v>Objeto de dominio que representa a cada uno de los usuarios registrados que realizan compras en la plataforma de Imexcol.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>
      <c r="A4" s="40" t="s">
        <v>95</v>
      </c>
      <c r="B4" s="40" t="s">
        <v>96</v>
      </c>
      <c r="C4" s="40" t="s">
        <v>97</v>
      </c>
      <c r="D4" s="40" t="s">
        <v>98</v>
      </c>
      <c r="E4" s="40" t="s">
        <v>99</v>
      </c>
      <c r="F4" s="40" t="s">
        <v>100</v>
      </c>
      <c r="G4" s="40" t="s">
        <v>101</v>
      </c>
      <c r="H4" s="40" t="s">
        <v>102</v>
      </c>
      <c r="I4" s="40" t="s">
        <v>103</v>
      </c>
      <c r="J4" s="40" t="s">
        <v>104</v>
      </c>
      <c r="K4" s="40" t="s">
        <v>105</v>
      </c>
      <c r="L4" s="40" t="s">
        <v>106</v>
      </c>
      <c r="M4" s="40" t="s">
        <v>107</v>
      </c>
      <c r="N4" s="40" t="s">
        <v>108</v>
      </c>
      <c r="O4" s="40" t="s">
        <v>109</v>
      </c>
      <c r="P4" s="40" t="s">
        <v>110</v>
      </c>
      <c r="Q4" s="40" t="s">
        <v>111</v>
      </c>
      <c r="R4" s="40" t="s">
        <v>112</v>
      </c>
      <c r="S4" s="40" t="s">
        <v>113</v>
      </c>
      <c r="T4" s="40" t="s">
        <v>114</v>
      </c>
      <c r="U4" s="40" t="s">
        <v>115</v>
      </c>
    </row>
    <row r="5" spans="1:21" ht="56.1">
      <c r="A5" s="45" t="str">
        <f>'M-Cliente'!A6</f>
        <v>idCliente</v>
      </c>
      <c r="B5" s="45" t="str">
        <f>'M-Cliente'!A5</f>
        <v>Representa el identificador único de cada cliente, generado automáticamente por el sistema.</v>
      </c>
      <c r="C5" s="45" t="s">
        <v>116</v>
      </c>
      <c r="D5" s="45" t="s">
        <v>117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</row>
    <row r="6" spans="1:21" ht="42">
      <c r="A6" s="45" t="str">
        <f>'M-Cliente'!B6</f>
        <v>tipoDocumento</v>
      </c>
      <c r="B6" s="45" t="str">
        <f>'M-Cliente'!B5</f>
        <v>Representa el tipo de documento de identidad del usuario</v>
      </c>
      <c r="C6" s="45" t="s">
        <v>119</v>
      </c>
      <c r="D6" s="45" t="s">
        <v>120</v>
      </c>
      <c r="E6" s="45" t="s">
        <v>116</v>
      </c>
      <c r="F6" s="45">
        <v>2</v>
      </c>
      <c r="G6" s="45">
        <v>2</v>
      </c>
      <c r="H6" s="45"/>
      <c r="I6" s="45"/>
      <c r="J6" s="45"/>
      <c r="K6" s="45"/>
      <c r="L6" s="45" t="s">
        <v>118</v>
      </c>
      <c r="M6" s="45" t="s">
        <v>121</v>
      </c>
      <c r="N6" s="45" t="s">
        <v>119</v>
      </c>
      <c r="O6" s="45" t="s">
        <v>116</v>
      </c>
      <c r="P6" s="45" t="s">
        <v>122</v>
      </c>
      <c r="Q6" s="45" t="s">
        <v>116</v>
      </c>
      <c r="R6" s="45" t="s">
        <v>116</v>
      </c>
      <c r="S6" s="45" t="s">
        <v>119</v>
      </c>
      <c r="T6" s="45" t="s">
        <v>61</v>
      </c>
      <c r="U6" s="45" t="s">
        <v>119</v>
      </c>
    </row>
    <row r="7" spans="1:21" ht="56.1">
      <c r="A7" s="45" t="str">
        <f>'M-Cliente'!C6</f>
        <v>numeroDocumento</v>
      </c>
      <c r="B7" s="45" t="str">
        <f>'M-Cliente'!D5</f>
        <v>Representa el nombre completo del cliente</v>
      </c>
      <c r="C7" s="45" t="s">
        <v>119</v>
      </c>
      <c r="D7" s="45" t="s">
        <v>117</v>
      </c>
      <c r="E7" s="45" t="s">
        <v>116</v>
      </c>
      <c r="F7" s="45">
        <v>5</v>
      </c>
      <c r="G7" s="45">
        <v>20</v>
      </c>
      <c r="H7" s="45"/>
      <c r="I7" s="45"/>
      <c r="J7" s="45"/>
      <c r="K7" s="45"/>
      <c r="L7" s="45"/>
      <c r="M7" s="45" t="s">
        <v>123</v>
      </c>
      <c r="N7" s="45" t="s">
        <v>119</v>
      </c>
      <c r="O7" s="45" t="s">
        <v>119</v>
      </c>
      <c r="P7" s="45"/>
      <c r="Q7" s="45" t="s">
        <v>116</v>
      </c>
      <c r="R7" s="45" t="s">
        <v>116</v>
      </c>
      <c r="S7" s="45" t="s">
        <v>116</v>
      </c>
      <c r="T7" s="45"/>
      <c r="U7" s="45" t="s">
        <v>119</v>
      </c>
    </row>
    <row r="8" spans="1:21" ht="27.95">
      <c r="A8" s="45" t="str">
        <f>'M-Cliente'!D6</f>
        <v>nombre</v>
      </c>
      <c r="B8" s="45" t="str">
        <f>'M-Cliente'!D5</f>
        <v>Representa el nombre completo del cliente</v>
      </c>
      <c r="C8" s="45" t="s">
        <v>119</v>
      </c>
      <c r="D8" s="45" t="s">
        <v>124</v>
      </c>
      <c r="E8" s="45" t="s">
        <v>116</v>
      </c>
      <c r="F8" s="45">
        <v>3</v>
      </c>
      <c r="G8" s="45">
        <v>150</v>
      </c>
      <c r="H8" s="45"/>
      <c r="I8" s="45"/>
      <c r="J8" s="45"/>
      <c r="K8" s="45"/>
      <c r="L8" s="45" t="s">
        <v>125</v>
      </c>
      <c r="M8" s="45"/>
      <c r="N8" s="45" t="s">
        <v>119</v>
      </c>
      <c r="O8" s="45" t="s">
        <v>119</v>
      </c>
      <c r="P8" s="45"/>
      <c r="Q8" s="45" t="s">
        <v>116</v>
      </c>
      <c r="R8" s="45" t="s">
        <v>116</v>
      </c>
      <c r="S8" s="45" t="s">
        <v>119</v>
      </c>
      <c r="T8" s="45"/>
      <c r="U8" s="45" t="s">
        <v>119</v>
      </c>
    </row>
    <row r="9" spans="1:21" ht="56.1">
      <c r="A9" s="45" t="str">
        <f>'M-Cliente'!E6</f>
        <v>correo</v>
      </c>
      <c r="B9" s="45" t="str">
        <f>'M-Cliente'!E5</f>
        <v>Representa el correo electrónico principal de contacto del cliente.</v>
      </c>
      <c r="C9" s="45" t="s">
        <v>119</v>
      </c>
      <c r="D9" s="45" t="s">
        <v>117</v>
      </c>
      <c r="E9" s="45" t="s">
        <v>116</v>
      </c>
      <c r="F9" s="45">
        <v>5</v>
      </c>
      <c r="G9" s="45">
        <v>100</v>
      </c>
      <c r="H9" s="45"/>
      <c r="I9" s="45"/>
      <c r="J9" s="45"/>
      <c r="K9" s="45"/>
      <c r="L9" s="45" t="s">
        <v>126</v>
      </c>
      <c r="M9" s="45" t="s">
        <v>127</v>
      </c>
      <c r="N9" s="45" t="s">
        <v>119</v>
      </c>
      <c r="O9" s="45" t="s">
        <v>119</v>
      </c>
      <c r="P9" s="45"/>
      <c r="Q9" s="45" t="s">
        <v>116</v>
      </c>
      <c r="R9" s="45" t="s">
        <v>116</v>
      </c>
      <c r="S9" s="45" t="s">
        <v>116</v>
      </c>
      <c r="T9" s="45"/>
      <c r="U9" s="45" t="s">
        <v>119</v>
      </c>
    </row>
    <row r="10" spans="1:21" ht="42">
      <c r="A10" s="45" t="str">
        <f>'M-Cliente'!F6</f>
        <v>telefono</v>
      </c>
      <c r="B10" s="45" t="str">
        <f>'M-Cliente'!F5</f>
        <v>Representa el número de teléfono celular de contacto del cliente.</v>
      </c>
      <c r="C10" s="45" t="s">
        <v>119</v>
      </c>
      <c r="D10" s="45" t="s">
        <v>128</v>
      </c>
      <c r="E10" s="45" t="s">
        <v>116</v>
      </c>
      <c r="F10" s="45">
        <v>10</v>
      </c>
      <c r="G10" s="45">
        <v>10</v>
      </c>
      <c r="H10" s="45"/>
      <c r="I10" s="45"/>
      <c r="J10" s="45"/>
      <c r="K10" s="45"/>
      <c r="L10" s="45"/>
      <c r="M10" s="45"/>
      <c r="N10" s="45" t="s">
        <v>119</v>
      </c>
      <c r="O10" s="45" t="s">
        <v>119</v>
      </c>
      <c r="P10" s="45"/>
      <c r="Q10" s="45" t="s">
        <v>119</v>
      </c>
      <c r="R10" s="45" t="s">
        <v>119</v>
      </c>
      <c r="S10" s="45" t="s">
        <v>116</v>
      </c>
      <c r="T10" s="45"/>
      <c r="U10" s="45" t="s">
        <v>119</v>
      </c>
    </row>
    <row r="12" spans="1:21" ht="42">
      <c r="A12" s="159" t="s">
        <v>129</v>
      </c>
      <c r="B12" s="159" t="s">
        <v>4</v>
      </c>
      <c r="C12" s="233" t="s">
        <v>130</v>
      </c>
      <c r="D12" s="234"/>
    </row>
    <row r="13" spans="1:21" ht="51">
      <c r="A13" s="160" t="str">
        <f>'M-Cliente'!G6</f>
        <v>Combinación única 1</v>
      </c>
      <c r="B13" s="160" t="str">
        <f>'M-Cliente'!G5</f>
        <v>Indica que no pueden existir dos clientes o más con el mismo correo electrónico.</v>
      </c>
      <c r="C13" s="235" t="str">
        <f>'M-Cliente'!E6</f>
        <v>correo</v>
      </c>
      <c r="D13" s="235"/>
    </row>
    <row r="14" spans="1:21" ht="51">
      <c r="A14" s="160" t="str">
        <f>'M-Cliente'!H6</f>
        <v>Combinación única 2</v>
      </c>
      <c r="B14" s="160" t="str">
        <f>'M-Cliente'!H5</f>
        <v>Indica que no pueden existir dos clientes con el mismo tipo y número de documento</v>
      </c>
      <c r="C14" s="160" t="str">
        <f>'M-Cliente'!B6</f>
        <v>tipoDocumento</v>
      </c>
      <c r="D14" s="160" t="str">
        <f>'M-Cliente'!C6</f>
        <v>numeroDocumento</v>
      </c>
    </row>
    <row r="16" spans="1:21">
      <c r="A16" s="232" t="s">
        <v>131</v>
      </c>
      <c r="B16" s="232" t="s">
        <v>4</v>
      </c>
      <c r="C16" s="232" t="s">
        <v>132</v>
      </c>
      <c r="D16" s="232"/>
      <c r="E16" s="232"/>
      <c r="F16" s="232" t="s">
        <v>133</v>
      </c>
      <c r="G16" s="232"/>
      <c r="H16" s="232" t="s">
        <v>134</v>
      </c>
      <c r="I16" s="232"/>
      <c r="J16" s="232" t="s">
        <v>135</v>
      </c>
      <c r="K16" s="232"/>
    </row>
    <row r="17" spans="1:11">
      <c r="A17" s="232"/>
      <c r="B17" s="232"/>
      <c r="C17" s="84" t="s">
        <v>136</v>
      </c>
      <c r="D17" s="84" t="s">
        <v>137</v>
      </c>
      <c r="E17" s="84" t="s">
        <v>4</v>
      </c>
      <c r="F17" s="84" t="s">
        <v>138</v>
      </c>
      <c r="G17" s="84" t="s">
        <v>4</v>
      </c>
      <c r="H17" s="84" t="s">
        <v>139</v>
      </c>
      <c r="I17" s="84" t="s">
        <v>4</v>
      </c>
      <c r="J17" s="84" t="s">
        <v>140</v>
      </c>
      <c r="K17" s="84" t="s">
        <v>141</v>
      </c>
    </row>
    <row r="18" spans="1:11" ht="102">
      <c r="A18" s="229" t="str">
        <f>'E-Cliente'!B7</f>
        <v>Registrar información del cliente</v>
      </c>
      <c r="B18" s="229" t="str">
        <f>'E-Cliente'!C7</f>
        <v>Crear una nueva cuenta de usuario en la plataforma de comercio electrónico de Imexcol para poder realizar compras.</v>
      </c>
      <c r="C18" s="229" t="s">
        <v>142</v>
      </c>
      <c r="D18" s="229" t="s">
        <v>7</v>
      </c>
      <c r="E18" s="229" t="s">
        <v>143</v>
      </c>
      <c r="F18" s="229" t="s">
        <v>144</v>
      </c>
      <c r="G18" s="229" t="s">
        <v>145</v>
      </c>
      <c r="H18" s="85" t="str">
        <f>'E-Cliente'!G7</f>
        <v>CLI-POL-01</v>
      </c>
      <c r="I18" s="86" t="str">
        <f>'E-Cliente'!H7</f>
        <v>Asegurar que los datos requeridos sean válidos a nivel de tipo de dato, formato, rango, longitud y obligatoriedad.</v>
      </c>
      <c r="J18" s="86" t="s">
        <v>146</v>
      </c>
      <c r="K18" s="85" t="s">
        <v>147</v>
      </c>
    </row>
    <row r="19" spans="1:11" ht="102">
      <c r="A19" s="230"/>
      <c r="B19" s="230"/>
      <c r="C19" s="230"/>
      <c r="D19" s="230"/>
      <c r="E19" s="230"/>
      <c r="F19" s="230"/>
      <c r="G19" s="230"/>
      <c r="H19" s="85" t="str">
        <f>'E-Cliente'!G8</f>
        <v>CLI-POL-02</v>
      </c>
      <c r="I19" s="86" t="str">
        <f>'E-Cliente'!H8</f>
        <v>El correo electrónico ingresado no debe existir previamente en el sistema (Combinación única 1).</v>
      </c>
      <c r="J19" s="86" t="s">
        <v>148</v>
      </c>
      <c r="K19" s="85" t="s">
        <v>147</v>
      </c>
    </row>
    <row r="20" spans="1:11" ht="119.1">
      <c r="A20" s="231"/>
      <c r="B20" s="231"/>
      <c r="C20" s="231"/>
      <c r="D20" s="230"/>
      <c r="E20" s="231"/>
      <c r="F20" s="231"/>
      <c r="G20" s="231"/>
      <c r="H20" s="85" t="str">
        <f>'E-Cliente'!G9</f>
        <v>CLI-POL-03</v>
      </c>
      <c r="I20" s="86" t="str">
        <f>'E-Cliente'!H9</f>
        <v>La combinación de tipo de documento y número de documento no debe existir previamente en el sistema (Combinación única 2).</v>
      </c>
      <c r="J20" s="86" t="s">
        <v>149</v>
      </c>
      <c r="K20" s="85" t="s">
        <v>147</v>
      </c>
    </row>
    <row r="21" spans="1:11" ht="92.25">
      <c r="A21" s="186" t="str">
        <f>'E-Cliente'!B10</f>
        <v>Modificar datos del cliente</v>
      </c>
      <c r="B21" s="187" t="str" cm="1">
        <f t="array" ref="B21">'E-Cliente'!C10:C10</f>
        <v>Actualizar la información personal de contacto (teléfono o nombre) del usuario registrado en el sistema.</v>
      </c>
      <c r="C21" s="186" t="s">
        <v>150</v>
      </c>
      <c r="D21" s="186" t="s">
        <v>7</v>
      </c>
      <c r="E21" s="187" t="s">
        <v>151</v>
      </c>
      <c r="F21" s="186" t="s">
        <v>144</v>
      </c>
      <c r="G21" s="187" t="s">
        <v>152</v>
      </c>
      <c r="H21" s="186" t="str">
        <f>'E-Cliente'!G10</f>
        <v>CLI-POL-04</v>
      </c>
      <c r="I21" s="187" t="str">
        <f>'E-Cliente'!H10</f>
        <v>El identificador del cliente (idCliente) proporcionado debe existir obligatoriamente en el sistema.</v>
      </c>
      <c r="J21" s="187" t="s">
        <v>153</v>
      </c>
      <c r="K21" s="186" t="s">
        <v>147</v>
      </c>
    </row>
    <row r="22" spans="1:11" ht="77.25">
      <c r="A22" s="183" t="str">
        <f>'E-Cliente'!B11</f>
        <v>Consultar listado de clientes</v>
      </c>
      <c r="B22" s="183" t="str">
        <f>'E-Cliente'!C11</f>
        <v>Listar en el panel de control todos los usuarios registrados para gestión operativa y soporte.</v>
      </c>
      <c r="C22" s="183" t="s">
        <v>154</v>
      </c>
      <c r="D22" s="183" t="s">
        <v>124</v>
      </c>
      <c r="E22" s="183" t="s">
        <v>155</v>
      </c>
      <c r="F22" s="183" t="s">
        <v>156</v>
      </c>
      <c r="G22" s="183" t="s">
        <v>157</v>
      </c>
      <c r="H22" s="183" t="str">
        <f>'E-Cliente'!G11</f>
        <v>CLI-POL-05</v>
      </c>
      <c r="I22" s="183" t="str">
        <f>'E-Cliente'!H11</f>
        <v>El administrador que ejecuta la acción debe tener una sesión válida y activa en el sistema.</v>
      </c>
      <c r="J22" s="184" t="s">
        <v>158</v>
      </c>
      <c r="K22" s="185" t="s">
        <v>147</v>
      </c>
    </row>
    <row r="33" spans="6:6" ht="15.75">
      <c r="F33" s="188"/>
    </row>
  </sheetData>
  <mergeCells count="18">
    <mergeCell ref="A1:B1"/>
    <mergeCell ref="D1:F1"/>
    <mergeCell ref="G1:J1"/>
    <mergeCell ref="A16:A17"/>
    <mergeCell ref="B16:B17"/>
    <mergeCell ref="C16:E16"/>
    <mergeCell ref="F16:G16"/>
    <mergeCell ref="H16:I16"/>
    <mergeCell ref="J16:K16"/>
    <mergeCell ref="C12:D12"/>
    <mergeCell ref="C13:D13"/>
    <mergeCell ref="B18:B20"/>
    <mergeCell ref="A18:A20"/>
    <mergeCell ref="G18:G20"/>
    <mergeCell ref="F18:F20"/>
    <mergeCell ref="E18:E20"/>
    <mergeCell ref="D18:D20"/>
    <mergeCell ref="C18:C20"/>
  </mergeCells>
  <hyperlinks>
    <hyperlink ref="A1" r:id="rId1" location="'Modelo%20de%20dominio'!A1" display="applewebdata://4A31782C-94C9-40BA-AD06-77312C4F13C1/ - 'Modelo%20de%20dominio'!A1" xr:uid="{BEAC327F-C2F9-CC4B-A40F-40B55BBC6B2E}"/>
    <hyperlink ref="D1" r:id="rId2" location="ListadoObjetosDominio!A1" display="applewebdata://4A31782C-94C9-40BA-AD06-77312C4F13C1/ - ListadoObjetosDominio!A1" xr:uid="{1BE131FD-83B3-D646-8C5D-6E3201187C3D}"/>
    <hyperlink ref="G1" r:id="rId3" location="'C-ImagenProducto '!A1" display="applewebdata://4A31782C-94C9-40BA-AD06-77312C4F13C1/ - 'C-ImagenProducto '!A1" xr:uid="{69F2916D-A9DD-BE40-88F9-6E8472925969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795B-984C-6A46-BD64-107F221CC1A8}">
  <dimension ref="A1:K11"/>
  <sheetViews>
    <sheetView topLeftCell="C5" zoomScale="93" workbookViewId="0">
      <selection activeCell="H11" sqref="H11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7" style="64" bestFit="1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ListadoObjetosDominio!B3</f>
        <v>Cliente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0" t="str">
        <f>ListadoObjetosDominio!C3</f>
        <v>Objeto de dominio que representa a cada uno de los usuarios registrados que realizan compras en la plataforma de Imexcol.</v>
      </c>
      <c r="C3" s="350"/>
      <c r="D3" s="350"/>
      <c r="E3" s="350"/>
      <c r="F3" s="350"/>
      <c r="G3" s="350"/>
      <c r="H3" s="350"/>
      <c r="I3" s="350"/>
      <c r="J3" s="350"/>
      <c r="K3" s="350"/>
    </row>
    <row r="4" spans="1:11" ht="32.1">
      <c r="A4" s="81" t="s">
        <v>162</v>
      </c>
      <c r="B4" s="241" t="s">
        <v>163</v>
      </c>
      <c r="C4" s="351"/>
      <c r="D4" s="80" t="s">
        <v>164</v>
      </c>
      <c r="E4" s="242" t="s">
        <v>165</v>
      </c>
      <c r="F4" s="350"/>
      <c r="G4" s="236" t="s">
        <v>166</v>
      </c>
      <c r="H4" s="237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36" t="s">
        <v>173</v>
      </c>
      <c r="H5" s="237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tr">
        <f>ListadoObjetosDominio!B3</f>
        <v>Cliente</v>
      </c>
      <c r="B7" s="243" t="s">
        <v>179</v>
      </c>
      <c r="C7" s="243" t="s">
        <v>180</v>
      </c>
      <c r="D7" s="243" t="str">
        <f>ListadoObjetosDominio!B3</f>
        <v>Cliente</v>
      </c>
      <c r="E7" s="246" t="s">
        <v>181</v>
      </c>
      <c r="F7" s="243" t="s">
        <v>182</v>
      </c>
      <c r="G7" s="74" t="s">
        <v>183</v>
      </c>
      <c r="H7" s="74" t="s">
        <v>184</v>
      </c>
      <c r="I7" s="243" t="s">
        <v>185</v>
      </c>
      <c r="J7" s="243" t="s">
        <v>186</v>
      </c>
      <c r="K7" s="243" t="s">
        <v>187</v>
      </c>
    </row>
    <row r="8" spans="1:11" ht="50.1" customHeight="1">
      <c r="A8" s="244"/>
      <c r="B8" s="244"/>
      <c r="C8" s="244"/>
      <c r="D8" s="244"/>
      <c r="E8" s="246"/>
      <c r="F8" s="244"/>
      <c r="G8" s="74" t="s">
        <v>188</v>
      </c>
      <c r="H8" s="74" t="s">
        <v>189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6"/>
      <c r="F9" s="245"/>
      <c r="G9" s="74" t="s">
        <v>190</v>
      </c>
      <c r="H9" s="74" t="s">
        <v>191</v>
      </c>
      <c r="I9" s="245"/>
      <c r="J9" s="245"/>
      <c r="K9" s="245"/>
    </row>
    <row r="10" spans="1:11" ht="50.1" customHeight="1">
      <c r="A10" s="178" t="str">
        <f>_xlfn.CONCAT(ListadoObjetosDominio!B3,"/ ",ListadoObjetosDominio!B4,)</f>
        <v>Cliente/ Administrador</v>
      </c>
      <c r="B10" s="178" t="s">
        <v>192</v>
      </c>
      <c r="C10" s="178" t="s">
        <v>193</v>
      </c>
      <c r="D10" s="178" t="str">
        <f>ListadoObjetosDominio!B3</f>
        <v>Cliente</v>
      </c>
      <c r="E10" s="178" t="s">
        <v>194</v>
      </c>
      <c r="F10" s="178" t="s">
        <v>195</v>
      </c>
      <c r="G10" s="74" t="s">
        <v>196</v>
      </c>
      <c r="H10" s="170" t="s">
        <v>197</v>
      </c>
      <c r="I10" s="178" t="s">
        <v>185</v>
      </c>
      <c r="J10" s="178" t="s">
        <v>198</v>
      </c>
      <c r="K10" s="178" t="s">
        <v>199</v>
      </c>
    </row>
    <row r="11" spans="1:11" ht="57.75">
      <c r="A11" s="172" t="str">
        <f>ListadoObjetosDominio!B4</f>
        <v>Administrador</v>
      </c>
      <c r="B11" s="172" t="s">
        <v>200</v>
      </c>
      <c r="C11" s="169" t="s">
        <v>201</v>
      </c>
      <c r="D11" s="172" t="str">
        <f>ListadoObjetosDominio!B3</f>
        <v>Cliente</v>
      </c>
      <c r="E11" s="169" t="s">
        <v>202</v>
      </c>
      <c r="F11" s="169" t="s">
        <v>203</v>
      </c>
      <c r="G11" s="74" t="s">
        <v>204</v>
      </c>
      <c r="H11" s="173" t="s">
        <v>205</v>
      </c>
      <c r="I11" s="169" t="s">
        <v>185</v>
      </c>
      <c r="J11" s="169" t="s">
        <v>206</v>
      </c>
      <c r="K11" s="169" t="s">
        <v>207</v>
      </c>
    </row>
  </sheetData>
  <mergeCells count="23">
    <mergeCell ref="I7:I9"/>
    <mergeCell ref="J7:J9"/>
    <mergeCell ref="K7:K9"/>
    <mergeCell ref="F7:F9"/>
    <mergeCell ref="D7:D9"/>
    <mergeCell ref="A7:A9"/>
    <mergeCell ref="B7:B9"/>
    <mergeCell ref="C7:C9"/>
    <mergeCell ref="E7:E9"/>
    <mergeCell ref="A5:A6"/>
    <mergeCell ref="B5:B6"/>
    <mergeCell ref="C5:C6"/>
    <mergeCell ref="D5:D6"/>
    <mergeCell ref="E5:F5"/>
    <mergeCell ref="G5:H5"/>
    <mergeCell ref="I5:I6"/>
    <mergeCell ref="J5:J6"/>
    <mergeCell ref="K5:K6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D42A-1DB0-9F40-B215-6A77C3B03D6D}">
  <dimension ref="A1:J18"/>
  <sheetViews>
    <sheetView topLeftCell="B1" zoomScale="69" workbookViewId="0">
      <selection activeCell="B2" sqref="B2"/>
    </sheetView>
  </sheetViews>
  <sheetFormatPr defaultColWidth="11" defaultRowHeight="15.95"/>
  <cols>
    <col min="1" max="1" width="63.375" customWidth="1"/>
    <col min="2" max="2" width="20.125" customWidth="1"/>
    <col min="3" max="3" width="29.875" customWidth="1"/>
    <col min="4" max="4" width="59.625" customWidth="1"/>
  </cols>
  <sheetData>
    <row r="1" spans="1:10">
      <c r="A1" s="251" t="s">
        <v>41</v>
      </c>
      <c r="B1" s="251"/>
      <c r="C1" s="12"/>
      <c r="D1" s="252" t="s">
        <v>43</v>
      </c>
      <c r="E1" s="252"/>
      <c r="F1" s="252"/>
      <c r="G1" s="251" t="s">
        <v>159</v>
      </c>
      <c r="H1" s="251"/>
      <c r="I1" s="251"/>
      <c r="J1" s="251"/>
    </row>
    <row r="2" spans="1:10">
      <c r="A2" s="21" t="s">
        <v>3</v>
      </c>
      <c r="B2" s="21" t="str">
        <f>ListadoObjetosDominio!B4</f>
        <v>Administrador</v>
      </c>
      <c r="C2" s="58"/>
      <c r="D2" s="58"/>
    </row>
    <row r="3" spans="1:10">
      <c r="A3" s="21" t="s">
        <v>4</v>
      </c>
      <c r="B3" s="353" t="str">
        <f>ListadoObjetosDominio!C4</f>
        <v>Objeto de dominio que representa al personal interno encargado de gestionar el catálogo, los pedidos y la operación general del sistema.</v>
      </c>
      <c r="C3" s="354"/>
      <c r="D3" s="354"/>
    </row>
    <row r="4" spans="1:10" ht="84.95">
      <c r="A4" s="17" t="s">
        <v>208</v>
      </c>
      <c r="B4" s="17" t="s">
        <v>209</v>
      </c>
      <c r="C4" s="17" t="s">
        <v>210</v>
      </c>
      <c r="D4" s="17" t="s">
        <v>211</v>
      </c>
    </row>
    <row r="5" spans="1:10">
      <c r="A5" s="22" t="s">
        <v>212</v>
      </c>
      <c r="B5" s="22" t="s">
        <v>213</v>
      </c>
      <c r="C5" s="22" t="s">
        <v>214</v>
      </c>
      <c r="D5" s="24" t="s">
        <v>58</v>
      </c>
    </row>
    <row r="6" spans="1:10">
      <c r="A6" s="32">
        <v>1</v>
      </c>
      <c r="B6" s="13" t="s">
        <v>215</v>
      </c>
      <c r="C6" s="13" t="s">
        <v>216</v>
      </c>
      <c r="D6" s="20" t="s">
        <v>215</v>
      </c>
    </row>
    <row r="7" spans="1:10">
      <c r="A7" s="32">
        <v>2</v>
      </c>
      <c r="B7" s="13" t="s">
        <v>217</v>
      </c>
      <c r="C7" s="13" t="s">
        <v>216</v>
      </c>
      <c r="D7" s="20" t="s">
        <v>217</v>
      </c>
    </row>
    <row r="8" spans="1:10">
      <c r="A8" s="32">
        <v>3</v>
      </c>
      <c r="B8" s="13" t="s">
        <v>218</v>
      </c>
      <c r="C8" s="13" t="s">
        <v>216</v>
      </c>
      <c r="D8" s="20" t="s">
        <v>218</v>
      </c>
    </row>
    <row r="9" spans="1:10">
      <c r="A9" s="32">
        <v>4</v>
      </c>
      <c r="B9" s="13" t="s">
        <v>219</v>
      </c>
      <c r="C9" s="13" t="s">
        <v>216</v>
      </c>
      <c r="D9" s="20" t="s">
        <v>219</v>
      </c>
    </row>
    <row r="10" spans="1:10">
      <c r="A10" s="32">
        <v>5</v>
      </c>
      <c r="B10" s="13" t="s">
        <v>220</v>
      </c>
      <c r="C10" s="13" t="s">
        <v>216</v>
      </c>
      <c r="D10" s="20" t="s">
        <v>220</v>
      </c>
    </row>
    <row r="13" spans="1:10">
      <c r="A13" s="228" t="s">
        <v>88</v>
      </c>
      <c r="B13" s="228"/>
      <c r="C13" s="228"/>
      <c r="D13" s="228"/>
    </row>
    <row r="14" spans="1:10">
      <c r="A14" s="30" t="s">
        <v>89</v>
      </c>
      <c r="B14" s="59"/>
      <c r="C14" s="59"/>
      <c r="D14" s="59"/>
    </row>
    <row r="15" spans="1:10">
      <c r="A15" s="253" t="s">
        <v>90</v>
      </c>
      <c r="B15" s="253"/>
      <c r="C15" s="253"/>
      <c r="D15" s="253"/>
    </row>
    <row r="16" spans="1:10">
      <c r="A16" s="254" t="s">
        <v>91</v>
      </c>
      <c r="B16" s="254"/>
      <c r="C16" s="254"/>
      <c r="D16" s="254"/>
    </row>
    <row r="17" spans="1:4">
      <c r="A17" s="250" t="s">
        <v>221</v>
      </c>
      <c r="B17" s="250"/>
      <c r="C17" s="250"/>
      <c r="D17" s="250"/>
    </row>
    <row r="18" spans="1:4">
      <c r="A18" s="222" t="s">
        <v>93</v>
      </c>
      <c r="B18" s="222"/>
      <c r="C18" s="222"/>
      <c r="D18" s="222"/>
    </row>
  </sheetData>
  <mergeCells count="9">
    <mergeCell ref="A17:D17"/>
    <mergeCell ref="A18:D18"/>
    <mergeCell ref="A1:B1"/>
    <mergeCell ref="D1:F1"/>
    <mergeCell ref="G1:J1"/>
    <mergeCell ref="B3:D3"/>
    <mergeCell ref="A15:D15"/>
    <mergeCell ref="A13:D13"/>
    <mergeCell ref="A16:D16"/>
  </mergeCells>
  <hyperlinks>
    <hyperlink ref="A1:B1" location="'Modelo de dominio'!A1" display="&lt;&lt; Ir al modelo de dominio" xr:uid="{6A0C88AD-4FEE-8444-9CCE-E1093EDBF372}"/>
    <hyperlink ref="D1" location="ListadoObjetosDominio!A1" display="&lt;&lt; Ir al listado de objetos de dominio" xr:uid="{61E651AE-FDFE-474F-AB37-F6745B0F785D}"/>
    <hyperlink ref="G1" location="'C-Dueno'!A1" display="&lt;&lt; Ir a la caracterización del objeto de dominio" xr:uid="{5DC2D224-7DDC-BA4B-BD1D-E7C18EF1FAF7}"/>
    <hyperlink ref="G1:J1" location="'C-Departamento'!A1" display="&lt;&lt; Ir a la caracterización del objeto de dominio" xr:uid="{89581D3A-E561-C347-8044-905CB44DCB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286A-AF25-6D46-9196-33947B1983F4}">
  <dimension ref="A1:Z21"/>
  <sheetViews>
    <sheetView topLeftCell="A18" workbookViewId="0">
      <selection activeCell="A21" sqref="A21:K21"/>
    </sheetView>
  </sheetViews>
  <sheetFormatPr defaultColWidth="11" defaultRowHeight="15.75"/>
  <cols>
    <col min="1" max="1" width="20.125" customWidth="1"/>
    <col min="2" max="2" width="28.375" customWidth="1"/>
    <col min="3" max="3" width="14" customWidth="1"/>
    <col min="4" max="4" width="13" customWidth="1"/>
    <col min="5" max="5" width="16" customWidth="1"/>
    <col min="6" max="6" width="12.875" customWidth="1"/>
    <col min="7" max="7" width="30" customWidth="1"/>
    <col min="9" max="9" width="17.5" bestFit="1" customWidth="1"/>
    <col min="10" max="10" width="19.625" bestFit="1" customWidth="1"/>
    <col min="13" max="13" width="23.875" bestFit="1" customWidth="1"/>
    <col min="16" max="16" width="22" customWidth="1"/>
    <col min="17" max="17" width="26.5" customWidth="1"/>
    <col min="18" max="18" width="20.5" customWidth="1"/>
  </cols>
  <sheetData>
    <row r="1" spans="1:26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6">
      <c r="A2" s="36" t="s">
        <v>3</v>
      </c>
      <c r="B2" s="36" t="str">
        <f>'M-Administrador'!B2</f>
        <v>Administrador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6">
      <c r="A3" s="36" t="s">
        <v>4</v>
      </c>
      <c r="B3" s="36" t="str">
        <f>'M-Administrador'!B3</f>
        <v>Objeto de dominio que representa al personal interno encargado de gestionar el catálogo, los pedidos y la operación general del sistema.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6">
      <c r="A4" s="40" t="s">
        <v>95</v>
      </c>
      <c r="B4" s="40" t="s">
        <v>96</v>
      </c>
      <c r="C4" s="40" t="s">
        <v>97</v>
      </c>
      <c r="D4" s="40" t="s">
        <v>98</v>
      </c>
      <c r="E4" s="40" t="s">
        <v>99</v>
      </c>
      <c r="F4" s="40" t="s">
        <v>100</v>
      </c>
      <c r="G4" s="40" t="s">
        <v>101</v>
      </c>
      <c r="H4" s="40" t="s">
        <v>102</v>
      </c>
      <c r="I4" s="40" t="s">
        <v>103</v>
      </c>
      <c r="J4" s="40" t="s">
        <v>104</v>
      </c>
      <c r="K4" s="40" t="s">
        <v>105</v>
      </c>
      <c r="L4" s="40" t="s">
        <v>106</v>
      </c>
      <c r="M4" s="40" t="s">
        <v>107</v>
      </c>
      <c r="N4" s="40" t="s">
        <v>108</v>
      </c>
      <c r="O4" s="40" t="s">
        <v>109</v>
      </c>
      <c r="P4" s="40" t="s">
        <v>110</v>
      </c>
      <c r="Q4" s="40" t="s">
        <v>111</v>
      </c>
      <c r="R4" s="40" t="s">
        <v>112</v>
      </c>
      <c r="S4" s="40" t="s">
        <v>113</v>
      </c>
      <c r="T4" s="40" t="s">
        <v>114</v>
      </c>
      <c r="U4" s="40" t="s">
        <v>115</v>
      </c>
    </row>
    <row r="5" spans="1:26" ht="36">
      <c r="A5" s="45" t="str">
        <f>'M-Administrador'!A5</f>
        <v>idAdmin</v>
      </c>
      <c r="B5" s="51" t="str">
        <f>'M-Administrador'!A4</f>
        <v>Representa el identificador único de cada administrador generado automáticamente por el sistema.</v>
      </c>
      <c r="C5" s="51" t="s">
        <v>116</v>
      </c>
      <c r="D5" s="51" t="s">
        <v>222</v>
      </c>
      <c r="E5" s="51" t="s">
        <v>116</v>
      </c>
      <c r="F5" s="51"/>
      <c r="G5" s="51"/>
      <c r="H5" s="51"/>
      <c r="I5" s="51"/>
      <c r="J5" s="51">
        <v>1</v>
      </c>
      <c r="K5" s="51">
        <v>999999</v>
      </c>
      <c r="L5" s="51"/>
      <c r="M5" s="51" t="s">
        <v>223</v>
      </c>
      <c r="N5" s="51" t="s">
        <v>119</v>
      </c>
      <c r="O5" s="51"/>
      <c r="P5" s="51"/>
      <c r="Q5" s="51"/>
      <c r="R5" s="51"/>
      <c r="S5" s="51" t="s">
        <v>119</v>
      </c>
      <c r="T5" s="51"/>
      <c r="U5" s="51" t="s">
        <v>116</v>
      </c>
    </row>
    <row r="6" spans="1:26" ht="36">
      <c r="A6" s="52" t="str">
        <f>'M-Administrador'!B5</f>
        <v>usuario</v>
      </c>
      <c r="B6" s="53" t="str">
        <f>'M-Administrador'!B4</f>
        <v>Representa el nombre de usuario único que utiliza el administrador para acceder al sistema.</v>
      </c>
      <c r="C6" s="53" t="s">
        <v>119</v>
      </c>
      <c r="D6" s="53" t="s">
        <v>117</v>
      </c>
      <c r="E6" s="53" t="s">
        <v>116</v>
      </c>
      <c r="F6" s="53">
        <v>5</v>
      </c>
      <c r="G6" s="53">
        <v>30</v>
      </c>
      <c r="H6" s="53"/>
      <c r="I6" s="53"/>
      <c r="J6" s="53"/>
      <c r="K6" s="53"/>
      <c r="L6" s="53" t="s">
        <v>224</v>
      </c>
      <c r="M6" s="53" t="s">
        <v>225</v>
      </c>
      <c r="N6" s="53" t="s">
        <v>119</v>
      </c>
      <c r="O6" s="53" t="s">
        <v>119</v>
      </c>
      <c r="P6" s="53"/>
      <c r="Q6" s="53" t="s">
        <v>116</v>
      </c>
      <c r="R6" s="53" t="s">
        <v>116</v>
      </c>
      <c r="S6" s="53" t="s">
        <v>119</v>
      </c>
      <c r="T6" s="53"/>
      <c r="U6" s="53" t="s">
        <v>119</v>
      </c>
    </row>
    <row r="7" spans="1:26" ht="36">
      <c r="A7" s="52" t="str">
        <f>'M-Administrador'!C5</f>
        <v>password</v>
      </c>
      <c r="B7" s="53" t="str">
        <f>'M-Administrador'!C4</f>
        <v>Representa la contraseña encriptada del administrador para autenticación en el sistema. (Min 8 caracteres)</v>
      </c>
      <c r="C7" s="53" t="s">
        <v>119</v>
      </c>
      <c r="D7" s="53" t="s">
        <v>124</v>
      </c>
      <c r="E7" s="53" t="s">
        <v>116</v>
      </c>
      <c r="F7" s="53">
        <v>8</v>
      </c>
      <c r="G7" s="53">
        <v>255</v>
      </c>
      <c r="H7" s="53"/>
      <c r="I7" s="53"/>
      <c r="J7" s="53"/>
      <c r="K7" s="53"/>
      <c r="L7" s="53"/>
      <c r="M7" s="53" t="s">
        <v>226</v>
      </c>
      <c r="N7" s="53" t="s">
        <v>119</v>
      </c>
      <c r="O7" s="53" t="s">
        <v>119</v>
      </c>
      <c r="P7" s="53"/>
      <c r="Q7" s="53" t="s">
        <v>119</v>
      </c>
      <c r="R7" s="53" t="s">
        <v>119</v>
      </c>
      <c r="S7" s="53" t="s">
        <v>116</v>
      </c>
      <c r="T7" s="53"/>
      <c r="U7" s="53" t="s">
        <v>119</v>
      </c>
    </row>
    <row r="9" spans="1:26" ht="24">
      <c r="A9" s="50" t="s">
        <v>129</v>
      </c>
      <c r="B9" s="50" t="s">
        <v>4</v>
      </c>
      <c r="C9" s="50" t="s">
        <v>130</v>
      </c>
    </row>
    <row r="10" spans="1:26" ht="46.5">
      <c r="A10" s="49" t="str">
        <f>'M-Administrador'!D5</f>
        <v>Combinación única 1</v>
      </c>
      <c r="B10" s="49" t="str">
        <f>'M-Administrador'!D4</f>
        <v>Indica que no pueden existir dos administradores o más con el mismo nombre de usuario.</v>
      </c>
      <c r="C10" s="49" t="str">
        <f>'M-Administrador'!B5</f>
        <v>usuario</v>
      </c>
    </row>
    <row r="12" spans="1:26" s="126" customFormat="1" ht="15.95" customHeight="1">
      <c r="A12" s="255" t="s">
        <v>131</v>
      </c>
      <c r="B12" s="255" t="s">
        <v>4</v>
      </c>
      <c r="C12" s="255" t="s">
        <v>132</v>
      </c>
      <c r="D12" s="255"/>
      <c r="E12" s="255"/>
      <c r="F12" s="255" t="s">
        <v>133</v>
      </c>
      <c r="G12" s="255"/>
      <c r="H12" s="255" t="s">
        <v>134</v>
      </c>
      <c r="I12" s="255"/>
      <c r="J12" s="255" t="s">
        <v>227</v>
      </c>
      <c r="K12" s="255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spans="1:26" s="126" customFormat="1" ht="15.95" customHeight="1">
      <c r="A13" s="255"/>
      <c r="B13" s="255"/>
      <c r="C13" s="194" t="s">
        <v>228</v>
      </c>
      <c r="D13" s="194" t="s">
        <v>98</v>
      </c>
      <c r="E13" s="194" t="s">
        <v>229</v>
      </c>
      <c r="F13" s="194" t="s">
        <v>138</v>
      </c>
      <c r="G13" s="194" t="s">
        <v>4</v>
      </c>
      <c r="H13" s="194" t="s">
        <v>139</v>
      </c>
      <c r="I13" s="194" t="s">
        <v>4</v>
      </c>
      <c r="J13" s="194" t="s">
        <v>140</v>
      </c>
      <c r="K13" s="194" t="s">
        <v>141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spans="1:26" s="182" customFormat="1" ht="72.75" customHeight="1">
      <c r="A14" s="261" t="str">
        <f>'E-Administrador'!B7</f>
        <v>Registrar nuevo administrador</v>
      </c>
      <c r="B14" s="261" t="str">
        <f>'E-Administrador'!C7</f>
        <v>Crear un nuevo usuario con credenciales para que un empleado pueda ingresar al panel de control de Imexcol.</v>
      </c>
      <c r="C14" s="256" t="s">
        <v>230</v>
      </c>
      <c r="D14" s="256" t="s">
        <v>10</v>
      </c>
      <c r="E14" s="257" t="s">
        <v>231</v>
      </c>
      <c r="F14" s="258" t="s">
        <v>144</v>
      </c>
      <c r="G14" s="256" t="s">
        <v>232</v>
      </c>
      <c r="H14" s="190" t="str">
        <f>'E-Administrador'!G7</f>
        <v>ADM-POL-01</v>
      </c>
      <c r="I14" s="189" t="str">
        <f>'E-Administrador'!H7</f>
        <v>Asegurar que los datos requeridos sean válidos a nivel de tipo de dato, formato, rango, longitud y obligatoriedad</v>
      </c>
      <c r="J14" s="190" t="s">
        <v>233</v>
      </c>
      <c r="K14" s="190" t="s">
        <v>234</v>
      </c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spans="1:26" s="182" customFormat="1" ht="15.75" customHeight="1">
      <c r="A15" s="261"/>
      <c r="B15" s="261"/>
      <c r="C15" s="256"/>
      <c r="D15" s="256"/>
      <c r="E15" s="257"/>
      <c r="F15" s="258"/>
      <c r="G15" s="256"/>
      <c r="H15" s="256" t="str">
        <f>'E-Administrador'!G8</f>
        <v>ADM-POL-02</v>
      </c>
      <c r="I15" s="257" t="str">
        <f>'E-Administrador'!H8</f>
        <v>El nombre de usuario ingresado no debe existir previamente en el sistema (Combinación única 1).</v>
      </c>
      <c r="J15" s="256" t="s">
        <v>235</v>
      </c>
      <c r="K15" s="256" t="s">
        <v>147</v>
      </c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spans="1:26" s="182" customFormat="1" ht="58.5" customHeight="1">
      <c r="A16" s="261"/>
      <c r="B16" s="261"/>
      <c r="C16" s="256"/>
      <c r="D16" s="256"/>
      <c r="E16" s="257"/>
      <c r="F16" s="258"/>
      <c r="G16" s="256"/>
      <c r="H16" s="256"/>
      <c r="I16" s="257"/>
      <c r="J16" s="256"/>
      <c r="K16" s="256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spans="1:26" s="182" customFormat="1" ht="77.25">
      <c r="A17" s="200" t="str">
        <f>'E-Administrador'!B9</f>
        <v>Modificar contraseña</v>
      </c>
      <c r="B17" s="200" t="str">
        <f>'E-Administrador'!C9</f>
        <v>Actualizar la clave de acceso de un administrador existente por motivos de seguridad o bloqueo.</v>
      </c>
      <c r="C17" s="200" t="s">
        <v>236</v>
      </c>
      <c r="D17" s="200" t="s">
        <v>10</v>
      </c>
      <c r="E17" s="200" t="s">
        <v>237</v>
      </c>
      <c r="F17" s="200" t="s">
        <v>144</v>
      </c>
      <c r="G17" s="200" t="s">
        <v>238</v>
      </c>
      <c r="H17" s="200" t="str">
        <f>'E-Administrador'!G9</f>
        <v>ADM-POL-03</v>
      </c>
      <c r="I17" s="200" t="str">
        <f>'E-Administrador'!H9</f>
        <v>El idAdmin proporcionado debe existir obligatoriamente en el sistema.</v>
      </c>
      <c r="J17" s="200" t="s">
        <v>239</v>
      </c>
      <c r="K17" s="200" t="s">
        <v>147</v>
      </c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spans="1:26" s="182" customFormat="1" ht="72.75">
      <c r="A18" s="260" t="str">
        <f>'E-Administrador'!B10</f>
        <v>Eliminar administrador</v>
      </c>
      <c r="B18" s="260" t="str">
        <f>'E-Administrador'!C10</f>
        <v>Revocar el acceso de un empleado al sistema eliminando su registro de la base de datos</v>
      </c>
      <c r="C18" s="259" t="s">
        <v>212</v>
      </c>
      <c r="D18" s="259" t="s">
        <v>240</v>
      </c>
      <c r="E18" s="259" t="s">
        <v>241</v>
      </c>
      <c r="F18" s="259" t="s">
        <v>144</v>
      </c>
      <c r="G18" s="259" t="s">
        <v>242</v>
      </c>
      <c r="H18" s="195" t="str">
        <f>'E-Administrador'!G10</f>
        <v>ADM-POL-04</v>
      </c>
      <c r="I18" s="195" t="str">
        <f>'E-Administrador'!H10</f>
        <v>El idAdmin a eliminar debe existir previamente en la base de datos.</v>
      </c>
      <c r="J18" s="195" t="s">
        <v>243</v>
      </c>
      <c r="K18" s="195" t="s">
        <v>147</v>
      </c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s="182" customFormat="1" ht="101.25">
      <c r="A19" s="260"/>
      <c r="B19" s="260"/>
      <c r="C19" s="259"/>
      <c r="D19" s="259"/>
      <c r="E19" s="259"/>
      <c r="F19" s="259"/>
      <c r="G19" s="259"/>
      <c r="H19" s="195" t="str">
        <f>'E-Administrador'!G11</f>
        <v>ADM-POL-05</v>
      </c>
      <c r="I19" s="195" t="str">
        <f>'E-Administrador'!H11</f>
        <v>El sistema debe impedir la eliminación si el usuario a borrar es el único administrador restante en la base de datos.</v>
      </c>
      <c r="J19" s="195" t="s">
        <v>244</v>
      </c>
      <c r="K19" s="195" t="s">
        <v>147</v>
      </c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spans="1:26" s="182" customFormat="1" ht="72.75" customHeight="1">
      <c r="A20" s="201" t="str">
        <f>'E-Administrador'!B12</f>
        <v>Iniciar sesión (Autenticar)</v>
      </c>
      <c r="B20" s="201" t="str">
        <f>'E-Administrador'!C12</f>
        <v>Validar las credenciales del empleado para otorgarle acceso seguro al panel de control del e-commerce</v>
      </c>
      <c r="C20" s="196" t="s">
        <v>245</v>
      </c>
      <c r="D20" s="191" t="s">
        <v>246</v>
      </c>
      <c r="E20" s="191" t="s">
        <v>247</v>
      </c>
      <c r="F20" s="191" t="s">
        <v>144</v>
      </c>
      <c r="G20" s="192" t="s">
        <v>248</v>
      </c>
      <c r="H20" s="191" t="str">
        <f>'E-Administrador'!G12</f>
        <v>ADM-POL-06</v>
      </c>
      <c r="I20" s="191" t="str">
        <f>'E-Administrador'!H12</f>
        <v>El usuario y la contraseña ingresados deben coincidir exactamente con un registro existente en la base de datos.</v>
      </c>
      <c r="J20" s="193" t="s">
        <v>249</v>
      </c>
      <c r="K20" s="193" t="s">
        <v>147</v>
      </c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spans="1:26" s="182" customFormat="1" ht="72.75">
      <c r="A21" s="202" t="str">
        <f>'E-Administrador'!B13</f>
        <v>Consultar administradores</v>
      </c>
      <c r="B21" s="202" t="str">
        <f>'E-Administrador'!C13</f>
        <v>Listar todos los empleados que actualmente tienen acceso al panel administrativo del e-commerce.</v>
      </c>
      <c r="C21" s="199" t="s">
        <v>154</v>
      </c>
      <c r="D21" s="199" t="s">
        <v>124</v>
      </c>
      <c r="E21" s="199" t="s">
        <v>250</v>
      </c>
      <c r="F21" s="199" t="s">
        <v>251</v>
      </c>
      <c r="G21" s="199" t="s">
        <v>252</v>
      </c>
      <c r="H21" s="199" t="str">
        <f>'E-Administrador'!G13</f>
        <v>ADM-POL-07</v>
      </c>
      <c r="I21" s="199" t="str">
        <f>'E-Administrador'!H13</f>
        <v>El administrador que ejecuta la consulta debe contar con una sesión activa en el sistema.</v>
      </c>
      <c r="J21" s="199" t="s">
        <v>253</v>
      </c>
      <c r="K21" s="199" t="s">
        <v>147</v>
      </c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</sheetData>
  <mergeCells count="27">
    <mergeCell ref="B12:B13"/>
    <mergeCell ref="B18:B19"/>
    <mergeCell ref="A1:B1"/>
    <mergeCell ref="D1:F1"/>
    <mergeCell ref="G1:J1"/>
    <mergeCell ref="A12:A13"/>
    <mergeCell ref="C12:E12"/>
    <mergeCell ref="G18:G19"/>
    <mergeCell ref="G14:G16"/>
    <mergeCell ref="A14:A16"/>
    <mergeCell ref="C18:C19"/>
    <mergeCell ref="D18:D19"/>
    <mergeCell ref="E18:E19"/>
    <mergeCell ref="A18:A19"/>
    <mergeCell ref="B14:B16"/>
    <mergeCell ref="C14:C16"/>
    <mergeCell ref="D14:D16"/>
    <mergeCell ref="E14:E16"/>
    <mergeCell ref="F12:G12"/>
    <mergeCell ref="F14:F16"/>
    <mergeCell ref="F18:F19"/>
    <mergeCell ref="H12:I12"/>
    <mergeCell ref="H15:H16"/>
    <mergeCell ref="I15:I16"/>
    <mergeCell ref="J12:K12"/>
    <mergeCell ref="J15:J16"/>
    <mergeCell ref="K15:K16"/>
  </mergeCells>
  <hyperlinks>
    <hyperlink ref="A1" r:id="rId1" location="'Modelo%20de%20dominio'!A1" display="applewebdata://4A31782C-94C9-40BA-AD06-77312C4F13C1/ - 'Modelo%20de%20dominio'!A1" xr:uid="{2EBBFD98-CE7D-5F4E-8B25-E8B269CF1F02}"/>
    <hyperlink ref="D1" r:id="rId2" location="ListadoObjetosDominio!A1" display="applewebdata://4A31782C-94C9-40BA-AD06-77312C4F13C1/ - ListadoObjetosDominio!A1" xr:uid="{6F64124E-6CC0-E246-BC4B-48ADD93A0B2F}"/>
    <hyperlink ref="G1" r:id="rId3" location="'C-ImagenProducto '!A1" display="applewebdata://4A31782C-94C9-40BA-AD06-77312C4F13C1/ - 'C-ImagenProducto '!A1" xr:uid="{9BB9B76B-859E-C14C-8993-C5CF177497E4}"/>
    <hyperlink ref="A17" location="RANGE!W4" display="Eliminar de forma definitiva la información de un nuevo País" xr:uid="{CD11C232-3439-422D-8B44-CBD46177D242}"/>
    <hyperlink ref="A18" location="RANGE!X4" display="Consultar información de un País por su identificador" xr:uid="{062F7321-F312-47CE-B6C1-4BA2072523F2}"/>
  </hyperlinks>
  <pageMargins left="0.7" right="0.7" top="0.75" bottom="0.75" header="0.3" footer="0.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76ED-8DD8-A040-B271-DC75EAAB9B13}">
  <dimension ref="A1:K13"/>
  <sheetViews>
    <sheetView topLeftCell="A8" zoomScale="125" workbookViewId="0">
      <selection activeCell="C7" sqref="C7:C8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46.875" style="64" bestFit="1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ListadoObjetosDominio!B4</f>
        <v>Administrador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0" t="str">
        <f>ListadoObjetosDominio!C4</f>
        <v>Objeto de dominio que representa al personal interno encargado de gestionar el catálogo, los pedidos y la operación general del sistema.</v>
      </c>
      <c r="C3" s="350"/>
      <c r="D3" s="350"/>
      <c r="E3" s="350"/>
      <c r="F3" s="350"/>
      <c r="G3" s="350"/>
      <c r="H3" s="350"/>
      <c r="I3" s="350"/>
      <c r="J3" s="350"/>
      <c r="K3" s="350"/>
    </row>
    <row r="4" spans="1:11" ht="32.1">
      <c r="A4" s="81" t="s">
        <v>162</v>
      </c>
      <c r="B4" s="241" t="s">
        <v>163</v>
      </c>
      <c r="C4" s="351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1" t="s">
        <v>170</v>
      </c>
      <c r="C5" s="241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1"/>
      <c r="C6" s="351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tr">
        <f>ListadoObjetosDominio!B4</f>
        <v>Administrador</v>
      </c>
      <c r="B7" s="243" t="s">
        <v>254</v>
      </c>
      <c r="C7" s="243" t="s">
        <v>255</v>
      </c>
      <c r="D7" s="263" t="str">
        <f>ListadoObjetosDominio!B4</f>
        <v>Administrador</v>
      </c>
      <c r="E7" s="243" t="s">
        <v>256</v>
      </c>
      <c r="F7" s="243" t="s">
        <v>257</v>
      </c>
      <c r="G7" s="74" t="s">
        <v>258</v>
      </c>
      <c r="H7" s="74" t="s">
        <v>259</v>
      </c>
      <c r="I7" s="243" t="s">
        <v>185</v>
      </c>
      <c r="J7" s="243" t="s">
        <v>260</v>
      </c>
      <c r="K7" s="243" t="s">
        <v>261</v>
      </c>
    </row>
    <row r="8" spans="1:11" ht="50.1" customHeight="1">
      <c r="A8" s="245"/>
      <c r="B8" s="245"/>
      <c r="C8" s="245"/>
      <c r="D8" s="264"/>
      <c r="E8" s="245"/>
      <c r="F8" s="245"/>
      <c r="G8" s="74" t="s">
        <v>262</v>
      </c>
      <c r="H8" s="74" t="s">
        <v>263</v>
      </c>
      <c r="I8" s="245"/>
      <c r="J8" s="245"/>
      <c r="K8" s="245"/>
    </row>
    <row r="9" spans="1:11" ht="50.1" customHeight="1">
      <c r="A9" s="74" t="str">
        <f>ListadoObjetosDominio!B4</f>
        <v>Administrador</v>
      </c>
      <c r="B9" s="169" t="s">
        <v>264</v>
      </c>
      <c r="C9" s="74" t="s">
        <v>265</v>
      </c>
      <c r="D9" s="168" t="str">
        <f>ListadoObjetosDominio!B4</f>
        <v>Administrador</v>
      </c>
      <c r="E9" s="169" t="s">
        <v>266</v>
      </c>
      <c r="F9" s="74" t="s">
        <v>267</v>
      </c>
      <c r="G9" s="74" t="s">
        <v>268</v>
      </c>
      <c r="H9" s="74" t="s">
        <v>269</v>
      </c>
      <c r="I9" s="169" t="s">
        <v>185</v>
      </c>
      <c r="J9" s="74" t="s">
        <v>270</v>
      </c>
      <c r="K9" s="169" t="s">
        <v>271</v>
      </c>
    </row>
    <row r="10" spans="1:11" ht="29.25">
      <c r="A10" s="265" t="str">
        <f>ListadoObjetosDominio!B4</f>
        <v>Administrador</v>
      </c>
      <c r="B10" s="265" t="s">
        <v>272</v>
      </c>
      <c r="C10" s="266" t="s">
        <v>273</v>
      </c>
      <c r="D10" s="268" t="str">
        <f>ListadoObjetosDominio!B4</f>
        <v>Administrador</v>
      </c>
      <c r="E10" s="265" t="s">
        <v>212</v>
      </c>
      <c r="F10" s="267" t="s">
        <v>274</v>
      </c>
      <c r="G10" s="104" t="s">
        <v>275</v>
      </c>
      <c r="H10" s="173" t="s">
        <v>276</v>
      </c>
      <c r="I10" s="265" t="s">
        <v>185</v>
      </c>
      <c r="J10" s="265" t="s">
        <v>277</v>
      </c>
      <c r="K10" s="266" t="s">
        <v>278</v>
      </c>
    </row>
    <row r="11" spans="1:11" ht="43.5">
      <c r="A11" s="265"/>
      <c r="B11" s="265"/>
      <c r="C11" s="266"/>
      <c r="D11" s="268"/>
      <c r="E11" s="265"/>
      <c r="F11" s="267"/>
      <c r="G11" s="104" t="s">
        <v>279</v>
      </c>
      <c r="H11" s="173" t="s">
        <v>280</v>
      </c>
      <c r="I11" s="265"/>
      <c r="J11" s="265"/>
      <c r="K11" s="266"/>
    </row>
    <row r="12" spans="1:11" ht="43.5">
      <c r="A12" s="172" t="str">
        <f>ListadoObjetosDominio!B4</f>
        <v>Administrador</v>
      </c>
      <c r="B12" s="172" t="s">
        <v>281</v>
      </c>
      <c r="C12" s="169" t="s">
        <v>282</v>
      </c>
      <c r="D12" s="157" t="str">
        <f>ListadoObjetosDominio!B4</f>
        <v>Administrador</v>
      </c>
      <c r="E12" s="172" t="s">
        <v>256</v>
      </c>
      <c r="F12" s="169" t="s">
        <v>283</v>
      </c>
      <c r="G12" s="174" t="s">
        <v>284</v>
      </c>
      <c r="H12" s="171" t="s">
        <v>285</v>
      </c>
      <c r="I12" s="172" t="s">
        <v>286</v>
      </c>
      <c r="J12" s="169" t="s">
        <v>287</v>
      </c>
      <c r="K12" s="169" t="s">
        <v>288</v>
      </c>
    </row>
    <row r="13" spans="1:11" ht="43.5">
      <c r="A13" s="172" t="str">
        <f>ListadoObjetosDominio!B4</f>
        <v>Administrador</v>
      </c>
      <c r="B13" s="174" t="s">
        <v>289</v>
      </c>
      <c r="C13" s="171" t="s">
        <v>290</v>
      </c>
      <c r="D13" s="157" t="str">
        <f>ListadoObjetosDominio!B4</f>
        <v>Administrador</v>
      </c>
      <c r="E13" s="172" t="s">
        <v>291</v>
      </c>
      <c r="F13" s="169" t="s">
        <v>292</v>
      </c>
      <c r="G13" s="172" t="s">
        <v>293</v>
      </c>
      <c r="H13" s="171" t="s">
        <v>294</v>
      </c>
      <c r="I13" s="174" t="s">
        <v>185</v>
      </c>
      <c r="J13" s="169" t="s">
        <v>295</v>
      </c>
      <c r="K13" s="169" t="s">
        <v>296</v>
      </c>
    </row>
  </sheetData>
  <mergeCells count="32">
    <mergeCell ref="E10:E11"/>
    <mergeCell ref="D10:D11"/>
    <mergeCell ref="B10:B11"/>
    <mergeCell ref="C10:C11"/>
    <mergeCell ref="A10:A11"/>
    <mergeCell ref="I10:I11"/>
    <mergeCell ref="J10:J11"/>
    <mergeCell ref="K10:K11"/>
    <mergeCell ref="F10:F11"/>
    <mergeCell ref="I7:I8"/>
    <mergeCell ref="J7:J8"/>
    <mergeCell ref="K7:K8"/>
    <mergeCell ref="F7:F8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F5"/>
    <mergeCell ref="G5:H5"/>
    <mergeCell ref="I5:I6"/>
    <mergeCell ref="J5:J6"/>
    <mergeCell ref="K5:K6"/>
    <mergeCell ref="B2:K2"/>
    <mergeCell ref="B3:K3"/>
    <mergeCell ref="B4:C4"/>
    <mergeCell ref="E4:F4"/>
    <mergeCell ref="G4:H4"/>
  </mergeCells>
  <hyperlinks>
    <hyperlink ref="D7" location="ListadoObjetosDominio!B2" display="ListadoObjetosDominio!B2" xr:uid="{3D5620BA-800B-8946-96AC-981A631BF6F2}"/>
    <hyperlink ref="D9" location="ListadoObjetosDominio!B2" display="ListadoObjetosDominio!B2" xr:uid="{85425039-FBD6-FE48-BDAB-DBB157DBC336}"/>
    <hyperlink ref="D10:D13" location="ListadoObjetosDominio!B4" display="ListadoObjetosDominio!B4" xr:uid="{883BAC8C-5AB8-1246-A848-62AA37C123B1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5560-A15E-9140-932D-EB26556F52CD}">
  <dimension ref="A1:O18"/>
  <sheetViews>
    <sheetView workbookViewId="0">
      <selection activeCell="G6" sqref="G6:H6"/>
    </sheetView>
  </sheetViews>
  <sheetFormatPr defaultColWidth="11" defaultRowHeight="15.95"/>
  <cols>
    <col min="3" max="3" width="14" customWidth="1"/>
    <col min="4" max="4" width="11.375" customWidth="1"/>
    <col min="5" max="5" width="16.375" bestFit="1" customWidth="1"/>
    <col min="6" max="6" width="33.375" bestFit="1" customWidth="1"/>
    <col min="7" max="7" width="13" customWidth="1"/>
    <col min="8" max="8" width="39.625" customWidth="1"/>
    <col min="9" max="9" width="56.625" customWidth="1"/>
  </cols>
  <sheetData>
    <row r="1" spans="1:15" ht="17.100000000000001" customHeight="1">
      <c r="A1" s="251" t="s">
        <v>41</v>
      </c>
      <c r="B1" s="251"/>
      <c r="C1" s="251"/>
      <c r="D1" s="251"/>
      <c r="E1" s="251"/>
      <c r="F1" s="251"/>
      <c r="G1" s="251"/>
      <c r="H1" s="12"/>
      <c r="I1" s="252" t="s">
        <v>43</v>
      </c>
      <c r="J1" s="252"/>
      <c r="K1" s="252"/>
      <c r="L1" s="251" t="s">
        <v>159</v>
      </c>
      <c r="M1" s="251"/>
      <c r="N1" s="251"/>
      <c r="O1" s="251"/>
    </row>
    <row r="2" spans="1:15">
      <c r="A2" s="118" t="s">
        <v>297</v>
      </c>
      <c r="B2" s="273" t="str">
        <f>ListadoObjetosDominio!B5</f>
        <v>Dirección</v>
      </c>
      <c r="C2" s="273"/>
      <c r="D2" s="273"/>
      <c r="E2" s="273"/>
      <c r="F2" s="273"/>
      <c r="G2" s="273"/>
      <c r="H2" s="273"/>
      <c r="I2" s="120"/>
      <c r="J2" s="121"/>
      <c r="K2" s="121"/>
    </row>
    <row r="3" spans="1:15">
      <c r="A3" s="118" t="s">
        <v>161</v>
      </c>
      <c r="B3" s="120" t="str">
        <f>ListadoObjetosDominio!C5</f>
        <v>Objeto de dominio que representa la ubicación física y estructurada que registra un cliente para la entrega de sus productos o propósitos de facturación.</v>
      </c>
      <c r="C3" s="120"/>
      <c r="D3" s="120"/>
      <c r="E3" s="120"/>
      <c r="F3" s="120"/>
      <c r="G3" s="120"/>
      <c r="H3" s="120"/>
      <c r="I3" s="120"/>
      <c r="J3" s="121"/>
      <c r="K3" s="121"/>
    </row>
    <row r="4" spans="1:15" ht="44.1">
      <c r="A4" s="8" t="s">
        <v>298</v>
      </c>
      <c r="B4" s="119" t="s">
        <v>299</v>
      </c>
      <c r="C4" s="119" t="s">
        <v>300</v>
      </c>
      <c r="D4" s="119" t="s">
        <v>301</v>
      </c>
      <c r="E4" s="119" t="s">
        <v>302</v>
      </c>
      <c r="F4" s="119" t="s">
        <v>303</v>
      </c>
      <c r="G4" s="274" t="s">
        <v>304</v>
      </c>
      <c r="H4" s="275"/>
    </row>
    <row r="5" spans="1:15">
      <c r="A5" s="9" t="s">
        <v>305</v>
      </c>
      <c r="B5" s="9" t="s">
        <v>52</v>
      </c>
      <c r="C5" s="9" t="s">
        <v>306</v>
      </c>
      <c r="D5" s="9" t="s">
        <v>307</v>
      </c>
      <c r="E5" s="9" t="s">
        <v>308</v>
      </c>
      <c r="F5" s="9" t="s">
        <v>309</v>
      </c>
      <c r="G5" s="276" t="s">
        <v>58</v>
      </c>
      <c r="H5" s="276"/>
    </row>
    <row r="6" spans="1:15">
      <c r="A6" s="127" t="s">
        <v>310</v>
      </c>
      <c r="B6" s="128" t="str">
        <f>'M-Cliente'!A7</f>
        <v>C-0001</v>
      </c>
      <c r="C6" s="122" t="s">
        <v>311</v>
      </c>
      <c r="D6" s="122" t="s">
        <v>312</v>
      </c>
      <c r="E6" s="122" t="s">
        <v>313</v>
      </c>
      <c r="F6" s="122" t="s">
        <v>314</v>
      </c>
      <c r="G6" s="272" t="str">
        <f>_xlfn.CONCAT(B6," ",E6," ",F6)</f>
        <v>C-0001 Calle 10 # 43-20 Edificio El Poblado, Apto 401</v>
      </c>
      <c r="H6" s="272"/>
    </row>
    <row r="7" spans="1:15" ht="17.100000000000001">
      <c r="A7" s="127" t="s">
        <v>315</v>
      </c>
      <c r="B7" s="128" t="str">
        <f>'M-Cliente'!A7</f>
        <v>C-0001</v>
      </c>
      <c r="C7" s="122" t="s">
        <v>311</v>
      </c>
      <c r="D7" s="122" t="s">
        <v>316</v>
      </c>
      <c r="E7" s="122" t="s">
        <v>317</v>
      </c>
      <c r="F7" s="123" t="s">
        <v>318</v>
      </c>
      <c r="G7" s="272" t="str">
        <f>_xlfn.CONCAT(B7," ",E7," ",F7)</f>
        <v>C-0001 Carrera 48 # 32-15 Casa esquinera, Barrio La Magnolia</v>
      </c>
      <c r="H7" s="272"/>
    </row>
    <row r="8" spans="1:15">
      <c r="A8" s="127" t="s">
        <v>319</v>
      </c>
      <c r="B8" s="128" t="str">
        <f>'M-Cliente'!A8</f>
        <v>C-0002</v>
      </c>
      <c r="C8" s="122" t="s">
        <v>320</v>
      </c>
      <c r="D8" s="122" t="s">
        <v>321</v>
      </c>
      <c r="E8" s="122" t="s">
        <v>322</v>
      </c>
      <c r="F8" s="122" t="s">
        <v>323</v>
      </c>
      <c r="G8" s="272" t="str">
        <f>_xlfn.CONCAT(B8," ",E8," ",F8)</f>
        <v>C-0002 Carrera 15 # 85-30 Oficina 502, Centro Empresarial</v>
      </c>
      <c r="H8" s="272"/>
    </row>
    <row r="9" spans="1:15">
      <c r="A9" s="127" t="s">
        <v>324</v>
      </c>
      <c r="B9" s="128" t="str">
        <f>'M-Cliente'!A9</f>
        <v>C-0003</v>
      </c>
      <c r="C9" s="122" t="s">
        <v>325</v>
      </c>
      <c r="D9" s="122" t="s">
        <v>326</v>
      </c>
      <c r="E9" s="122" t="s">
        <v>327</v>
      </c>
      <c r="F9" s="122" t="s">
        <v>328</v>
      </c>
      <c r="G9" s="272" t="str">
        <f>_xlfn.CONCAT(B9," ",E9," ",F9)</f>
        <v>C-0003 Avenida 6N # 24-10 Barrio Versalles, Casa de dos pisos</v>
      </c>
      <c r="H9" s="272"/>
    </row>
    <row r="10" spans="1:15">
      <c r="A10" s="127" t="s">
        <v>329</v>
      </c>
      <c r="B10" s="128" t="str">
        <f>'M-Cliente'!A10</f>
        <v>C-0004</v>
      </c>
      <c r="C10" s="122" t="s">
        <v>330</v>
      </c>
      <c r="D10" s="122" t="s">
        <v>331</v>
      </c>
      <c r="E10" s="122" t="s">
        <v>332</v>
      </c>
      <c r="F10" s="122" t="s">
        <v>333</v>
      </c>
      <c r="G10" s="272" t="str">
        <f>_xlfn.CONCAT(B10," ",E10," ",F10)</f>
        <v>C-0004 Calle 84 # 51B-20 Conjunto Residencial del Norte, Torre 2</v>
      </c>
      <c r="H10" s="272"/>
    </row>
    <row r="13" spans="1:15">
      <c r="A13" s="124" t="s">
        <v>88</v>
      </c>
      <c r="B13" s="124"/>
      <c r="C13" s="124"/>
      <c r="D13" s="124"/>
      <c r="E13" s="124"/>
      <c r="F13" s="124"/>
      <c r="G13" s="124"/>
      <c r="H13" s="124"/>
    </row>
    <row r="14" spans="1:15">
      <c r="A14" s="269" t="s">
        <v>89</v>
      </c>
      <c r="B14" s="269"/>
      <c r="C14" s="269"/>
      <c r="D14" s="269"/>
      <c r="E14" s="269"/>
      <c r="F14" s="269"/>
      <c r="G14" s="269"/>
      <c r="H14" s="269"/>
    </row>
    <row r="15" spans="1:15">
      <c r="A15" s="270" t="s">
        <v>90</v>
      </c>
      <c r="B15" s="270"/>
      <c r="C15" s="270"/>
      <c r="D15" s="270"/>
      <c r="E15" s="270"/>
      <c r="F15" s="270"/>
      <c r="G15" s="270"/>
      <c r="H15" s="270"/>
    </row>
    <row r="16" spans="1:15">
      <c r="A16" s="125" t="s">
        <v>91</v>
      </c>
      <c r="B16" s="125"/>
      <c r="C16" s="125"/>
      <c r="D16" s="125"/>
    </row>
    <row r="17" spans="1:8">
      <c r="A17" s="271" t="s">
        <v>334</v>
      </c>
      <c r="B17" s="271"/>
      <c r="C17" s="271"/>
      <c r="D17" s="271"/>
      <c r="E17" s="271"/>
      <c r="F17" s="271"/>
      <c r="G17" s="271"/>
      <c r="H17" s="271"/>
    </row>
    <row r="18" spans="1:8">
      <c r="A18" s="222" t="s">
        <v>93</v>
      </c>
      <c r="B18" s="222"/>
      <c r="C18" s="222"/>
      <c r="D18" s="222"/>
      <c r="E18" s="222"/>
      <c r="F18" s="222"/>
      <c r="G18" s="222"/>
      <c r="H18" s="222"/>
    </row>
  </sheetData>
  <mergeCells count="15">
    <mergeCell ref="A1:G1"/>
    <mergeCell ref="I1:K1"/>
    <mergeCell ref="L1:O1"/>
    <mergeCell ref="B2:H2"/>
    <mergeCell ref="G9:H9"/>
    <mergeCell ref="G4:H4"/>
    <mergeCell ref="G5:H5"/>
    <mergeCell ref="G6:H6"/>
    <mergeCell ref="G7:H7"/>
    <mergeCell ref="G8:H8"/>
    <mergeCell ref="A14:H14"/>
    <mergeCell ref="A15:H15"/>
    <mergeCell ref="A17:H17"/>
    <mergeCell ref="A18:H18"/>
    <mergeCell ref="G10:H10"/>
  </mergeCells>
  <hyperlinks>
    <hyperlink ref="A1:G1" location="'Modelo de dominio'!A1" display="&lt;&lt; Ir al modelo de dominio" xr:uid="{54921799-5072-E946-A201-9368E0C909D9}"/>
    <hyperlink ref="I1" location="ListadoObjetosDominio!A1" display="&lt;&lt; Ir al listado de objetos de dominio" xr:uid="{37CBE44A-1A85-5349-B2F9-89F749F23191}"/>
    <hyperlink ref="L1" location="'C-Dueno'!A1" display="&lt;&lt; Ir a la caracterización del objeto de dominio" xr:uid="{D249DC92-C609-8C41-94D6-31BDCEACEF60}"/>
    <hyperlink ref="L1:O1" location="'C-Categoria'!A1" display="&lt;&lt; Ir a la caracterización del objeto de dominio" xr:uid="{A01387DB-3ECC-6C47-988F-41C5E4E08953}"/>
    <hyperlink ref="I1:K1" location="ListadoObjetosDominio!A1" display="&lt;&lt; Ir al listado de objetos de dominio" xr:uid="{E26C58A7-8E83-B441-9B26-034748A89233}"/>
    <hyperlink ref="B6" location="'M-Cliente'!A7" display="'M-Cliente'!A7" xr:uid="{143E5CF2-EC66-014A-AFBF-81B92BDD09F7}"/>
    <hyperlink ref="B7" location="'M-Cliente'!A7" display="'M-Cliente'!A7" xr:uid="{CC63299E-C368-4740-9E12-FE298916686A}"/>
    <hyperlink ref="B8" location="'M-Cliente'!A8" display="'M-Cliente'!A8" xr:uid="{10F878C1-D634-3549-BBB9-A511C3078449}"/>
    <hyperlink ref="B9" location="'M-Cliente'!A9" display="'M-Cliente'!A9" xr:uid="{5114AC34-0A58-D749-ACCA-031CF18BA70B}"/>
    <hyperlink ref="B10" location="'M-Cliente'!A10" display="'M-Cliente'!A10" xr:uid="{7BC8BF82-C11F-7542-90FD-9423E2FD4A7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5BA3-602B-3946-BCC3-E2D24AB17500}">
  <dimension ref="A1:Z36"/>
  <sheetViews>
    <sheetView topLeftCell="A21" zoomScale="134" workbookViewId="0">
      <selection activeCell="K24" sqref="K24"/>
    </sheetView>
  </sheetViews>
  <sheetFormatPr defaultColWidth="11" defaultRowHeight="15.95"/>
  <cols>
    <col min="1" max="1" width="20.875" customWidth="1"/>
    <col min="2" max="2" width="32.625" customWidth="1"/>
    <col min="4" max="4" width="17.875" customWidth="1"/>
    <col min="5" max="5" width="16.875" customWidth="1"/>
    <col min="6" max="6" width="16.5" customWidth="1"/>
    <col min="7" max="7" width="27.625" customWidth="1"/>
    <col min="9" max="9" width="18.125" bestFit="1" customWidth="1"/>
    <col min="10" max="10" width="22.375" bestFit="1" customWidth="1"/>
    <col min="11" max="11" width="31" customWidth="1"/>
    <col min="13" max="13" width="23.875" bestFit="1" customWidth="1"/>
    <col min="22" max="22" width="26.625" bestFit="1" customWidth="1"/>
    <col min="23" max="23" width="37.625" bestFit="1" customWidth="1"/>
    <col min="24" max="24" width="67.625" bestFit="1" customWidth="1"/>
    <col min="25" max="25" width="34" customWidth="1"/>
    <col min="26" max="26" width="20.375" bestFit="1" customWidth="1"/>
  </cols>
  <sheetData>
    <row r="1" spans="1:26">
      <c r="A1" s="251" t="s">
        <v>41</v>
      </c>
      <c r="B1" s="251"/>
      <c r="C1" s="12"/>
      <c r="D1" s="252" t="s">
        <v>43</v>
      </c>
      <c r="E1" s="252"/>
      <c r="F1" s="252"/>
      <c r="G1" s="251" t="s">
        <v>159</v>
      </c>
      <c r="H1" s="251"/>
      <c r="I1" s="251"/>
      <c r="J1" s="251"/>
    </row>
    <row r="3" spans="1:26">
      <c r="A3" s="36" t="s">
        <v>3</v>
      </c>
      <c r="B3" s="36" t="str">
        <f>'M-Dirección'!B2</f>
        <v>Dirección</v>
      </c>
      <c r="C3" s="37"/>
      <c r="D3" s="38"/>
      <c r="E3" s="38"/>
      <c r="F3" s="38"/>
      <c r="G3" s="38"/>
      <c r="H3" s="37"/>
      <c r="I3" s="37"/>
      <c r="J3" s="37"/>
      <c r="K3" s="37"/>
      <c r="L3" s="36"/>
      <c r="M3" s="36"/>
      <c r="N3" s="36"/>
      <c r="O3" s="36"/>
      <c r="P3" s="36"/>
      <c r="Q3" s="36"/>
      <c r="R3" s="36"/>
      <c r="S3" s="36"/>
      <c r="T3" s="36"/>
      <c r="U3" s="36"/>
      <c r="V3" s="39"/>
      <c r="W3" s="39"/>
      <c r="X3" s="39"/>
    </row>
    <row r="4" spans="1:26">
      <c r="A4" s="36" t="s">
        <v>4</v>
      </c>
      <c r="B4" s="36" t="str">
        <f>'M-Dirección'!B3</f>
        <v>Objeto de dominio que representa la ubicación física y estructurada que registra un cliente para la entrega de sus productos o propósitos de facturación.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9"/>
      <c r="W4" s="39"/>
      <c r="X4" s="39"/>
    </row>
    <row r="5" spans="1:26">
      <c r="A5" s="40" t="s">
        <v>95</v>
      </c>
      <c r="B5" s="40" t="s">
        <v>96</v>
      </c>
      <c r="C5" s="40" t="s">
        <v>97</v>
      </c>
      <c r="D5" s="40" t="s">
        <v>98</v>
      </c>
      <c r="E5" s="40" t="s">
        <v>99</v>
      </c>
      <c r="F5" s="40" t="s">
        <v>100</v>
      </c>
      <c r="G5" s="40" t="s">
        <v>101</v>
      </c>
      <c r="H5" s="40" t="s">
        <v>102</v>
      </c>
      <c r="I5" s="40" t="s">
        <v>103</v>
      </c>
      <c r="J5" s="40" t="s">
        <v>104</v>
      </c>
      <c r="K5" s="40" t="s">
        <v>105</v>
      </c>
      <c r="L5" s="40" t="s">
        <v>106</v>
      </c>
      <c r="M5" s="40" t="s">
        <v>107</v>
      </c>
      <c r="N5" s="40" t="s">
        <v>108</v>
      </c>
      <c r="O5" s="40" t="s">
        <v>109</v>
      </c>
      <c r="P5" s="40" t="s">
        <v>110</v>
      </c>
      <c r="Q5" s="40" t="s">
        <v>111</v>
      </c>
      <c r="R5" s="40" t="s">
        <v>112</v>
      </c>
      <c r="S5" s="40" t="s">
        <v>113</v>
      </c>
      <c r="T5" s="40" t="s">
        <v>114</v>
      </c>
      <c r="U5" s="40" t="s">
        <v>115</v>
      </c>
      <c r="V5" s="100" t="s">
        <v>335</v>
      </c>
      <c r="W5" s="101" t="s">
        <v>336</v>
      </c>
      <c r="X5" s="101" t="s">
        <v>337</v>
      </c>
      <c r="Y5" s="102" t="s">
        <v>338</v>
      </c>
      <c r="Z5" s="103" t="s">
        <v>339</v>
      </c>
    </row>
    <row r="6" spans="1:26" ht="17.100000000000001">
      <c r="A6" s="40" t="str">
        <f>'M-Dirección'!A5</f>
        <v>idDireccion</v>
      </c>
      <c r="B6" s="40" t="str">
        <f>'M-Dirección'!A4</f>
        <v>Representa el identificador interno autogenerado por el sistema</v>
      </c>
      <c r="C6" s="40" t="s">
        <v>116</v>
      </c>
      <c r="D6" s="41" t="s">
        <v>117</v>
      </c>
      <c r="E6" s="40" t="s">
        <v>116</v>
      </c>
      <c r="F6" s="40">
        <v>1</v>
      </c>
      <c r="G6" s="40">
        <v>20</v>
      </c>
      <c r="H6" s="40"/>
      <c r="I6" s="40"/>
      <c r="J6" s="40"/>
      <c r="K6" s="40"/>
      <c r="L6" s="40" t="s">
        <v>118</v>
      </c>
      <c r="M6" s="40"/>
      <c r="N6" s="40" t="s">
        <v>119</v>
      </c>
      <c r="O6" s="40" t="s">
        <v>119</v>
      </c>
      <c r="P6" s="40"/>
      <c r="Q6" s="40" t="s">
        <v>116</v>
      </c>
      <c r="R6" s="40" t="s">
        <v>116</v>
      </c>
      <c r="S6" s="40" t="s">
        <v>119</v>
      </c>
      <c r="T6" s="40"/>
      <c r="U6" s="40" t="s">
        <v>116</v>
      </c>
      <c r="V6" s="88" t="s">
        <v>340</v>
      </c>
      <c r="W6" s="98" t="s">
        <v>341</v>
      </c>
      <c r="X6" s="98" t="s">
        <v>340</v>
      </c>
      <c r="Y6" s="89" t="s">
        <v>340</v>
      </c>
      <c r="Z6" s="99" t="s">
        <v>340</v>
      </c>
    </row>
    <row r="7" spans="1:26" ht="33.950000000000003">
      <c r="A7" s="40" t="str">
        <f>'M-Dirección'!B5</f>
        <v>idCliente</v>
      </c>
      <c r="B7" s="41" t="str">
        <f>'M-Dirección'!B4</f>
        <v>Representa el código único del cliente al que pertenece esta dirección</v>
      </c>
      <c r="C7" s="40" t="s">
        <v>119</v>
      </c>
      <c r="D7" s="164" t="s">
        <v>342</v>
      </c>
      <c r="E7" s="40" t="s">
        <v>116</v>
      </c>
      <c r="F7" s="40"/>
      <c r="G7" s="40"/>
      <c r="H7" s="40"/>
      <c r="I7" s="40"/>
      <c r="J7" s="40"/>
      <c r="K7" s="40"/>
      <c r="L7" s="40"/>
      <c r="M7" s="41" t="s">
        <v>343</v>
      </c>
      <c r="N7" s="40" t="s">
        <v>119</v>
      </c>
      <c r="O7" s="40"/>
      <c r="P7" s="40"/>
      <c r="Q7" s="40"/>
      <c r="R7" s="40"/>
      <c r="S7" s="40" t="s">
        <v>119</v>
      </c>
      <c r="T7" s="40"/>
      <c r="U7" s="40" t="s">
        <v>119</v>
      </c>
      <c r="V7" s="88" t="s">
        <v>344</v>
      </c>
      <c r="W7" s="98" t="s">
        <v>344</v>
      </c>
      <c r="X7" s="98" t="s">
        <v>344</v>
      </c>
      <c r="Y7" s="89" t="s">
        <v>344</v>
      </c>
      <c r="Z7" s="99" t="s">
        <v>344</v>
      </c>
    </row>
    <row r="8" spans="1:26" ht="33.950000000000003">
      <c r="A8" s="40" t="str">
        <f>'M-Dirección'!C5</f>
        <v>departamento</v>
      </c>
      <c r="B8" s="41" t="str">
        <f>'M-Dirección'!C4</f>
        <v>Indica el nombre del departamento o estado</v>
      </c>
      <c r="C8" s="40" t="s">
        <v>119</v>
      </c>
      <c r="D8" s="40" t="s">
        <v>345</v>
      </c>
      <c r="E8" s="40" t="s">
        <v>116</v>
      </c>
      <c r="F8" s="40">
        <v>4</v>
      </c>
      <c r="G8" s="40">
        <v>50</v>
      </c>
      <c r="H8" s="40"/>
      <c r="I8" s="40"/>
      <c r="J8" s="40"/>
      <c r="K8" s="40"/>
      <c r="L8" s="40" t="s">
        <v>125</v>
      </c>
      <c r="M8" s="41" t="s">
        <v>346</v>
      </c>
      <c r="N8" s="40" t="s">
        <v>119</v>
      </c>
      <c r="O8" s="40" t="s">
        <v>119</v>
      </c>
      <c r="P8" s="40"/>
      <c r="Q8" s="40" t="s">
        <v>116</v>
      </c>
      <c r="R8" s="40" t="s">
        <v>116</v>
      </c>
      <c r="S8" s="40" t="s">
        <v>119</v>
      </c>
      <c r="T8" s="40"/>
      <c r="U8" s="40" t="s">
        <v>119</v>
      </c>
      <c r="V8" s="88"/>
      <c r="W8" s="98"/>
      <c r="X8" s="98"/>
      <c r="Y8" s="89"/>
      <c r="Z8" s="99"/>
    </row>
    <row r="9" spans="1:26" ht="33.950000000000003">
      <c r="A9" s="40" t="str">
        <f>'M-Dirección'!D5</f>
        <v>ciudad</v>
      </c>
      <c r="B9" s="41" t="str">
        <f>'M-Dirección'!D4</f>
        <v>Indica el nombre de la ciudad o municipio</v>
      </c>
      <c r="C9" s="40" t="s">
        <v>119</v>
      </c>
      <c r="D9" s="40" t="s">
        <v>345</v>
      </c>
      <c r="E9" s="40" t="s">
        <v>116</v>
      </c>
      <c r="F9" s="40">
        <v>3</v>
      </c>
      <c r="G9" s="40">
        <v>50</v>
      </c>
      <c r="H9" s="40"/>
      <c r="I9" s="40"/>
      <c r="J9" s="40"/>
      <c r="K9" s="40"/>
      <c r="L9" s="40" t="s">
        <v>125</v>
      </c>
      <c r="M9" s="41" t="s">
        <v>347</v>
      </c>
      <c r="N9" s="40" t="s">
        <v>119</v>
      </c>
      <c r="O9" s="40" t="s">
        <v>119</v>
      </c>
      <c r="P9" s="40"/>
      <c r="Q9" s="40" t="s">
        <v>116</v>
      </c>
      <c r="R9" s="40" t="s">
        <v>116</v>
      </c>
      <c r="S9" s="40" t="s">
        <v>119</v>
      </c>
      <c r="T9" s="40"/>
      <c r="U9" s="40" t="s">
        <v>119</v>
      </c>
      <c r="V9" s="88"/>
      <c r="W9" s="98"/>
      <c r="X9" s="98"/>
      <c r="Y9" s="89"/>
      <c r="Z9" s="99"/>
    </row>
    <row r="10" spans="1:26" ht="33.950000000000003">
      <c r="A10" s="40" t="str">
        <f>'M-Dirección'!E5</f>
        <v>calle</v>
      </c>
      <c r="B10" s="41" t="str">
        <f>'M-Dirección'!E4</f>
        <v>Indica la nomenclatura exacta de la ubicación (Calle, Carrera, número)</v>
      </c>
      <c r="C10" s="40" t="s">
        <v>119</v>
      </c>
      <c r="D10" s="40" t="s">
        <v>117</v>
      </c>
      <c r="E10" s="40" t="s">
        <v>116</v>
      </c>
      <c r="F10" s="40">
        <v>5</v>
      </c>
      <c r="G10" s="40">
        <v>150</v>
      </c>
      <c r="H10" s="40"/>
      <c r="I10" s="40"/>
      <c r="J10" s="40"/>
      <c r="K10" s="40"/>
      <c r="L10" s="40"/>
      <c r="M10" s="41" t="s">
        <v>348</v>
      </c>
      <c r="N10" s="40" t="s">
        <v>119</v>
      </c>
      <c r="O10" s="40" t="s">
        <v>119</v>
      </c>
      <c r="P10" s="40"/>
      <c r="Q10" s="40" t="s">
        <v>116</v>
      </c>
      <c r="R10" s="40" t="s">
        <v>116</v>
      </c>
      <c r="S10" s="40" t="s">
        <v>119</v>
      </c>
      <c r="T10" s="40"/>
      <c r="U10" s="40" t="s">
        <v>119</v>
      </c>
      <c r="V10" s="88"/>
      <c r="W10" s="98"/>
      <c r="X10" s="98"/>
      <c r="Y10" s="89"/>
      <c r="Z10" s="99"/>
    </row>
    <row r="11" spans="1:26" ht="33.950000000000003">
      <c r="A11" s="40" t="str">
        <f>'M-Dirección'!F5</f>
        <v>detalleAdicional</v>
      </c>
      <c r="B11" s="41" t="str">
        <f>'M-Dirección'!F4</f>
        <v>Indica la información adicional (barrio, edificio, apartamento)</v>
      </c>
      <c r="C11" s="40" t="s">
        <v>119</v>
      </c>
      <c r="D11" s="40" t="s">
        <v>345</v>
      </c>
      <c r="E11" s="40" t="s">
        <v>119</v>
      </c>
      <c r="F11" s="40">
        <v>0</v>
      </c>
      <c r="G11" s="40">
        <v>200</v>
      </c>
      <c r="H11" s="40"/>
      <c r="I11" s="40"/>
      <c r="J11" s="40"/>
      <c r="K11" s="40"/>
      <c r="L11" s="40"/>
      <c r="M11" s="41" t="s">
        <v>349</v>
      </c>
      <c r="N11" s="40" t="s">
        <v>119</v>
      </c>
      <c r="O11" s="40" t="s">
        <v>119</v>
      </c>
      <c r="P11" s="40"/>
      <c r="Q11" s="40" t="s">
        <v>116</v>
      </c>
      <c r="R11" s="40" t="s">
        <v>116</v>
      </c>
      <c r="S11" s="40" t="s">
        <v>119</v>
      </c>
      <c r="T11" s="40"/>
      <c r="U11" s="40" t="s">
        <v>119</v>
      </c>
      <c r="V11" s="88"/>
      <c r="W11" s="98"/>
      <c r="X11" s="98"/>
      <c r="Y11" s="89"/>
      <c r="Z11" s="99"/>
    </row>
    <row r="12" spans="1:26">
      <c r="V12" s="39"/>
      <c r="W12" s="39"/>
      <c r="X12" s="39"/>
    </row>
    <row r="13" spans="1:26" ht="48" customHeight="1">
      <c r="A13" s="44" t="s">
        <v>350</v>
      </c>
      <c r="B13" s="161" t="s">
        <v>4</v>
      </c>
      <c r="C13" s="283" t="s">
        <v>351</v>
      </c>
      <c r="D13" s="283"/>
    </row>
    <row r="14" spans="1:26" ht="51">
      <c r="A14" s="42" t="str">
        <f>'M-Dirección'!G5</f>
        <v>Combinación única 1</v>
      </c>
      <c r="B14" s="162" t="str">
        <f>'M-Dirección'!G4</f>
        <v>Indica que un cliente no puede registrar dos veces exactamente la misma dirección física</v>
      </c>
      <c r="C14" s="163" t="str" cm="1">
        <f t="array" ref="C14:D14">'M-Dirección'!E5:F5</f>
        <v>calle</v>
      </c>
      <c r="D14" s="163" t="str">
        <v>detalleAdicional</v>
      </c>
    </row>
    <row r="16" spans="1:26" ht="15.75">
      <c r="A16" s="255" t="s">
        <v>131</v>
      </c>
      <c r="B16" s="255" t="s">
        <v>4</v>
      </c>
      <c r="C16" s="255" t="s">
        <v>132</v>
      </c>
      <c r="D16" s="255"/>
      <c r="E16" s="255"/>
      <c r="F16" s="255" t="s">
        <v>133</v>
      </c>
      <c r="G16" s="255"/>
      <c r="H16" s="255" t="s">
        <v>134</v>
      </c>
      <c r="I16" s="255"/>
      <c r="J16" s="255" t="s">
        <v>227</v>
      </c>
      <c r="K16" s="255"/>
    </row>
    <row r="17" spans="1:11" ht="15.75">
      <c r="A17" s="255"/>
      <c r="B17" s="255"/>
      <c r="C17" s="194" t="s">
        <v>228</v>
      </c>
      <c r="D17" s="194" t="s">
        <v>98</v>
      </c>
      <c r="E17" s="194" t="s">
        <v>229</v>
      </c>
      <c r="F17" s="194" t="s">
        <v>138</v>
      </c>
      <c r="G17" s="194" t="s">
        <v>4</v>
      </c>
      <c r="H17" s="194" t="s">
        <v>139</v>
      </c>
      <c r="I17" s="194" t="s">
        <v>4</v>
      </c>
      <c r="J17" s="194" t="s">
        <v>140</v>
      </c>
      <c r="K17" s="194" t="s">
        <v>141</v>
      </c>
    </row>
    <row r="18" spans="1:11" ht="63">
      <c r="A18" s="261" t="str">
        <f>'E-Direccion'!B7</f>
        <v>Agregar dirección</v>
      </c>
      <c r="B18" s="261" t="str">
        <f>'E-Direccion'!C7</f>
        <v>Registrar una nueva ubicación física para la entrega de pedidos o facturación.</v>
      </c>
      <c r="C18" s="277" t="s">
        <v>352</v>
      </c>
      <c r="D18" s="277" t="s">
        <v>12</v>
      </c>
      <c r="E18" s="280" t="s">
        <v>353</v>
      </c>
      <c r="F18" s="277" t="s">
        <v>144</v>
      </c>
      <c r="G18" s="277" t="s">
        <v>354</v>
      </c>
      <c r="H18" s="190" t="str">
        <f>'E-Direccion'!G7</f>
        <v>DIR-POL-01</v>
      </c>
      <c r="I18" s="189" t="str">
        <f>'E-Direccion'!H7</f>
        <v>Asegurar que los datos requeridos sean válidos a nivel de tipo de dato, formato, longitud y obligatoriedad.</v>
      </c>
      <c r="J18" s="190" t="s">
        <v>355</v>
      </c>
      <c r="K18" s="190" t="s">
        <v>147</v>
      </c>
    </row>
    <row r="19" spans="1:11" ht="15.75">
      <c r="A19" s="261"/>
      <c r="B19" s="261"/>
      <c r="C19" s="278"/>
      <c r="D19" s="278"/>
      <c r="E19" s="281"/>
      <c r="F19" s="278"/>
      <c r="G19" s="278"/>
      <c r="H19" s="256" t="str">
        <f>'E-Direccion'!G8</f>
        <v>DIR-POL-02</v>
      </c>
      <c r="I19" s="257" t="str">
        <f>'E-Direccion'!H8</f>
        <v>El idCliente asociado debe existir previamente</v>
      </c>
      <c r="J19" s="256" t="s">
        <v>356</v>
      </c>
      <c r="K19" s="256" t="s">
        <v>147</v>
      </c>
    </row>
    <row r="20" spans="1:11" ht="15.75">
      <c r="A20" s="261"/>
      <c r="B20" s="261"/>
      <c r="C20" s="279"/>
      <c r="D20" s="279"/>
      <c r="E20" s="282"/>
      <c r="F20" s="279"/>
      <c r="G20" s="279"/>
      <c r="H20" s="256"/>
      <c r="I20" s="257"/>
      <c r="J20" s="256"/>
      <c r="K20" s="256"/>
    </row>
    <row r="21" spans="1:11" ht="77.25">
      <c r="A21" s="200" t="str">
        <f>'E-Direccion'!B9</f>
        <v>Modificar dirección</v>
      </c>
      <c r="B21" s="200" t="str">
        <f>'E-Direccion'!C9</f>
        <v>Actualizar los detalles de una dirección existente (ej. corrección de calle o apartamento).</v>
      </c>
      <c r="C21" s="200" t="s">
        <v>357</v>
      </c>
      <c r="D21" s="200" t="s">
        <v>12</v>
      </c>
      <c r="E21" s="200" t="s">
        <v>358</v>
      </c>
      <c r="F21" s="200" t="s">
        <v>144</v>
      </c>
      <c r="G21" s="200" t="s">
        <v>359</v>
      </c>
      <c r="H21" s="200" t="str">
        <f>'E-Direccion'!G9</f>
        <v>DIR-POL-03</v>
      </c>
      <c r="I21" s="200" t="str">
        <f>'E-Direccion'!H9</f>
        <v>El idDireccion a modificar debe existir y pertenecer al cliente que ejecuta la acción.</v>
      </c>
      <c r="J21" s="200" t="s">
        <v>360</v>
      </c>
      <c r="K21" s="200" t="s">
        <v>147</v>
      </c>
    </row>
    <row r="22" spans="1:11" ht="57.75">
      <c r="A22" s="260" t="str">
        <f>'E-Direccion'!B10</f>
        <v>Eliminar dirección</v>
      </c>
      <c r="B22" s="260" t="str">
        <f>'E-Direccion'!C10</f>
        <v xml:space="preserve">	Quitar una dirección de la libreta de direcciones del usuario para que no aparezca en futuras compras. </v>
      </c>
      <c r="C22" s="259" t="s">
        <v>305</v>
      </c>
      <c r="D22" s="259" t="s">
        <v>240</v>
      </c>
      <c r="E22" s="259" t="s">
        <v>361</v>
      </c>
      <c r="F22" s="259" t="s">
        <v>144</v>
      </c>
      <c r="G22" s="259" t="s">
        <v>362</v>
      </c>
      <c r="H22" s="195" t="str">
        <f>'E-Direccion'!G10</f>
        <v>DIR-POL-04</v>
      </c>
      <c r="I22" s="195" t="str">
        <f>'E-Direccion'!H10</f>
        <v>El idDireccion a eliminar debe existir y pertenecer al cliente.</v>
      </c>
      <c r="J22" s="195" t="s">
        <v>363</v>
      </c>
      <c r="K22" s="195" t="s">
        <v>147</v>
      </c>
    </row>
    <row r="23" spans="1:11" ht="87">
      <c r="A23" s="260"/>
      <c r="B23" s="260"/>
      <c r="C23" s="259"/>
      <c r="D23" s="259"/>
      <c r="E23" s="259"/>
      <c r="F23" s="259"/>
      <c r="G23" s="259"/>
      <c r="H23" s="195" t="str">
        <f>'E-Direccion'!G11</f>
        <v>DIR-POL-05</v>
      </c>
      <c r="I23" s="195" t="str">
        <f>'E-Direccion'!H11</f>
        <v>El sistema no debe permitir eliminar una dirección si está asociada a un pedido en estado "Pendiente" o "En tránsito".</v>
      </c>
      <c r="J23" s="195" t="s">
        <v>364</v>
      </c>
      <c r="K23" s="195" t="s">
        <v>147</v>
      </c>
    </row>
    <row r="24" spans="1:11" ht="87">
      <c r="A24" s="201" t="str">
        <f>'E-Direccion'!B12</f>
        <v>Consultar direcciones</v>
      </c>
      <c r="B24" s="201" t="str">
        <f>'E-Direccion'!C10</f>
        <v xml:space="preserve">	Quitar una dirección de la libreta de direcciones del usuario para que no aparezca en futuras compras. </v>
      </c>
      <c r="C24" s="196" t="s">
        <v>52</v>
      </c>
      <c r="D24" s="191" t="s">
        <v>240</v>
      </c>
      <c r="E24" s="191" t="s">
        <v>365</v>
      </c>
      <c r="F24" s="191" t="s">
        <v>366</v>
      </c>
      <c r="G24" s="192" t="s">
        <v>367</v>
      </c>
      <c r="H24" s="191" t="str">
        <f>'E-Direccion'!G12</f>
        <v>DIR-POL-06</v>
      </c>
      <c r="I24" s="191" t="str">
        <f>'E-Direccion'!H12</f>
        <v>El cliente solo puede consultar sus propias direcciones; el administrador puede consultar las de cualquier cliente.</v>
      </c>
      <c r="J24" s="193" t="s">
        <v>368</v>
      </c>
      <c r="K24" s="193" t="s">
        <v>147</v>
      </c>
    </row>
    <row r="25" spans="1:11" ht="15.75"/>
    <row r="26" spans="1:11" ht="15.75"/>
    <row r="27" spans="1:11" ht="15.75"/>
    <row r="28" spans="1:11" ht="15.75"/>
    <row r="29" spans="1:11" ht="15.75"/>
    <row r="30" spans="1:11" ht="15.75"/>
    <row r="31" spans="1:11" ht="15.75"/>
    <row r="32" spans="1:11" ht="15.75"/>
    <row r="33" ht="15.75"/>
    <row r="36" ht="15.75"/>
  </sheetData>
  <mergeCells count="28">
    <mergeCell ref="A1:B1"/>
    <mergeCell ref="D1:F1"/>
    <mergeCell ref="G1:J1"/>
    <mergeCell ref="C13:D13"/>
    <mergeCell ref="J16:K16"/>
    <mergeCell ref="K19:K20"/>
    <mergeCell ref="A16:A17"/>
    <mergeCell ref="B16:B17"/>
    <mergeCell ref="C16:E16"/>
    <mergeCell ref="F16:G16"/>
    <mergeCell ref="F18:F20"/>
    <mergeCell ref="G18:G20"/>
    <mergeCell ref="H19:H20"/>
    <mergeCell ref="I19:I20"/>
    <mergeCell ref="J19:J20"/>
    <mergeCell ref="A18:A20"/>
    <mergeCell ref="B18:B20"/>
    <mergeCell ref="C18:C20"/>
    <mergeCell ref="D18:D20"/>
    <mergeCell ref="E18:E20"/>
    <mergeCell ref="H16:I16"/>
    <mergeCell ref="F22:F23"/>
    <mergeCell ref="G22:G23"/>
    <mergeCell ref="A22:A23"/>
    <mergeCell ref="B22:B23"/>
    <mergeCell ref="C22:C23"/>
    <mergeCell ref="D22:D23"/>
    <mergeCell ref="E22:E23"/>
  </mergeCells>
  <hyperlinks>
    <hyperlink ref="A1:B1" location="'Modelo de dominio'!A1" display="&lt;&lt; Ir al modelo de dominio" xr:uid="{59F868EA-1D1B-E04D-917D-018510E1856A}"/>
    <hyperlink ref="D1" location="ListadoObjetosDominio!A1" display="&lt;&lt; Ir al listado de objetos de dominio" xr:uid="{237FFDE2-F45A-B448-8E21-0234460DEA61}"/>
    <hyperlink ref="G1" location="'C-Dueno'!A1" display="&lt;&lt; Ir a la caracterización del objeto de dominio" xr:uid="{0AF5BD01-EBF7-9C4E-BB3D-A5DDE19B720F}"/>
    <hyperlink ref="G1:J1" location="'C-Departamento'!A1" display="&lt;&lt; Ir a la caracterización del objeto de dominio" xr:uid="{4D6C44A1-3678-9B42-834A-D022B98DE000}"/>
    <hyperlink ref="V5" location="'C-Categoria'!A15" display="Registrar una nueva categoría" xr:uid="{CE7380E1-AE94-374E-AE64-DD1F17ED4D4E}"/>
    <hyperlink ref="W5" location="'C-Categoria'!A16" display="Consultar la información de las categorías" xr:uid="{437B8456-B71C-3F42-B6AE-E3D3E9CEE55F}"/>
    <hyperlink ref="X5" location="'C-Categoria'!A17" display="Permite listar las categorías en la página web para filtrar y buscar productos." xr:uid="{6D685593-2235-7740-B974-DB7FAD71111C}"/>
    <hyperlink ref="Y5" location="'C-Categoria'!A17" display="Actualizar el nombre de una categoría" xr:uid="{4C14A374-E19A-0740-B439-64EAD51FDCBC}"/>
    <hyperlink ref="Z5" location="'C-Categoria'!A18" display="Eliminar una categoría" xr:uid="{50FD495F-D12A-A24F-94E8-276AEBC787DA}"/>
    <hyperlink ref="D7" location="'M-Cliente'!B3" display="&lt;Cliente&gt;" xr:uid="{6BFF8994-CE99-CF47-90E7-F961C9115800}"/>
    <hyperlink ref="A21" location="RANGE!W4" display="Eliminar de forma definitiva la información de un nuevo País" xr:uid="{75D0D4EC-3BCE-46E2-9603-229AEB383775}"/>
    <hyperlink ref="A22" location="RANGE!X4" display="Consultar información de un País por su identificador" xr:uid="{4D230B0D-02F8-4D03-8675-97F265441192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E986-684E-DE45-83EA-82C2537640A9}">
  <dimension ref="A1:M13"/>
  <sheetViews>
    <sheetView topLeftCell="A4" zoomScale="80" zoomScaleNormal="80" workbookViewId="0">
      <selection activeCell="H12" sqref="H12"/>
    </sheetView>
  </sheetViews>
  <sheetFormatPr defaultColWidth="8.875" defaultRowHeight="15"/>
  <cols>
    <col min="1" max="1" width="16.5" style="64" customWidth="1"/>
    <col min="2" max="2" width="30" style="64" customWidth="1"/>
    <col min="3" max="3" width="40" style="64" customWidth="1"/>
    <col min="4" max="4" width="19.125" style="64" customWidth="1"/>
    <col min="5" max="5" width="25" style="64" customWidth="1"/>
    <col min="6" max="6" width="41.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23" style="64" customWidth="1"/>
    <col min="12" max="12" width="0.125" style="64" hidden="1" customWidth="1"/>
    <col min="13" max="13" width="8.875" style="64" hidden="1" customWidth="1"/>
    <col min="14" max="16384" width="8.875" style="64"/>
  </cols>
  <sheetData>
    <row r="1" spans="1:13" ht="15.95">
      <c r="A1" s="4" t="s">
        <v>41</v>
      </c>
      <c r="D1" s="4" t="s">
        <v>43</v>
      </c>
      <c r="H1" s="4" t="s">
        <v>159</v>
      </c>
      <c r="L1" s="63" t="s">
        <v>369</v>
      </c>
    </row>
    <row r="2" spans="1:13">
      <c r="A2" s="65" t="s">
        <v>160</v>
      </c>
      <c r="B2" s="355" t="str">
        <f>ListadoObjetosDominio!B5</f>
        <v>Dirección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7"/>
    </row>
    <row r="3" spans="1:13">
      <c r="A3" s="65" t="s">
        <v>161</v>
      </c>
      <c r="B3" s="355" t="str">
        <f>ListadoObjetosDominio!C5</f>
        <v>Objeto de dominio que representa la ubicación física y estructurada que registra un cliente para la entrega de sus productos o propósitos de facturación.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7"/>
    </row>
    <row r="4" spans="1:13" ht="30">
      <c r="A4" s="66" t="s">
        <v>162</v>
      </c>
      <c r="B4" s="284" t="s">
        <v>163</v>
      </c>
      <c r="C4" s="285"/>
      <c r="D4" s="67" t="s">
        <v>164</v>
      </c>
      <c r="E4" s="286" t="s">
        <v>165</v>
      </c>
      <c r="F4" s="287"/>
      <c r="G4" s="288" t="s">
        <v>166</v>
      </c>
      <c r="H4" s="289"/>
      <c r="I4" s="68" t="s">
        <v>167</v>
      </c>
      <c r="J4" s="69" t="s">
        <v>168</v>
      </c>
      <c r="K4" s="70" t="s">
        <v>169</v>
      </c>
    </row>
    <row r="5" spans="1:13" ht="27.95" customHeight="1">
      <c r="A5" s="290" t="s">
        <v>162</v>
      </c>
      <c r="B5" s="292" t="s">
        <v>170</v>
      </c>
      <c r="C5" s="292" t="s">
        <v>4</v>
      </c>
      <c r="D5" s="298" t="s">
        <v>171</v>
      </c>
      <c r="E5" s="286" t="s">
        <v>172</v>
      </c>
      <c r="F5" s="287"/>
      <c r="G5" s="300" t="s">
        <v>173</v>
      </c>
      <c r="H5" s="301"/>
      <c r="I5" s="302" t="s">
        <v>174</v>
      </c>
      <c r="J5" s="304" t="s">
        <v>175</v>
      </c>
      <c r="K5" s="296" t="s">
        <v>176</v>
      </c>
    </row>
    <row r="6" spans="1:13">
      <c r="A6" s="291"/>
      <c r="B6" s="293"/>
      <c r="C6" s="293"/>
      <c r="D6" s="299"/>
      <c r="E6" s="71" t="s">
        <v>177</v>
      </c>
      <c r="F6" s="71" t="s">
        <v>4</v>
      </c>
      <c r="G6" s="72" t="s">
        <v>178</v>
      </c>
      <c r="H6" s="72" t="s">
        <v>4</v>
      </c>
      <c r="I6" s="303"/>
      <c r="J6" s="305"/>
      <c r="K6" s="297"/>
    </row>
    <row r="7" spans="1:13" ht="65.099999999999994" customHeight="1">
      <c r="A7" s="294" t="str">
        <f>ListadoObjetosDominio!B3</f>
        <v>Cliente</v>
      </c>
      <c r="B7" s="294" t="s">
        <v>370</v>
      </c>
      <c r="C7" s="294" t="s">
        <v>371</v>
      </c>
      <c r="D7" s="294" t="str">
        <f>ListadoObjetosDominio!B5</f>
        <v>Dirección</v>
      </c>
      <c r="E7" s="294" t="s">
        <v>372</v>
      </c>
      <c r="F7" s="294" t="s">
        <v>373</v>
      </c>
      <c r="G7" s="73" t="s">
        <v>374</v>
      </c>
      <c r="H7" s="73" t="s">
        <v>375</v>
      </c>
      <c r="I7" s="294" t="s">
        <v>185</v>
      </c>
      <c r="J7" s="294" t="s">
        <v>376</v>
      </c>
      <c r="K7" s="294" t="s">
        <v>377</v>
      </c>
    </row>
    <row r="8" spans="1:13" ht="65.099999999999994" customHeight="1">
      <c r="A8" s="295"/>
      <c r="B8" s="295"/>
      <c r="C8" s="295"/>
      <c r="D8" s="295"/>
      <c r="E8" s="295"/>
      <c r="F8" s="295"/>
      <c r="G8" s="73" t="s">
        <v>378</v>
      </c>
      <c r="H8" s="73" t="s">
        <v>379</v>
      </c>
      <c r="I8" s="295"/>
      <c r="J8" s="295"/>
      <c r="K8" s="295"/>
    </row>
    <row r="9" spans="1:13" ht="65.099999999999994" customHeight="1">
      <c r="A9" s="73" t="str">
        <f>ListadoObjetosDominio!B3</f>
        <v>Cliente</v>
      </c>
      <c r="B9" s="6" t="s">
        <v>380</v>
      </c>
      <c r="C9" s="73" t="s">
        <v>381</v>
      </c>
      <c r="D9" s="73" t="str">
        <f>ListadoObjetosDominio!B5</f>
        <v>Dirección</v>
      </c>
      <c r="E9" s="73" t="s">
        <v>382</v>
      </c>
      <c r="F9" s="73" t="s">
        <v>383</v>
      </c>
      <c r="G9" s="73" t="s">
        <v>384</v>
      </c>
      <c r="H9" s="73" t="s">
        <v>385</v>
      </c>
      <c r="I9" s="73" t="s">
        <v>185</v>
      </c>
      <c r="J9" s="73" t="s">
        <v>386</v>
      </c>
      <c r="K9" s="73" t="s">
        <v>387</v>
      </c>
    </row>
    <row r="10" spans="1:13" ht="65.099999999999994" customHeight="1">
      <c r="A10" s="294" t="s">
        <v>7</v>
      </c>
      <c r="B10" s="294" t="s">
        <v>388</v>
      </c>
      <c r="C10" s="294" t="s">
        <v>389</v>
      </c>
      <c r="D10" s="294" t="str">
        <f>ListadoObjetosDominio!B5</f>
        <v>Dirección</v>
      </c>
      <c r="E10" s="294" t="s">
        <v>305</v>
      </c>
      <c r="F10" s="294" t="s">
        <v>390</v>
      </c>
      <c r="G10" s="73" t="s">
        <v>391</v>
      </c>
      <c r="H10" s="73" t="s">
        <v>392</v>
      </c>
      <c r="I10" s="294" t="s">
        <v>185</v>
      </c>
      <c r="J10" s="294" t="s">
        <v>393</v>
      </c>
      <c r="K10" s="294" t="s">
        <v>394</v>
      </c>
    </row>
    <row r="11" spans="1:13" ht="65.099999999999994" customHeight="1">
      <c r="A11" s="295"/>
      <c r="B11" s="295"/>
      <c r="C11" s="295"/>
      <c r="D11" s="295"/>
      <c r="E11" s="295"/>
      <c r="F11" s="295"/>
      <c r="G11" s="73" t="s">
        <v>395</v>
      </c>
      <c r="H11" s="73" t="s">
        <v>396</v>
      </c>
      <c r="I11" s="295"/>
      <c r="J11" s="295"/>
      <c r="K11" s="295"/>
    </row>
    <row r="12" spans="1:13" ht="65.099999999999994" customHeight="1">
      <c r="A12" s="73" t="str">
        <f>_xlfn.CONCAT(ListadoObjetosDominio!B3,"/ ",ListadoObjetosDominio!B4,)</f>
        <v>Cliente/ Administrador</v>
      </c>
      <c r="B12" s="73" t="s">
        <v>397</v>
      </c>
      <c r="C12" s="73" t="s">
        <v>398</v>
      </c>
      <c r="D12" s="73" t="str">
        <f>ListadoObjetosDominio!B5</f>
        <v>Dirección</v>
      </c>
      <c r="E12" s="73" t="s">
        <v>382</v>
      </c>
      <c r="F12" s="73" t="s">
        <v>399</v>
      </c>
      <c r="G12" s="73" t="s">
        <v>400</v>
      </c>
      <c r="H12" s="73" t="s">
        <v>401</v>
      </c>
      <c r="I12" s="73" t="s">
        <v>185</v>
      </c>
      <c r="J12" s="73" t="s">
        <v>402</v>
      </c>
      <c r="K12" s="73" t="s">
        <v>403</v>
      </c>
    </row>
    <row r="13" spans="1:13" ht="65.099999999999994" customHeight="1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</row>
  </sheetData>
  <mergeCells count="32">
    <mergeCell ref="K10:K11"/>
    <mergeCell ref="J10:J11"/>
    <mergeCell ref="I10:I11"/>
    <mergeCell ref="A10:A11"/>
    <mergeCell ref="F7:F8"/>
    <mergeCell ref="E7:E8"/>
    <mergeCell ref="D7:D8"/>
    <mergeCell ref="F10:F11"/>
    <mergeCell ref="D10:D11"/>
    <mergeCell ref="E10:E11"/>
    <mergeCell ref="C10:C11"/>
    <mergeCell ref="B10:B11"/>
    <mergeCell ref="C7:C8"/>
    <mergeCell ref="B7:B8"/>
    <mergeCell ref="A5:A6"/>
    <mergeCell ref="B5:B6"/>
    <mergeCell ref="C5:C6"/>
    <mergeCell ref="A7:A8"/>
    <mergeCell ref="K5:K6"/>
    <mergeCell ref="D5:D6"/>
    <mergeCell ref="E5:F5"/>
    <mergeCell ref="G5:H5"/>
    <mergeCell ref="I5:I6"/>
    <mergeCell ref="J5:J6"/>
    <mergeCell ref="I7:I8"/>
    <mergeCell ref="J7:J8"/>
    <mergeCell ref="K7:K8"/>
    <mergeCell ref="B2:M2"/>
    <mergeCell ref="B3:M3"/>
    <mergeCell ref="B4:C4"/>
    <mergeCell ref="E4:F4"/>
    <mergeCell ref="G4:H4"/>
  </mergeCells>
  <hyperlinks>
    <hyperlink ref="A1" location="'Modelo de dominio'!A1" display="&lt;&lt; Ir al modelo de dominio" xr:uid="{C7D96996-BC34-2B4A-AC73-D4B860350EE6}"/>
    <hyperlink ref="D1" location="ListadoObjetosDominio!A1" display="&lt;&lt; Ir al listado de objetos de dominio" xr:uid="{653FC61D-864B-7240-93F2-66BCE4F3FD1C}"/>
    <hyperlink ref="H1" location="'C-Categoria'!A1" display="&lt;&lt; Ir a la caracterización del objeto de dominio" xr:uid="{C54A461D-751E-C941-A118-584A798C973B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1899-EC6B-F94B-B9FE-032A17D50907}">
  <dimension ref="A1:K17"/>
  <sheetViews>
    <sheetView topLeftCell="B1" workbookViewId="0">
      <selection activeCell="D4" sqref="D4:E4"/>
    </sheetView>
  </sheetViews>
  <sheetFormatPr defaultColWidth="11" defaultRowHeight="15.95"/>
  <cols>
    <col min="1" max="1" width="13.875" bestFit="1" customWidth="1"/>
    <col min="2" max="3" width="16.625" bestFit="1" customWidth="1"/>
    <col min="4" max="4" width="31.125" customWidth="1"/>
    <col min="5" max="5" width="53.375" customWidth="1"/>
  </cols>
  <sheetData>
    <row r="1" spans="1:11" ht="17.100000000000001" customHeight="1">
      <c r="A1" s="251" t="s">
        <v>41</v>
      </c>
      <c r="B1" s="251"/>
      <c r="C1" s="251"/>
      <c r="D1" s="12"/>
      <c r="E1" s="252" t="s">
        <v>43</v>
      </c>
      <c r="F1" s="252"/>
      <c r="G1" s="252"/>
      <c r="H1" s="251" t="s">
        <v>159</v>
      </c>
      <c r="I1" s="251"/>
      <c r="J1" s="251"/>
      <c r="K1" s="251"/>
    </row>
    <row r="2" spans="1:11">
      <c r="A2" s="7" t="s">
        <v>297</v>
      </c>
      <c r="B2" s="310" t="str">
        <f>ListadoObjetosDominio!B6</f>
        <v>Categoría</v>
      </c>
      <c r="C2" s="311"/>
      <c r="D2" s="311"/>
      <c r="E2" s="312"/>
    </row>
    <row r="3" spans="1:11">
      <c r="A3" s="7" t="s">
        <v>161</v>
      </c>
      <c r="B3" s="313" t="str">
        <f>ListadoObjetosDominio!C6</f>
        <v xml:space="preserve"> Objeto de dominio que representa a cada una de las agrupaciones taxonómicas en las que se organizan los productos del catálogo de Imexcol.</v>
      </c>
      <c r="C3" s="314"/>
      <c r="D3" s="314"/>
      <c r="E3" s="315"/>
    </row>
    <row r="4" spans="1:11" ht="44.1">
      <c r="A4" s="8" t="s">
        <v>404</v>
      </c>
      <c r="B4" s="8" t="s">
        <v>405</v>
      </c>
      <c r="C4" s="8" t="s">
        <v>406</v>
      </c>
      <c r="D4" s="308" t="s">
        <v>407</v>
      </c>
      <c r="E4" s="309"/>
    </row>
    <row r="5" spans="1:11">
      <c r="A5" s="9" t="s">
        <v>408</v>
      </c>
      <c r="B5" s="9" t="s">
        <v>55</v>
      </c>
      <c r="C5" s="9" t="s">
        <v>409</v>
      </c>
      <c r="D5" s="276" t="s">
        <v>58</v>
      </c>
      <c r="E5" s="276"/>
    </row>
    <row r="6" spans="1:11">
      <c r="A6" s="10" t="s">
        <v>410</v>
      </c>
      <c r="B6" s="11" t="s">
        <v>411</v>
      </c>
      <c r="C6" s="11" t="s">
        <v>412</v>
      </c>
      <c r="D6" s="307" t="str">
        <f>B6</f>
        <v>Accesorios</v>
      </c>
      <c r="E6" s="307"/>
    </row>
    <row r="7" spans="1:11">
      <c r="A7" s="10" t="s">
        <v>413</v>
      </c>
      <c r="B7" s="11" t="s">
        <v>414</v>
      </c>
      <c r="C7" s="11" t="s">
        <v>412</v>
      </c>
      <c r="D7" s="307" t="str">
        <f>B7</f>
        <v>Infantil</v>
      </c>
      <c r="E7" s="307"/>
    </row>
    <row r="8" spans="1:11">
      <c r="A8" s="10" t="s">
        <v>415</v>
      </c>
      <c r="B8" s="11" t="s">
        <v>416</v>
      </c>
      <c r="C8" s="11" t="s">
        <v>412</v>
      </c>
      <c r="D8" s="307" t="str">
        <f>B8</f>
        <v>Hogar y decoración</v>
      </c>
      <c r="E8" s="307"/>
    </row>
    <row r="9" spans="1:11">
      <c r="A9" s="10" t="s">
        <v>417</v>
      </c>
      <c r="B9" s="11" t="s">
        <v>418</v>
      </c>
      <c r="C9" s="11" t="s">
        <v>412</v>
      </c>
      <c r="D9" s="307" t="str">
        <f>B9</f>
        <v>Viajes y equipaje</v>
      </c>
      <c r="E9" s="307"/>
    </row>
    <row r="10" spans="1:11">
      <c r="A10" s="10" t="s">
        <v>419</v>
      </c>
      <c r="B10" s="11" t="s">
        <v>420</v>
      </c>
      <c r="C10" s="11" t="s">
        <v>421</v>
      </c>
      <c r="D10" s="307" t="str">
        <f>B10</f>
        <v>Bolsos</v>
      </c>
      <c r="E10" s="307"/>
    </row>
    <row r="12" spans="1:11">
      <c r="A12" s="124" t="s">
        <v>88</v>
      </c>
      <c r="B12" s="124"/>
      <c r="C12" s="124"/>
      <c r="D12" s="124"/>
      <c r="E12" s="124"/>
      <c r="F12" s="124"/>
      <c r="G12" s="124"/>
      <c r="H12" s="124"/>
    </row>
    <row r="13" spans="1:11">
      <c r="A13" s="269" t="s">
        <v>89</v>
      </c>
      <c r="B13" s="269"/>
      <c r="C13" s="269"/>
      <c r="D13" s="269"/>
      <c r="E13" s="269"/>
      <c r="F13" s="269"/>
      <c r="G13" s="269"/>
      <c r="H13" s="269"/>
    </row>
    <row r="14" spans="1:11">
      <c r="A14" s="270" t="s">
        <v>90</v>
      </c>
      <c r="B14" s="270"/>
      <c r="C14" s="270"/>
      <c r="D14" s="270"/>
      <c r="E14" s="270"/>
      <c r="F14" s="270"/>
      <c r="G14" s="270"/>
      <c r="H14" s="270"/>
    </row>
    <row r="15" spans="1:11">
      <c r="A15" s="125" t="s">
        <v>422</v>
      </c>
      <c r="B15" s="125"/>
      <c r="C15" s="125"/>
      <c r="D15" s="125"/>
    </row>
    <row r="16" spans="1:11">
      <c r="A16" s="306" t="s">
        <v>423</v>
      </c>
      <c r="B16" s="306"/>
      <c r="C16" s="306"/>
      <c r="D16" s="306"/>
      <c r="E16" s="306"/>
      <c r="F16" s="306"/>
      <c r="G16" s="306"/>
      <c r="H16" s="306"/>
    </row>
    <row r="17" spans="1:8">
      <c r="A17" s="222" t="s">
        <v>93</v>
      </c>
      <c r="B17" s="222"/>
      <c r="C17" s="222"/>
      <c r="D17" s="222"/>
      <c r="E17" s="222"/>
      <c r="F17" s="222"/>
      <c r="G17" s="222"/>
      <c r="H17" s="222"/>
    </row>
  </sheetData>
  <mergeCells count="16">
    <mergeCell ref="A1:C1"/>
    <mergeCell ref="E1:G1"/>
    <mergeCell ref="H1:K1"/>
    <mergeCell ref="D4:E4"/>
    <mergeCell ref="B2:E2"/>
    <mergeCell ref="B3:E3"/>
    <mergeCell ref="A13:H13"/>
    <mergeCell ref="A14:H14"/>
    <mergeCell ref="A16:H16"/>
    <mergeCell ref="A17:H17"/>
    <mergeCell ref="D5:E5"/>
    <mergeCell ref="D6:E6"/>
    <mergeCell ref="D7:E7"/>
    <mergeCell ref="D8:E8"/>
    <mergeCell ref="D9:E9"/>
    <mergeCell ref="D10:E10"/>
  </mergeCells>
  <hyperlinks>
    <hyperlink ref="A1:C1" location="'Modelo de dominio'!A1" display="&lt;&lt; Ir al modelo de dominio" xr:uid="{4ED9EE02-968E-6743-8E71-F1A997064D78}"/>
    <hyperlink ref="E1" location="ListadoObjetosDominio!A1" display="&lt;&lt; Ir al listado de objetos de dominio" xr:uid="{10AA4576-B266-7840-8E34-B3D6309F088D}"/>
    <hyperlink ref="H1" location="'C-Dueno'!A1" display="&lt;&lt; Ir a la caracterización del objeto de dominio" xr:uid="{01F17F9E-673C-0E4C-85F3-F284737635DC}"/>
    <hyperlink ref="H1:K1" location="'C-Categoria'!A1" display="&lt;&lt; Ir a la caracterización del objeto de dominio" xr:uid="{871D410E-AC78-6C47-8BE6-09BD841CD5ED}"/>
    <hyperlink ref="E1:G1" location="ListadoObjetosDominio!A1" display="&lt;&lt; Ir al listado de objetos de dominio" xr:uid="{CE9EB615-5F47-EC42-B36C-0FAE37C36BBF}"/>
    <hyperlink ref="D6:E6" location="'M-Categoria'!C6" display="'M-Categoria'!C6" xr:uid="{CCABFC7C-190E-9444-A18E-4922B8B824EF}"/>
    <hyperlink ref="D7:E7" location="'M-Categoria'!B7" display="'M-Categoria'!B7" xr:uid="{4E1B0119-D3EB-1D4D-B992-CD338A3B978C}"/>
    <hyperlink ref="D8:E8" location="'M-Categoria'!B8" display="'M-Categoria'!B8" xr:uid="{ED839AB9-2D63-6343-90B3-1584F0E558A2}"/>
    <hyperlink ref="D9:E9" location="'M-Categoria'!B9" display="'M-Categoria'!B9" xr:uid="{C5C1E602-152E-0441-9243-2448A7295E61}"/>
    <hyperlink ref="D10:E10" location="'M-Categoria'!B10" display="'M-Categoria'!B10" xr:uid="{F0B6B3E0-56B4-0347-B3B3-C0D6435E1DF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C91B-05C1-9B4E-8B19-E3AFF93CA879}">
  <dimension ref="A1:Z22"/>
  <sheetViews>
    <sheetView topLeftCell="A16" zoomScale="75" workbookViewId="0">
      <selection activeCell="A13" sqref="A13:K20"/>
    </sheetView>
  </sheetViews>
  <sheetFormatPr defaultColWidth="11" defaultRowHeight="15.95"/>
  <cols>
    <col min="1" max="1" width="20.875" customWidth="1"/>
    <col min="2" max="2" width="71.375" customWidth="1"/>
    <col min="4" max="4" width="17.875" customWidth="1"/>
    <col min="5" max="5" width="16.875" customWidth="1"/>
    <col min="6" max="6" width="16.5" customWidth="1"/>
    <col min="7" max="7" width="47.375" bestFit="1" customWidth="1"/>
    <col min="9" max="9" width="18.125" bestFit="1" customWidth="1"/>
    <col min="10" max="10" width="22.375" bestFit="1" customWidth="1"/>
    <col min="11" max="11" width="31" customWidth="1"/>
    <col min="22" max="22" width="26.625" bestFit="1" customWidth="1"/>
    <col min="23" max="23" width="37.625" bestFit="1" customWidth="1"/>
    <col min="24" max="24" width="67.625" bestFit="1" customWidth="1"/>
    <col min="25" max="25" width="34" customWidth="1"/>
    <col min="26" max="26" width="20.375" bestFit="1" customWidth="1"/>
  </cols>
  <sheetData>
    <row r="1" spans="1:26">
      <c r="A1" s="251" t="s">
        <v>41</v>
      </c>
      <c r="B1" s="251"/>
      <c r="C1" s="12"/>
      <c r="D1" s="252" t="s">
        <v>43</v>
      </c>
      <c r="E1" s="252"/>
      <c r="F1" s="252"/>
      <c r="G1" s="251" t="s">
        <v>159</v>
      </c>
      <c r="H1" s="251"/>
      <c r="I1" s="251"/>
      <c r="J1" s="251"/>
    </row>
    <row r="3" spans="1:26">
      <c r="A3" s="36" t="s">
        <v>3</v>
      </c>
      <c r="B3" s="36" t="str">
        <f>'M-Categoria'!B2</f>
        <v>Categoría</v>
      </c>
      <c r="C3" s="37"/>
      <c r="D3" s="38"/>
      <c r="E3" s="38"/>
      <c r="F3" s="38"/>
      <c r="G3" s="38"/>
      <c r="H3" s="37"/>
      <c r="I3" s="37"/>
      <c r="J3" s="37"/>
      <c r="K3" s="37"/>
      <c r="L3" s="36"/>
      <c r="M3" s="36"/>
      <c r="N3" s="36"/>
      <c r="O3" s="36"/>
      <c r="P3" s="36"/>
      <c r="Q3" s="36"/>
      <c r="R3" s="36"/>
      <c r="S3" s="36"/>
      <c r="T3" s="36"/>
      <c r="U3" s="36"/>
      <c r="V3" s="39"/>
      <c r="W3" s="39"/>
      <c r="X3" s="39"/>
    </row>
    <row r="4" spans="1:26">
      <c r="A4" s="36" t="s">
        <v>4</v>
      </c>
      <c r="B4" s="36" t="str">
        <f>'M-Categoria'!B3</f>
        <v xml:space="preserve"> Objeto de dominio que representa a cada una de las agrupaciones taxonómicas en las que se organizan los productos del catálogo de Imexcol.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9"/>
      <c r="W4" s="39"/>
      <c r="X4" s="39"/>
    </row>
    <row r="5" spans="1:26">
      <c r="A5" s="40" t="s">
        <v>95</v>
      </c>
      <c r="B5" s="40" t="s">
        <v>96</v>
      </c>
      <c r="C5" s="40" t="s">
        <v>97</v>
      </c>
      <c r="D5" s="40" t="s">
        <v>98</v>
      </c>
      <c r="E5" s="40" t="s">
        <v>99</v>
      </c>
      <c r="F5" s="40" t="s">
        <v>100</v>
      </c>
      <c r="G5" s="40" t="s">
        <v>101</v>
      </c>
      <c r="H5" s="40" t="s">
        <v>102</v>
      </c>
      <c r="I5" s="40" t="s">
        <v>103</v>
      </c>
      <c r="J5" s="40" t="s">
        <v>104</v>
      </c>
      <c r="K5" s="40" t="s">
        <v>105</v>
      </c>
      <c r="L5" s="40" t="s">
        <v>106</v>
      </c>
      <c r="M5" s="40" t="s">
        <v>107</v>
      </c>
      <c r="N5" s="40" t="s">
        <v>108</v>
      </c>
      <c r="O5" s="40" t="s">
        <v>109</v>
      </c>
      <c r="P5" s="40" t="s">
        <v>110</v>
      </c>
      <c r="Q5" s="40" t="s">
        <v>111</v>
      </c>
      <c r="R5" s="40" t="s">
        <v>112</v>
      </c>
      <c r="S5" s="40" t="s">
        <v>113</v>
      </c>
      <c r="T5" s="40" t="s">
        <v>114</v>
      </c>
      <c r="U5" s="40" t="s">
        <v>115</v>
      </c>
      <c r="V5" s="100" t="s">
        <v>335</v>
      </c>
      <c r="W5" s="101" t="s">
        <v>336</v>
      </c>
      <c r="X5" s="101" t="s">
        <v>337</v>
      </c>
      <c r="Y5" s="102" t="s">
        <v>338</v>
      </c>
      <c r="Z5" s="103" t="s">
        <v>339</v>
      </c>
    </row>
    <row r="6" spans="1:26" ht="17.100000000000001">
      <c r="A6" s="40" t="str">
        <f>'M-Categoria'!A5</f>
        <v>idCategoria</v>
      </c>
      <c r="B6" s="40" t="str">
        <f>'M-Categoria'!A4</f>
        <v>Representa el identificador único de cada categoría del catálogo</v>
      </c>
      <c r="C6" s="40" t="s">
        <v>116</v>
      </c>
      <c r="D6" s="41" t="s">
        <v>117</v>
      </c>
      <c r="E6" s="40" t="s">
        <v>116</v>
      </c>
      <c r="F6" s="40">
        <v>3</v>
      </c>
      <c r="G6" s="40">
        <v>20</v>
      </c>
      <c r="H6" s="40"/>
      <c r="I6" s="40"/>
      <c r="J6" s="40"/>
      <c r="K6" s="40"/>
      <c r="L6" s="40" t="s">
        <v>118</v>
      </c>
      <c r="M6" s="40"/>
      <c r="N6" s="40" t="s">
        <v>119</v>
      </c>
      <c r="O6" s="40" t="s">
        <v>119</v>
      </c>
      <c r="P6" s="40"/>
      <c r="Q6" s="40" t="s">
        <v>116</v>
      </c>
      <c r="R6" s="40" t="s">
        <v>116</v>
      </c>
      <c r="S6" s="40" t="s">
        <v>119</v>
      </c>
      <c r="T6" s="40"/>
      <c r="U6" s="40" t="s">
        <v>116</v>
      </c>
      <c r="V6" s="88" t="s">
        <v>340</v>
      </c>
      <c r="W6" s="98" t="s">
        <v>341</v>
      </c>
      <c r="X6" s="98" t="s">
        <v>340</v>
      </c>
      <c r="Y6" s="89" t="s">
        <v>340</v>
      </c>
      <c r="Z6" s="99" t="s">
        <v>340</v>
      </c>
    </row>
    <row r="7" spans="1:26" ht="68.099999999999994">
      <c r="A7" s="40" t="str">
        <f>'M-Categoria'!B5</f>
        <v>nombre</v>
      </c>
      <c r="B7" s="40" t="str">
        <f>'M-Categoria'!B4</f>
        <v>Representa el nombre de la categoría (Juguetería, herramientas, ferretería, hogar, etc.)</v>
      </c>
      <c r="C7" s="40" t="s">
        <v>119</v>
      </c>
      <c r="D7" s="40" t="s">
        <v>117</v>
      </c>
      <c r="E7" s="40" t="s">
        <v>116</v>
      </c>
      <c r="F7" s="40">
        <v>3</v>
      </c>
      <c r="G7" s="40">
        <v>50</v>
      </c>
      <c r="H7" s="40"/>
      <c r="I7" s="40"/>
      <c r="J7" s="40"/>
      <c r="K7" s="40"/>
      <c r="L7" s="40" t="s">
        <v>125</v>
      </c>
      <c r="M7" s="41" t="s">
        <v>424</v>
      </c>
      <c r="N7" s="40" t="s">
        <v>119</v>
      </c>
      <c r="O7" s="40" t="s">
        <v>119</v>
      </c>
      <c r="P7" s="40"/>
      <c r="Q7" s="40" t="s">
        <v>116</v>
      </c>
      <c r="R7" s="40" t="s">
        <v>116</v>
      </c>
      <c r="S7" s="40" t="s">
        <v>119</v>
      </c>
      <c r="T7" s="40" t="s">
        <v>425</v>
      </c>
      <c r="U7" s="40" t="s">
        <v>119</v>
      </c>
      <c r="V7" s="88" t="s">
        <v>344</v>
      </c>
      <c r="W7" s="98" t="s">
        <v>344</v>
      </c>
      <c r="X7" s="98" t="s">
        <v>344</v>
      </c>
      <c r="Y7" s="89" t="s">
        <v>344</v>
      </c>
      <c r="Z7" s="99" t="s">
        <v>344</v>
      </c>
    </row>
    <row r="8" spans="1:26" ht="84.95">
      <c r="A8" s="40" t="str">
        <f>'M-Categoria'!C5</f>
        <v>estado</v>
      </c>
      <c r="B8" s="40" t="str">
        <f>'M-Categoria'!C4</f>
        <v>Representa si la categoría está visible (Activa) o no (Inactiva) en la tienda</v>
      </c>
      <c r="C8" s="40" t="s">
        <v>119</v>
      </c>
      <c r="D8" s="40" t="s">
        <v>124</v>
      </c>
      <c r="E8" s="40" t="s">
        <v>116</v>
      </c>
      <c r="F8" s="40">
        <v>5</v>
      </c>
      <c r="G8" s="40">
        <v>15</v>
      </c>
      <c r="H8" s="40"/>
      <c r="I8" s="40"/>
      <c r="J8" s="40"/>
      <c r="K8" s="40"/>
      <c r="L8" s="40" t="s">
        <v>426</v>
      </c>
      <c r="M8" s="41" t="s">
        <v>427</v>
      </c>
      <c r="N8" s="40" t="s">
        <v>119</v>
      </c>
      <c r="O8" s="40" t="s">
        <v>119</v>
      </c>
      <c r="P8" s="40"/>
      <c r="Q8" s="40" t="s">
        <v>116</v>
      </c>
      <c r="R8" s="40" t="s">
        <v>116</v>
      </c>
      <c r="S8" s="40" t="s">
        <v>119</v>
      </c>
      <c r="T8" s="40" t="s">
        <v>425</v>
      </c>
      <c r="U8" s="40" t="s">
        <v>119</v>
      </c>
      <c r="V8" s="88"/>
      <c r="W8" s="98"/>
      <c r="X8" s="98"/>
      <c r="Y8" s="89"/>
      <c r="Z8" s="99"/>
    </row>
    <row r="9" spans="1:26">
      <c r="V9" s="39"/>
      <c r="W9" s="39"/>
      <c r="X9" s="39"/>
    </row>
    <row r="10" spans="1:26" ht="32.1">
      <c r="A10" s="44" t="s">
        <v>350</v>
      </c>
      <c r="B10" s="44" t="s">
        <v>4</v>
      </c>
      <c r="C10" s="44" t="s">
        <v>351</v>
      </c>
    </row>
    <row r="11" spans="1:26" ht="17.100000000000001">
      <c r="A11" s="42" t="str">
        <f>'M-Categoria'!D5</f>
        <v>Combinación única 1</v>
      </c>
      <c r="B11" s="56" t="str">
        <f>'M-Categoria'!D4</f>
        <v>Indica que no pueden existir dos categorías o más con el mismo nombre</v>
      </c>
      <c r="C11" s="42" t="str">
        <f>'M-Categoria'!B5</f>
        <v>nombre</v>
      </c>
    </row>
    <row r="13" spans="1:26" ht="15.75">
      <c r="A13" s="255" t="s">
        <v>131</v>
      </c>
      <c r="B13" s="255" t="s">
        <v>4</v>
      </c>
      <c r="C13" s="255" t="s">
        <v>132</v>
      </c>
      <c r="D13" s="255"/>
      <c r="E13" s="255"/>
      <c r="F13" s="255" t="s">
        <v>133</v>
      </c>
      <c r="G13" s="255"/>
      <c r="H13" s="255" t="s">
        <v>134</v>
      </c>
      <c r="I13" s="255"/>
      <c r="J13" s="255" t="s">
        <v>227</v>
      </c>
      <c r="K13" s="255"/>
    </row>
    <row r="14" spans="1:26" ht="15.75">
      <c r="A14" s="255"/>
      <c r="B14" s="255"/>
      <c r="C14" s="194" t="s">
        <v>228</v>
      </c>
      <c r="D14" s="194" t="s">
        <v>98</v>
      </c>
      <c r="E14" s="194" t="s">
        <v>229</v>
      </c>
      <c r="F14" s="194" t="s">
        <v>138</v>
      </c>
      <c r="G14" s="194" t="s">
        <v>4</v>
      </c>
      <c r="H14" s="194" t="s">
        <v>139</v>
      </c>
      <c r="I14" s="194" t="s">
        <v>4</v>
      </c>
      <c r="J14" s="194" t="s">
        <v>140</v>
      </c>
      <c r="K14" s="194" t="s">
        <v>141</v>
      </c>
    </row>
    <row r="15" spans="1:26" ht="63">
      <c r="A15" s="318" t="str">
        <f>'E-Categoria'!B7</f>
        <v>Crear Categoria</v>
      </c>
      <c r="B15" s="318" t="str">
        <f>'E-Categoria'!C7</f>
        <v>Permite ingresar al sistema una nueva categoría para agrupar los productos del catálogo.</v>
      </c>
      <c r="C15" s="277" t="s">
        <v>428</v>
      </c>
      <c r="D15" s="277" t="s">
        <v>14</v>
      </c>
      <c r="E15" s="280" t="s">
        <v>429</v>
      </c>
      <c r="F15" s="277" t="s">
        <v>144</v>
      </c>
      <c r="G15" s="277" t="s">
        <v>430</v>
      </c>
      <c r="H15" s="197" t="str">
        <f>'E-Categoria'!G7</f>
        <v>CAT-POL-01</v>
      </c>
      <c r="I15" s="198" t="str">
        <f>'E-Categoria'!H7</f>
        <v>Asegurar que los datos requeridos sean válidos a nivel de tipo de dato, formato, longitud y obligatoriedad.</v>
      </c>
      <c r="J15" s="197" t="s">
        <v>233</v>
      </c>
      <c r="K15" s="197" t="s">
        <v>147</v>
      </c>
    </row>
    <row r="16" spans="1:26" ht="57.75">
      <c r="A16" s="319"/>
      <c r="B16" s="319"/>
      <c r="C16" s="279"/>
      <c r="D16" s="279"/>
      <c r="E16" s="282"/>
      <c r="F16" s="279"/>
      <c r="G16" s="279"/>
      <c r="H16" s="197" t="str">
        <f>'E-Categoria'!G8</f>
        <v>CAT-POL-02</v>
      </c>
      <c r="I16" s="198" t="str">
        <f>'E-Categoria'!H8</f>
        <v>El nombre de la categoría debe ser único en el sistema para evitar duplicidad.</v>
      </c>
      <c r="J16" s="197" t="s">
        <v>431</v>
      </c>
      <c r="K16" s="197" t="s">
        <v>147</v>
      </c>
    </row>
    <row r="17" spans="1:11" ht="77.25">
      <c r="A17" s="200" t="str">
        <f>'E-Categoria'!B9</f>
        <v>Modificar categoría</v>
      </c>
      <c r="B17" s="200" t="str">
        <f>'E-Categoria'!C9</f>
        <v>Actualizar los detalles de una categoría existente (ej. corregir ortografía o ampliar la descripción).</v>
      </c>
      <c r="C17" s="200" t="s">
        <v>432</v>
      </c>
      <c r="D17" s="200" t="s">
        <v>14</v>
      </c>
      <c r="E17" s="200" t="s">
        <v>433</v>
      </c>
      <c r="F17" s="200" t="s">
        <v>144</v>
      </c>
      <c r="G17" s="200" t="s">
        <v>434</v>
      </c>
      <c r="H17" s="200" t="str">
        <f>'E-Categoria'!G9</f>
        <v>CAT-POL-03</v>
      </c>
      <c r="I17" s="200" t="str">
        <f>'E-Categoria'!H9</f>
        <v>El idCategoria a modificar debe existir previamente en el sistema.</v>
      </c>
      <c r="J17" s="200" t="s">
        <v>435</v>
      </c>
      <c r="K17" s="200" t="s">
        <v>147</v>
      </c>
    </row>
    <row r="18" spans="1:11" ht="57.75">
      <c r="A18" s="260" t="str">
        <f>'E-Categoria'!B10</f>
        <v>Eliminar categoría</v>
      </c>
      <c r="B18" s="260" t="str">
        <f>'E-Categoria'!C10</f>
        <v>Quitar una categoría del catálogo para que ya no esté disponible en la tienda.</v>
      </c>
      <c r="C18" s="316" t="s">
        <v>408</v>
      </c>
      <c r="D18" s="316" t="s">
        <v>240</v>
      </c>
      <c r="E18" s="316" t="s">
        <v>436</v>
      </c>
      <c r="F18" s="316" t="s">
        <v>144</v>
      </c>
      <c r="G18" s="316" t="s">
        <v>437</v>
      </c>
      <c r="H18" s="195" t="str">
        <f>'E-Categoria'!G10</f>
        <v>CAT-POL-04</v>
      </c>
      <c r="I18" s="195" t="str">
        <f>'E-Categoria'!H10</f>
        <v>El idCategoria a eliminar debe existir previamente en el sistema.</v>
      </c>
      <c r="J18" s="195" t="s">
        <v>438</v>
      </c>
      <c r="K18" s="195" t="s">
        <v>147</v>
      </c>
    </row>
    <row r="19" spans="1:11" ht="87">
      <c r="A19" s="260"/>
      <c r="B19" s="260"/>
      <c r="C19" s="317"/>
      <c r="D19" s="317"/>
      <c r="E19" s="317"/>
      <c r="F19" s="317"/>
      <c r="G19" s="317"/>
      <c r="H19" s="195" t="str">
        <f>'E-Categoria'!G11</f>
        <v>CAT-POL-05</v>
      </c>
      <c r="I19" s="195" t="str">
        <f>'E-Categoria'!H11</f>
        <v>El sistema debe impedir la eliminación de la categoría si esta tiene uno o más productos asociados actualmente.</v>
      </c>
      <c r="J19" s="195" t="s">
        <v>439</v>
      </c>
      <c r="K19" s="195" t="s">
        <v>147</v>
      </c>
    </row>
    <row r="20" spans="1:11" ht="87">
      <c r="A20" s="201" t="str">
        <f>'E-Categoria'!B12</f>
        <v>Consultar categorías</v>
      </c>
      <c r="B20" s="201" t="str">
        <f>'E-Categoria'!C12</f>
        <v>Listar las categorías disponibles para desplegarlas en el menú de navegación o panel administrativo.</v>
      </c>
      <c r="C20" s="196" t="s">
        <v>154</v>
      </c>
      <c r="D20" s="191" t="s">
        <v>124</v>
      </c>
      <c r="E20" s="191" t="s">
        <v>440</v>
      </c>
      <c r="F20" s="191" t="s">
        <v>441</v>
      </c>
      <c r="G20" s="192" t="s">
        <v>442</v>
      </c>
      <c r="H20" s="191" t="str">
        <f>'E-Categoria'!G12</f>
        <v>CAT-POL-06</v>
      </c>
      <c r="I20" s="191" t="str">
        <f>'E-Categoria'!H12</f>
        <v>Asegurar que los datos requeridos sean válidos a nivel de tipo de dato, formato, longitud y obligatoriedad.</v>
      </c>
      <c r="J20" s="193" t="s">
        <v>443</v>
      </c>
      <c r="K20" s="193" t="s">
        <v>147</v>
      </c>
    </row>
    <row r="21" spans="1:11" ht="15.75"/>
    <row r="22" spans="1:11" ht="15.75"/>
  </sheetData>
  <mergeCells count="23">
    <mergeCell ref="A1:B1"/>
    <mergeCell ref="D1:F1"/>
    <mergeCell ref="G1:J1"/>
    <mergeCell ref="A18:A19"/>
    <mergeCell ref="B18:B19"/>
    <mergeCell ref="G18:G19"/>
    <mergeCell ref="C18:C19"/>
    <mergeCell ref="D18:D19"/>
    <mergeCell ref="E18:E19"/>
    <mergeCell ref="F18:F19"/>
    <mergeCell ref="E15:E16"/>
    <mergeCell ref="F15:F16"/>
    <mergeCell ref="G15:G16"/>
    <mergeCell ref="J13:K13"/>
    <mergeCell ref="A15:A16"/>
    <mergeCell ref="B15:B16"/>
    <mergeCell ref="F13:G13"/>
    <mergeCell ref="H13:I13"/>
    <mergeCell ref="C15:C16"/>
    <mergeCell ref="D15:D16"/>
    <mergeCell ref="A13:A14"/>
    <mergeCell ref="B13:B14"/>
    <mergeCell ref="C13:E13"/>
  </mergeCells>
  <hyperlinks>
    <hyperlink ref="A1:B1" location="'Modelo de dominio'!A1" display="&lt;&lt; Ir al modelo de dominio" xr:uid="{6901DE24-7641-6F4D-AE2F-52A20E4A6852}"/>
    <hyperlink ref="D1" location="ListadoObjetosDominio!A1" display="&lt;&lt; Ir al listado de objetos de dominio" xr:uid="{F12D92CE-F36F-2741-ADAB-EB6A9491B4A3}"/>
    <hyperlink ref="G1" location="'C-Dueno'!A1" display="&lt;&lt; Ir a la caracterización del objeto de dominio" xr:uid="{2F87E122-BA42-9F4A-BD2E-FF31704E7752}"/>
    <hyperlink ref="G1:J1" location="'C-Departamento'!A1" display="&lt;&lt; Ir a la caracterización del objeto de dominio" xr:uid="{71B9B6DF-5AA9-ED4E-8F31-B19C7E7BAC62}"/>
    <hyperlink ref="V5" location="'C-Categoria'!A15" display="Registrar una nueva categoría" xr:uid="{360E3353-927C-7144-897C-06F71222897A}"/>
    <hyperlink ref="W5" location="'C-Categoria'!A16" display="Consultar la información de las categorías" xr:uid="{3E9F8954-3323-6B45-8734-2579735B1582}"/>
    <hyperlink ref="X5" location="'C-Categoria'!A17" display="Permite listar las categorías en la página web para filtrar y buscar productos." xr:uid="{2FC78626-1287-5841-9F4E-5709D5CA959C}"/>
    <hyperlink ref="Y5" location="'C-Categoria'!A17" display="Actualizar el nombre de una categoría" xr:uid="{5555DE75-CF73-584E-9AB7-D5A3EE1098C6}"/>
    <hyperlink ref="Z5" location="'C-Categoria'!A18" display="Eliminar una categoría" xr:uid="{D45BBBD8-2960-7D45-A567-53BC25F53F0C}"/>
    <hyperlink ref="A17" location="RANGE!W4" display="Eliminar de forma definitiva la información de un nuevo País" xr:uid="{1BE79F4C-65D3-41DE-BEAD-B8D521B485D4}"/>
    <hyperlink ref="A18" location="RANGE!X4" display="Consultar información de un País por su identificador" xr:uid="{228B61F2-05E6-40AE-8B69-2C8D21700A6F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1A5C-12C9-6D4E-9E52-5CEADE6E2A21}">
  <dimension ref="A1:M12"/>
  <sheetViews>
    <sheetView topLeftCell="C6" zoomScale="88" workbookViewId="0">
      <selection activeCell="H12" sqref="H12"/>
    </sheetView>
  </sheetViews>
  <sheetFormatPr defaultColWidth="8.875" defaultRowHeight="15"/>
  <cols>
    <col min="1" max="1" width="16.5" style="64" customWidth="1"/>
    <col min="2" max="2" width="30" style="64" customWidth="1"/>
    <col min="3" max="3" width="40" style="64" customWidth="1"/>
    <col min="4" max="4" width="19.125" style="64" customWidth="1"/>
    <col min="5" max="5" width="25" style="64" customWidth="1"/>
    <col min="6" max="6" width="41.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23" style="64" customWidth="1"/>
    <col min="12" max="12" width="0.125" style="64" hidden="1" customWidth="1"/>
    <col min="13" max="13" width="8.875" style="64" hidden="1" customWidth="1"/>
    <col min="14" max="16384" width="8.875" style="64"/>
  </cols>
  <sheetData>
    <row r="1" spans="1:13" ht="15.95">
      <c r="A1" s="4" t="s">
        <v>41</v>
      </c>
      <c r="D1" s="4" t="s">
        <v>43</v>
      </c>
      <c r="H1" s="4" t="s">
        <v>159</v>
      </c>
      <c r="L1" s="63" t="s">
        <v>369</v>
      </c>
    </row>
    <row r="2" spans="1:13">
      <c r="A2" s="65" t="s">
        <v>160</v>
      </c>
      <c r="B2" s="355" t="str">
        <f>ListadoObjetosDominio!B6</f>
        <v>Categoría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7"/>
    </row>
    <row r="3" spans="1:13">
      <c r="A3" s="65" t="s">
        <v>161</v>
      </c>
      <c r="B3" s="355" t="str">
        <f>ListadoObjetosDominio!C6</f>
        <v xml:space="preserve"> Objeto de dominio que representa a cada una de las agrupaciones taxonómicas en las que se organizan los productos del catálogo de Imexcol.</v>
      </c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7"/>
    </row>
    <row r="4" spans="1:13" ht="30">
      <c r="A4" s="66" t="s">
        <v>162</v>
      </c>
      <c r="B4" s="284" t="s">
        <v>163</v>
      </c>
      <c r="C4" s="285"/>
      <c r="D4" s="67" t="s">
        <v>164</v>
      </c>
      <c r="E4" s="286" t="s">
        <v>165</v>
      </c>
      <c r="F4" s="287"/>
      <c r="G4" s="288" t="s">
        <v>166</v>
      </c>
      <c r="H4" s="289"/>
      <c r="I4" s="68" t="s">
        <v>167</v>
      </c>
      <c r="J4" s="69" t="s">
        <v>168</v>
      </c>
      <c r="K4" s="70" t="s">
        <v>169</v>
      </c>
    </row>
    <row r="5" spans="1:13" ht="27.95" customHeight="1">
      <c r="A5" s="290" t="s">
        <v>162</v>
      </c>
      <c r="B5" s="292" t="s">
        <v>170</v>
      </c>
      <c r="C5" s="292" t="s">
        <v>4</v>
      </c>
      <c r="D5" s="298" t="s">
        <v>171</v>
      </c>
      <c r="E5" s="286" t="s">
        <v>172</v>
      </c>
      <c r="F5" s="287"/>
      <c r="G5" s="300" t="s">
        <v>173</v>
      </c>
      <c r="H5" s="301"/>
      <c r="I5" s="302" t="s">
        <v>174</v>
      </c>
      <c r="J5" s="304" t="s">
        <v>175</v>
      </c>
      <c r="K5" s="296" t="s">
        <v>176</v>
      </c>
    </row>
    <row r="6" spans="1:13">
      <c r="A6" s="291"/>
      <c r="B6" s="293"/>
      <c r="C6" s="293"/>
      <c r="D6" s="299"/>
      <c r="E6" s="71" t="s">
        <v>177</v>
      </c>
      <c r="F6" s="71" t="s">
        <v>4</v>
      </c>
      <c r="G6" s="72" t="s">
        <v>178</v>
      </c>
      <c r="H6" s="72" t="s">
        <v>4</v>
      </c>
      <c r="I6" s="303"/>
      <c r="J6" s="305"/>
      <c r="K6" s="297"/>
    </row>
    <row r="7" spans="1:13" ht="65.099999999999994" customHeight="1">
      <c r="A7" s="294" t="s">
        <v>10</v>
      </c>
      <c r="B7" s="294" t="s">
        <v>444</v>
      </c>
      <c r="C7" s="294" t="s">
        <v>445</v>
      </c>
      <c r="D7" s="294" t="str">
        <f>ListadoObjetosDominio!B6</f>
        <v>Categoría</v>
      </c>
      <c r="E7" s="294" t="s">
        <v>446</v>
      </c>
      <c r="F7" s="294" t="s">
        <v>447</v>
      </c>
      <c r="G7" s="73" t="s">
        <v>448</v>
      </c>
      <c r="H7" s="73" t="s">
        <v>375</v>
      </c>
      <c r="I7" s="294" t="s">
        <v>185</v>
      </c>
      <c r="J7" s="294" t="s">
        <v>449</v>
      </c>
      <c r="K7" s="294" t="s">
        <v>450</v>
      </c>
    </row>
    <row r="8" spans="1:13" ht="65.099999999999994" customHeight="1">
      <c r="A8" s="295"/>
      <c r="B8" s="295"/>
      <c r="C8" s="295"/>
      <c r="D8" s="295"/>
      <c r="E8" s="295"/>
      <c r="F8" s="295"/>
      <c r="G8" s="73" t="s">
        <v>451</v>
      </c>
      <c r="H8" s="73" t="s">
        <v>452</v>
      </c>
      <c r="I8" s="295"/>
      <c r="J8" s="295"/>
      <c r="K8" s="295"/>
    </row>
    <row r="9" spans="1:13" ht="77.25">
      <c r="A9" s="73" t="s">
        <v>10</v>
      </c>
      <c r="B9" s="73" t="s">
        <v>453</v>
      </c>
      <c r="C9" s="73" t="s">
        <v>454</v>
      </c>
      <c r="D9" s="6" t="str">
        <f>ListadoObjetosDominio!B6</f>
        <v>Categoría</v>
      </c>
      <c r="E9" s="73" t="s">
        <v>455</v>
      </c>
      <c r="F9" s="73" t="s">
        <v>456</v>
      </c>
      <c r="G9" s="73" t="s">
        <v>457</v>
      </c>
      <c r="H9" s="73" t="s">
        <v>458</v>
      </c>
      <c r="I9" s="73" t="s">
        <v>185</v>
      </c>
      <c r="J9" s="73" t="s">
        <v>459</v>
      </c>
      <c r="K9" s="73" t="s">
        <v>460</v>
      </c>
    </row>
    <row r="10" spans="1:13" ht="65.099999999999994" customHeight="1">
      <c r="A10" s="294" t="s">
        <v>10</v>
      </c>
      <c r="B10" s="294" t="s">
        <v>461</v>
      </c>
      <c r="C10" s="294" t="s">
        <v>462</v>
      </c>
      <c r="D10" s="294" t="str">
        <f>ListadoObjetosDominio!B6</f>
        <v>Categoría</v>
      </c>
      <c r="E10" s="294" t="s">
        <v>408</v>
      </c>
      <c r="F10" s="294" t="s">
        <v>463</v>
      </c>
      <c r="G10" s="73" t="s">
        <v>464</v>
      </c>
      <c r="H10" s="73" t="s">
        <v>465</v>
      </c>
      <c r="I10" s="294" t="s">
        <v>185</v>
      </c>
      <c r="J10" s="294" t="s">
        <v>466</v>
      </c>
      <c r="K10" s="294" t="s">
        <v>467</v>
      </c>
    </row>
    <row r="11" spans="1:13" ht="46.5">
      <c r="A11" s="295"/>
      <c r="B11" s="295"/>
      <c r="C11" s="295"/>
      <c r="D11" s="295"/>
      <c r="E11" s="295"/>
      <c r="F11" s="295"/>
      <c r="G11" s="73" t="s">
        <v>468</v>
      </c>
      <c r="H11" s="73" t="s">
        <v>469</v>
      </c>
      <c r="I11" s="295"/>
      <c r="J11" s="295"/>
      <c r="K11" s="295"/>
      <c r="L11" s="73"/>
      <c r="M11" s="73"/>
    </row>
    <row r="12" spans="1:13" ht="77.25">
      <c r="A12" s="73" t="s">
        <v>470</v>
      </c>
      <c r="B12" s="73" t="s">
        <v>471</v>
      </c>
      <c r="C12" s="73" t="s">
        <v>472</v>
      </c>
      <c r="D12" s="176" t="s">
        <v>14</v>
      </c>
      <c r="E12" s="73" t="s">
        <v>455</v>
      </c>
      <c r="F12" s="73" t="s">
        <v>473</v>
      </c>
      <c r="G12" s="73" t="s">
        <v>474</v>
      </c>
      <c r="H12" s="73" t="s">
        <v>375</v>
      </c>
      <c r="I12" s="73" t="s">
        <v>185</v>
      </c>
      <c r="J12" s="73" t="s">
        <v>475</v>
      </c>
      <c r="K12" s="73" t="s">
        <v>476</v>
      </c>
      <c r="L12" s="73"/>
      <c r="M12" s="73"/>
    </row>
  </sheetData>
  <mergeCells count="32">
    <mergeCell ref="F10:F11"/>
    <mergeCell ref="I10:I11"/>
    <mergeCell ref="J10:J11"/>
    <mergeCell ref="K10:K11"/>
    <mergeCell ref="A7:A8"/>
    <mergeCell ref="B7:B8"/>
    <mergeCell ref="C7:C8"/>
    <mergeCell ref="A10:A11"/>
    <mergeCell ref="B10:B11"/>
    <mergeCell ref="C10:C11"/>
    <mergeCell ref="D10:D11"/>
    <mergeCell ref="E10:E11"/>
    <mergeCell ref="D7:D8"/>
    <mergeCell ref="E7:E8"/>
    <mergeCell ref="F7:F8"/>
    <mergeCell ref="I7:I8"/>
    <mergeCell ref="B2:M2"/>
    <mergeCell ref="B3:M3"/>
    <mergeCell ref="E5:F5"/>
    <mergeCell ref="G5:H5"/>
    <mergeCell ref="E4:F4"/>
    <mergeCell ref="B4:C4"/>
    <mergeCell ref="G4:H4"/>
    <mergeCell ref="K5:K6"/>
    <mergeCell ref="J7:J8"/>
    <mergeCell ref="K7:K8"/>
    <mergeCell ref="A5:A6"/>
    <mergeCell ref="B5:B6"/>
    <mergeCell ref="C5:C6"/>
    <mergeCell ref="D5:D6"/>
    <mergeCell ref="I5:I6"/>
    <mergeCell ref="J5:J6"/>
  </mergeCells>
  <hyperlinks>
    <hyperlink ref="A1" location="'Modelo de dominio'!A1" display="&lt;&lt; Ir al modelo de dominio" xr:uid="{37881B5B-EF9B-8D40-ADA0-88D57473EA55}"/>
    <hyperlink ref="D1" location="ListadoObjetosDominio!A1" display="&lt;&lt; Ir al listado de objetos de dominio" xr:uid="{71BB239E-AFFC-6F49-8558-22073C0E1259}"/>
    <hyperlink ref="H1" location="'C-Categoria'!A1" display="&lt;&lt; Ir a la caracterización del objeto de dominio" xr:uid="{5B9C0430-364B-2247-8504-69E1B7C23C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012-336E-544C-A708-E06C1FEE33E3}">
  <dimension ref="A1:J19"/>
  <sheetViews>
    <sheetView topLeftCell="B1" zoomScale="108" workbookViewId="0">
      <selection activeCell="B2" sqref="B2"/>
    </sheetView>
  </sheetViews>
  <sheetFormatPr defaultColWidth="11" defaultRowHeight="15.95"/>
  <cols>
    <col min="1" max="1" width="27.5" customWidth="1"/>
    <col min="2" max="2" width="32.375" customWidth="1"/>
    <col min="3" max="3" width="31.125" customWidth="1"/>
    <col min="4" max="4" width="41.375" customWidth="1"/>
    <col min="5" max="6" width="77.125" bestFit="1" customWidth="1"/>
    <col min="7" max="7" width="35.375" bestFit="1" customWidth="1"/>
    <col min="8" max="8" width="27.5" bestFit="1" customWidth="1"/>
  </cols>
  <sheetData>
    <row r="1" spans="1:10" ht="17.100000000000001" customHeight="1">
      <c r="A1" s="251" t="s">
        <v>41</v>
      </c>
      <c r="B1" s="251"/>
      <c r="C1" s="12"/>
      <c r="D1" s="252" t="s">
        <v>43</v>
      </c>
      <c r="E1" s="252"/>
      <c r="F1" s="252"/>
      <c r="G1" s="251" t="s">
        <v>159</v>
      </c>
      <c r="H1" s="251"/>
      <c r="I1" s="251"/>
      <c r="J1" s="251"/>
    </row>
    <row r="2" spans="1:10">
      <c r="A2" s="14" t="s">
        <v>3</v>
      </c>
      <c r="B2" s="57" t="str">
        <f>ListadoObjetosDominio!B7</f>
        <v>Producto</v>
      </c>
      <c r="C2" s="58"/>
      <c r="D2" s="58"/>
      <c r="E2" s="58"/>
      <c r="F2" s="58"/>
      <c r="G2" s="58"/>
      <c r="H2" s="58"/>
    </row>
    <row r="3" spans="1:10" ht="15.95" customHeight="1">
      <c r="A3" s="14" t="s">
        <v>4</v>
      </c>
      <c r="B3" s="353" t="str">
        <f>ListadoObjetosDominio!C7</f>
        <v xml:space="preserve">  Objeto de dominio que representa a cada uno de los artículos de importación (bolsos, juguetes, etc.) que están disponibles para la venta en la tienda.</v>
      </c>
      <c r="C3" s="354"/>
      <c r="D3" s="354"/>
      <c r="E3" s="354"/>
      <c r="F3" s="354"/>
      <c r="G3" s="354"/>
      <c r="H3" s="354"/>
    </row>
    <row r="4" spans="1:10" ht="54.95" customHeight="1">
      <c r="A4" s="18" t="s">
        <v>477</v>
      </c>
      <c r="B4" s="18" t="s">
        <v>478</v>
      </c>
      <c r="C4" s="18" t="s">
        <v>479</v>
      </c>
      <c r="D4" s="18" t="s">
        <v>480</v>
      </c>
      <c r="E4" s="18" t="s">
        <v>481</v>
      </c>
      <c r="F4" s="18" t="s">
        <v>482</v>
      </c>
      <c r="G4" s="18" t="s">
        <v>483</v>
      </c>
      <c r="H4" s="18" t="s">
        <v>484</v>
      </c>
    </row>
    <row r="5" spans="1:10">
      <c r="A5" s="16" t="s">
        <v>485</v>
      </c>
      <c r="B5" s="16" t="s">
        <v>486</v>
      </c>
      <c r="C5" s="16" t="s">
        <v>487</v>
      </c>
      <c r="D5" s="16" t="s">
        <v>55</v>
      </c>
      <c r="E5" s="16" t="s">
        <v>488</v>
      </c>
      <c r="F5" s="16" t="s">
        <v>489</v>
      </c>
      <c r="G5" s="16" t="s">
        <v>409</v>
      </c>
      <c r="H5" s="19" t="s">
        <v>58</v>
      </c>
    </row>
    <row r="6" spans="1:10">
      <c r="A6" s="129" t="s">
        <v>490</v>
      </c>
      <c r="B6" s="131" t="str">
        <f>'M-Categoria'!A6</f>
        <v>CAT-Accesorios</v>
      </c>
      <c r="C6" s="13" t="s">
        <v>491</v>
      </c>
      <c r="D6" s="13" t="s">
        <v>492</v>
      </c>
      <c r="E6" s="13" t="s">
        <v>493</v>
      </c>
      <c r="F6" s="13" t="s">
        <v>494</v>
      </c>
      <c r="G6" s="13" t="s">
        <v>495</v>
      </c>
      <c r="H6" s="130" t="str">
        <f>C6</f>
        <v>NP-4292</v>
      </c>
    </row>
    <row r="7" spans="1:10">
      <c r="A7" s="129" t="s">
        <v>496</v>
      </c>
      <c r="B7" s="131" t="str">
        <f>'M-Categoria'!A7</f>
        <v>CAT-Infantil</v>
      </c>
      <c r="C7" s="13" t="s">
        <v>497</v>
      </c>
      <c r="D7" s="13" t="s">
        <v>498</v>
      </c>
      <c r="E7" s="13" t="s">
        <v>499</v>
      </c>
      <c r="F7" s="13" t="s">
        <v>500</v>
      </c>
      <c r="G7" s="13" t="s">
        <v>495</v>
      </c>
      <c r="H7" s="130" t="str">
        <f>C7</f>
        <v>NP-5287</v>
      </c>
    </row>
    <row r="8" spans="1:10">
      <c r="A8" s="129" t="s">
        <v>501</v>
      </c>
      <c r="B8" s="131" t="str">
        <f>'M-Categoria'!A8</f>
        <v>CAT-Hogar</v>
      </c>
      <c r="C8" s="13" t="s">
        <v>502</v>
      </c>
      <c r="D8" s="13" t="s">
        <v>503</v>
      </c>
      <c r="E8" s="13" t="s">
        <v>499</v>
      </c>
      <c r="F8" s="13" t="s">
        <v>504</v>
      </c>
      <c r="G8" s="13" t="s">
        <v>505</v>
      </c>
      <c r="H8" s="130" t="str">
        <f>C8</f>
        <v xml:space="preserve">	NP-2529</v>
      </c>
    </row>
    <row r="9" spans="1:10">
      <c r="A9" s="129" t="s">
        <v>506</v>
      </c>
      <c r="B9" s="131" t="str">
        <f>'M-Categoria'!A9</f>
        <v>CAT-Viajes</v>
      </c>
      <c r="C9" s="13" t="s">
        <v>507</v>
      </c>
      <c r="D9" s="13" t="s">
        <v>508</v>
      </c>
      <c r="E9" s="13" t="s">
        <v>509</v>
      </c>
      <c r="F9" s="13" t="s">
        <v>510</v>
      </c>
      <c r="G9" s="13" t="s">
        <v>495</v>
      </c>
      <c r="H9" s="130" t="str">
        <f>C9</f>
        <v>NP-4285</v>
      </c>
    </row>
    <row r="10" spans="1:10">
      <c r="A10" s="129" t="s">
        <v>511</v>
      </c>
      <c r="B10" s="131" t="str">
        <f>'M-Categoria'!A8</f>
        <v>CAT-Hogar</v>
      </c>
      <c r="C10" s="13" t="s">
        <v>512</v>
      </c>
      <c r="D10" s="13" t="s">
        <v>513</v>
      </c>
      <c r="E10" s="13" t="s">
        <v>514</v>
      </c>
      <c r="F10" s="13" t="s">
        <v>515</v>
      </c>
      <c r="G10" s="13" t="s">
        <v>495</v>
      </c>
      <c r="H10" s="130" t="str">
        <f>C10</f>
        <v>NP-2261</v>
      </c>
    </row>
    <row r="13" spans="1:10">
      <c r="A13" s="124" t="s">
        <v>88</v>
      </c>
      <c r="B13" s="124"/>
      <c r="C13" s="124"/>
      <c r="D13" s="124"/>
      <c r="E13" s="124"/>
      <c r="F13" s="124"/>
      <c r="G13" s="124"/>
      <c r="H13" s="124"/>
    </row>
    <row r="14" spans="1:10">
      <c r="A14" s="269" t="s">
        <v>89</v>
      </c>
      <c r="B14" s="269"/>
      <c r="C14" s="269"/>
      <c r="D14" s="269"/>
      <c r="E14" s="269"/>
      <c r="F14" s="269"/>
      <c r="G14" s="269"/>
      <c r="H14" s="269"/>
    </row>
    <row r="15" spans="1:10">
      <c r="A15" s="270" t="s">
        <v>90</v>
      </c>
      <c r="B15" s="270"/>
      <c r="C15" s="270"/>
      <c r="D15" s="270"/>
      <c r="E15" s="270"/>
      <c r="F15" s="270"/>
      <c r="G15" s="270"/>
      <c r="H15" s="270"/>
    </row>
    <row r="16" spans="1:10">
      <c r="A16" s="125" t="s">
        <v>422</v>
      </c>
      <c r="B16" s="125"/>
      <c r="C16" s="125"/>
      <c r="D16" s="125"/>
    </row>
    <row r="17" spans="1:8">
      <c r="A17" s="320" t="s">
        <v>516</v>
      </c>
      <c r="B17" s="320"/>
      <c r="C17" s="320"/>
      <c r="D17" s="320"/>
      <c r="E17" s="320"/>
      <c r="F17" s="320"/>
      <c r="G17" s="320"/>
      <c r="H17" s="320"/>
    </row>
    <row r="18" spans="1:8">
      <c r="A18" s="271" t="s">
        <v>517</v>
      </c>
      <c r="B18" s="271"/>
      <c r="C18" s="271"/>
      <c r="D18" s="271"/>
      <c r="E18" s="271"/>
      <c r="F18" s="271"/>
      <c r="G18" s="271"/>
      <c r="H18" s="271"/>
    </row>
    <row r="19" spans="1:8">
      <c r="A19" s="222" t="s">
        <v>93</v>
      </c>
      <c r="B19" s="222"/>
      <c r="C19" s="222"/>
      <c r="D19" s="222"/>
      <c r="E19" s="222"/>
      <c r="F19" s="222"/>
      <c r="G19" s="222"/>
      <c r="H19" s="222"/>
    </row>
  </sheetData>
  <mergeCells count="9">
    <mergeCell ref="A15:H15"/>
    <mergeCell ref="A18:H18"/>
    <mergeCell ref="A19:H19"/>
    <mergeCell ref="A17:H17"/>
    <mergeCell ref="A1:B1"/>
    <mergeCell ref="D1:F1"/>
    <mergeCell ref="G1:J1"/>
    <mergeCell ref="B3:H3"/>
    <mergeCell ref="A14:H14"/>
  </mergeCells>
  <hyperlinks>
    <hyperlink ref="A1:B1" location="'Modelo de dominio'!A1" display="&lt;&lt; Ir al modelo de dominio" xr:uid="{AA0371EE-68E1-9745-81EA-5C6B1393C925}"/>
    <hyperlink ref="D1" location="ListadoObjetosDominio!A1" display="&lt;&lt; Ir al listado de objetos de dominio" xr:uid="{77B59F1F-A103-B145-805F-2C3935658411}"/>
    <hyperlink ref="G1" location="'C-Dueno'!A1" display="&lt;&lt; Ir a la caracterización del objeto de dominio" xr:uid="{225853DF-3B77-D242-9F2C-1D057310673C}"/>
    <hyperlink ref="G1:J1" location="'C-Departamento'!A1" display="&lt;&lt; Ir a la caracterización del objeto de dominio" xr:uid="{ABC51ABC-2AEF-434F-B755-52B32D3377DC}"/>
    <hyperlink ref="H6" location="'M-Producto'!C6" display="'M-Producto'!C6" xr:uid="{C316769F-259C-CF44-A9B3-D59BD13FA417}"/>
    <hyperlink ref="H7" location="'M-Producto'!C7" display="'M-Producto'!C7" xr:uid="{D2FEF861-2C62-1644-9223-3786C9988406}"/>
    <hyperlink ref="H8" location="'M-Producto'!C8" display="'M-Producto'!C8" xr:uid="{E2F057C1-7D67-D54A-9BE9-A8AB07CC2197}"/>
    <hyperlink ref="H9" location="'M-Producto'!C9" display="'M-Producto'!C9" xr:uid="{DECD770A-339D-3B41-BC74-90C3993BF77C}"/>
    <hyperlink ref="H10" location="'M-Producto'!C10" display="'M-Producto'!C10" xr:uid="{D3D51A5E-5DD2-4347-8D95-2F20C93235FF}"/>
    <hyperlink ref="B6" location="'M-Categoria'!A6" display="'M-Categoria'!A6" xr:uid="{BE1948F6-E5F8-D74D-B5CD-B5B80FD75ADF}"/>
    <hyperlink ref="B7" location="'M-Categoria'!A7" display="'M-Categoria'!A7" xr:uid="{A7C27D46-4048-B040-A157-E8EF601A9433}"/>
    <hyperlink ref="B8" location="'M-Categoria'!A8" display="'M-Categoria'!A8" xr:uid="{DFA764DC-2B54-E54C-88A7-72E868B2577F}"/>
    <hyperlink ref="B9" location="'M-Categoria'!A9" display="'M-Categoria'!A9" xr:uid="{A747EE7F-D231-6646-AD51-8CF9C3019C0F}"/>
    <hyperlink ref="B10" location="'M-Categoria'!A8" display="'M-Categoria'!A8" xr:uid="{173C1E8A-A59E-D145-BFBE-8B362C1C601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BD8B-1AE2-1F47-BDDA-FCEDA8EBF86F}">
  <dimension ref="A1:Z26"/>
  <sheetViews>
    <sheetView topLeftCell="A21" zoomScale="88" zoomScaleNormal="62" workbookViewId="0">
      <selection activeCell="J25" sqref="J25:K25"/>
    </sheetView>
  </sheetViews>
  <sheetFormatPr defaultColWidth="11" defaultRowHeight="15.95"/>
  <cols>
    <col min="1" max="1" width="12.125" customWidth="1"/>
    <col min="2" max="2" width="107.625" customWidth="1"/>
    <col min="3" max="3" width="13.125" customWidth="1"/>
    <col min="4" max="4" width="12.375" customWidth="1"/>
    <col min="6" max="6" width="13.625" customWidth="1"/>
    <col min="7" max="7" width="11.625" customWidth="1"/>
    <col min="8" max="8" width="16.625" bestFit="1" customWidth="1"/>
    <col min="9" max="9" width="17.5" bestFit="1" customWidth="1"/>
    <col min="10" max="10" width="19.625" bestFit="1" customWidth="1"/>
    <col min="13" max="13" width="12" customWidth="1"/>
    <col min="21" max="21" width="13.5" bestFit="1" customWidth="1"/>
    <col min="22" max="22" width="25.5" bestFit="1" customWidth="1"/>
    <col min="23" max="24" width="35.625" bestFit="1" customWidth="1"/>
    <col min="25" max="25" width="34.375" bestFit="1" customWidth="1"/>
    <col min="26" max="26" width="19.375" bestFit="1" customWidth="1"/>
  </cols>
  <sheetData>
    <row r="1" spans="1:26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6">
      <c r="A2" s="36" t="s">
        <v>3</v>
      </c>
      <c r="B2" s="36" t="str">
        <f>'M-Producto'!B2</f>
        <v>Producto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6" ht="33.950000000000003">
      <c r="A3" s="36" t="s">
        <v>4</v>
      </c>
      <c r="B3" s="43" t="str">
        <f>'M-Producto'!B3</f>
        <v xml:space="preserve">  Objeto de dominio que representa a cada uno de los artículos de importación (bolsos, juguetes, etc.) que están disponibles para la venta en la tienda.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6">
      <c r="A4" s="40" t="s">
        <v>95</v>
      </c>
      <c r="B4" s="40" t="s">
        <v>96</v>
      </c>
      <c r="C4" s="40" t="s">
        <v>97</v>
      </c>
      <c r="D4" s="40" t="s">
        <v>98</v>
      </c>
      <c r="E4" s="40" t="s">
        <v>99</v>
      </c>
      <c r="F4" s="40" t="s">
        <v>100</v>
      </c>
      <c r="G4" s="40" t="s">
        <v>101</v>
      </c>
      <c r="H4" s="40" t="s">
        <v>102</v>
      </c>
      <c r="I4" s="40" t="s">
        <v>103</v>
      </c>
      <c r="J4" s="40" t="s">
        <v>104</v>
      </c>
      <c r="K4" s="40" t="s">
        <v>105</v>
      </c>
      <c r="L4" s="40" t="s">
        <v>106</v>
      </c>
      <c r="M4" s="40" t="s">
        <v>107</v>
      </c>
      <c r="N4" s="40" t="s">
        <v>108</v>
      </c>
      <c r="O4" s="40" t="s">
        <v>109</v>
      </c>
      <c r="P4" s="40" t="s">
        <v>110</v>
      </c>
      <c r="Q4" s="40" t="s">
        <v>111</v>
      </c>
      <c r="R4" s="40" t="s">
        <v>112</v>
      </c>
      <c r="S4" s="40" t="s">
        <v>113</v>
      </c>
      <c r="T4" s="40" t="s">
        <v>114</v>
      </c>
      <c r="U4" s="40" t="s">
        <v>115</v>
      </c>
      <c r="V4" s="100" t="s">
        <v>518</v>
      </c>
      <c r="W4" s="101" t="s">
        <v>519</v>
      </c>
      <c r="X4" s="101" t="s">
        <v>519</v>
      </c>
      <c r="Y4" s="102" t="s">
        <v>520</v>
      </c>
      <c r="Z4" s="103" t="s">
        <v>521</v>
      </c>
    </row>
    <row r="5" spans="1:26" ht="17.100000000000001">
      <c r="A5" s="40" t="str">
        <f>'M-Producto'!A5</f>
        <v>idProducto</v>
      </c>
      <c r="B5" s="40" t="str">
        <f>'M-Producto'!A4</f>
        <v>Representa el identificador único de cada objeto de dominio</v>
      </c>
      <c r="C5" s="40" t="s">
        <v>116</v>
      </c>
      <c r="D5" s="41" t="s">
        <v>117</v>
      </c>
      <c r="E5" s="40" t="s">
        <v>116</v>
      </c>
      <c r="F5" s="40">
        <v>1</v>
      </c>
      <c r="G5" s="40">
        <v>20</v>
      </c>
      <c r="H5" s="40"/>
      <c r="I5" s="40"/>
      <c r="J5" s="40"/>
      <c r="K5" s="40"/>
      <c r="L5" s="45" t="s">
        <v>118</v>
      </c>
      <c r="M5" s="45"/>
      <c r="N5" s="40" t="s">
        <v>119</v>
      </c>
      <c r="O5" s="40" t="s">
        <v>119</v>
      </c>
      <c r="P5" s="40"/>
      <c r="Q5" s="40" t="s">
        <v>116</v>
      </c>
      <c r="R5" s="40" t="s">
        <v>116</v>
      </c>
      <c r="S5" s="40" t="s">
        <v>119</v>
      </c>
      <c r="T5" s="40"/>
      <c r="U5" s="40" t="s">
        <v>116</v>
      </c>
      <c r="V5" s="88" t="s">
        <v>340</v>
      </c>
      <c r="W5" s="98" t="s">
        <v>340</v>
      </c>
      <c r="X5" s="98" t="s">
        <v>340</v>
      </c>
      <c r="Y5" s="89" t="s">
        <v>344</v>
      </c>
      <c r="Z5" s="99" t="s">
        <v>344</v>
      </c>
    </row>
    <row r="6" spans="1:26" ht="84">
      <c r="A6" s="45" t="str">
        <f>'M-Producto'!B5</f>
        <v>idcategoria</v>
      </c>
      <c r="B6" s="45" t="str">
        <f>'M-Producto'!B4</f>
        <v>Representa el código de la categoría a la que pertenece este artículo</v>
      </c>
      <c r="C6" s="45" t="s">
        <v>119</v>
      </c>
      <c r="D6" s="165" t="s">
        <v>522</v>
      </c>
      <c r="E6" s="45" t="s">
        <v>116</v>
      </c>
      <c r="F6" s="45">
        <v>1</v>
      </c>
      <c r="G6" s="45">
        <v>50</v>
      </c>
      <c r="H6" s="45"/>
      <c r="I6" s="45"/>
      <c r="J6" s="45"/>
      <c r="K6" s="45"/>
      <c r="L6" s="45"/>
      <c r="M6" s="45" t="s">
        <v>523</v>
      </c>
      <c r="N6" s="45" t="s">
        <v>119</v>
      </c>
      <c r="O6" s="45" t="s">
        <v>119</v>
      </c>
      <c r="P6" s="45"/>
      <c r="Q6" s="45"/>
      <c r="R6" s="45"/>
      <c r="S6" s="45" t="s">
        <v>119</v>
      </c>
      <c r="T6" s="45"/>
      <c r="U6" s="45" t="s">
        <v>119</v>
      </c>
      <c r="V6" s="88" t="s">
        <v>344</v>
      </c>
      <c r="W6" s="98" t="s">
        <v>340</v>
      </c>
      <c r="X6" s="98" t="s">
        <v>340</v>
      </c>
      <c r="Y6" s="89" t="s">
        <v>344</v>
      </c>
      <c r="Z6" s="99" t="s">
        <v>340</v>
      </c>
    </row>
    <row r="7" spans="1:26" ht="84">
      <c r="A7" s="45" t="str">
        <f>'M-Producto'!C5</f>
        <v>referencia (SKU)</v>
      </c>
      <c r="B7" s="45" t="str">
        <f>'M-Producto'!C4</f>
        <v>Representa el código alfanumérico o referencia asignada por la importadora.</v>
      </c>
      <c r="C7" s="45" t="s">
        <v>119</v>
      </c>
      <c r="D7" s="45" t="s">
        <v>117</v>
      </c>
      <c r="E7" s="45" t="s">
        <v>116</v>
      </c>
      <c r="F7" s="45">
        <v>1</v>
      </c>
      <c r="G7" s="45">
        <v>100</v>
      </c>
      <c r="H7" s="45"/>
      <c r="I7" s="45"/>
      <c r="J7" s="45"/>
      <c r="K7" s="45"/>
      <c r="L7" s="45" t="s">
        <v>118</v>
      </c>
      <c r="M7" s="45" t="s">
        <v>523</v>
      </c>
      <c r="N7" s="45" t="s">
        <v>119</v>
      </c>
      <c r="O7" s="45" t="s">
        <v>119</v>
      </c>
      <c r="P7" s="45"/>
      <c r="Q7" s="45" t="s">
        <v>116</v>
      </c>
      <c r="R7" s="45" t="s">
        <v>116</v>
      </c>
      <c r="S7" s="45" t="s">
        <v>119</v>
      </c>
      <c r="T7" s="45"/>
      <c r="U7" s="45" t="s">
        <v>119</v>
      </c>
      <c r="V7" s="88" t="s">
        <v>344</v>
      </c>
      <c r="W7" s="98" t="s">
        <v>340</v>
      </c>
      <c r="X7" s="98" t="s">
        <v>340</v>
      </c>
      <c r="Y7" s="89" t="s">
        <v>344</v>
      </c>
      <c r="Z7" s="99" t="s">
        <v>340</v>
      </c>
    </row>
    <row r="8" spans="1:26">
      <c r="A8" s="45" t="str">
        <f>'M-Producto'!D5</f>
        <v>nombre</v>
      </c>
      <c r="B8" s="45" t="str">
        <f>'M-Producto'!D4</f>
        <v>Representa el nombre comercial y descriptivo con el que se presenta el producto en el catálogo.</v>
      </c>
      <c r="C8" s="45" t="s">
        <v>119</v>
      </c>
      <c r="D8" s="45" t="s">
        <v>124</v>
      </c>
      <c r="E8" s="45" t="s">
        <v>116</v>
      </c>
      <c r="F8" s="45">
        <v>5</v>
      </c>
      <c r="G8" s="45">
        <v>100</v>
      </c>
      <c r="H8" s="45"/>
      <c r="I8" s="45"/>
      <c r="J8" s="45"/>
      <c r="K8" s="45"/>
      <c r="L8" s="45" t="s">
        <v>125</v>
      </c>
      <c r="M8" s="45"/>
      <c r="N8" s="45" t="s">
        <v>119</v>
      </c>
      <c r="O8" s="45" t="s">
        <v>119</v>
      </c>
      <c r="P8" s="45"/>
      <c r="Q8" s="45" t="s">
        <v>116</v>
      </c>
      <c r="R8" s="45" t="s">
        <v>116</v>
      </c>
      <c r="S8" s="45" t="s">
        <v>119</v>
      </c>
      <c r="T8" s="45"/>
      <c r="U8" s="45" t="s">
        <v>119</v>
      </c>
      <c r="V8" s="88" t="s">
        <v>344</v>
      </c>
      <c r="W8" s="98" t="s">
        <v>340</v>
      </c>
      <c r="X8" s="98" t="s">
        <v>340</v>
      </c>
      <c r="Y8" s="89" t="s">
        <v>344</v>
      </c>
      <c r="Z8" s="99" t="s">
        <v>340</v>
      </c>
    </row>
    <row r="9" spans="1:26" ht="56.1">
      <c r="A9" s="45" t="str">
        <f>'M-Producto'!E5</f>
        <v>precio</v>
      </c>
      <c r="B9" s="45" t="str">
        <f>'M-Producto'!E4</f>
        <v>Representa el valor económico del producto en pesos colombianos, el cual se utilizará para las cotizaciones.</v>
      </c>
      <c r="C9" s="45" t="s">
        <v>119</v>
      </c>
      <c r="D9" s="45" t="s">
        <v>524</v>
      </c>
      <c r="E9" s="45" t="s">
        <v>116</v>
      </c>
      <c r="F9" s="45"/>
      <c r="G9" s="45"/>
      <c r="H9" s="45">
        <v>2</v>
      </c>
      <c r="I9" s="45" t="s">
        <v>525</v>
      </c>
      <c r="J9" s="45">
        <v>1</v>
      </c>
      <c r="K9" s="45">
        <v>99999999</v>
      </c>
      <c r="L9" s="45"/>
      <c r="M9" s="45" t="s">
        <v>526</v>
      </c>
      <c r="N9" s="45" t="s">
        <v>119</v>
      </c>
      <c r="O9" s="45"/>
      <c r="P9" s="45"/>
      <c r="Q9" s="45"/>
      <c r="R9" s="45"/>
      <c r="S9" s="45" t="s">
        <v>119</v>
      </c>
      <c r="T9" s="45"/>
      <c r="U9" s="45" t="s">
        <v>119</v>
      </c>
      <c r="V9" s="88" t="s">
        <v>340</v>
      </c>
      <c r="W9" s="98" t="s">
        <v>340</v>
      </c>
      <c r="X9" s="98" t="s">
        <v>340</v>
      </c>
      <c r="Y9" s="89" t="s">
        <v>340</v>
      </c>
      <c r="Z9" s="99" t="s">
        <v>340</v>
      </c>
    </row>
    <row r="10" spans="1:26">
      <c r="A10" s="45" t="str">
        <f>'M-Producto'!F5</f>
        <v>descripcion</v>
      </c>
      <c r="B10" s="45" t="str">
        <f>'M-Producto'!F4</f>
        <v>Representa las características técnicas, dimensiones y detalles específicos del artículo.</v>
      </c>
      <c r="C10" s="45" t="s">
        <v>119</v>
      </c>
      <c r="D10" s="45" t="s">
        <v>124</v>
      </c>
      <c r="E10" s="45" t="s">
        <v>119</v>
      </c>
      <c r="F10" s="45">
        <v>0</v>
      </c>
      <c r="G10" s="45">
        <v>500</v>
      </c>
      <c r="H10" s="45"/>
      <c r="I10" s="45"/>
      <c r="J10" s="45"/>
      <c r="K10" s="45"/>
      <c r="L10" s="45"/>
      <c r="M10" s="45"/>
      <c r="N10" s="45" t="s">
        <v>119</v>
      </c>
      <c r="O10" s="45" t="s">
        <v>119</v>
      </c>
      <c r="P10" s="45"/>
      <c r="Q10" s="45" t="s">
        <v>116</v>
      </c>
      <c r="R10" s="45" t="s">
        <v>116</v>
      </c>
      <c r="S10" s="45" t="s">
        <v>119</v>
      </c>
      <c r="T10" s="45"/>
      <c r="U10" s="45" t="s">
        <v>119</v>
      </c>
      <c r="V10" s="88" t="s">
        <v>340</v>
      </c>
      <c r="W10" s="98" t="s">
        <v>340</v>
      </c>
      <c r="X10" s="98" t="s">
        <v>340</v>
      </c>
      <c r="Y10" s="89" t="s">
        <v>344</v>
      </c>
      <c r="Z10" s="99" t="s">
        <v>340</v>
      </c>
    </row>
    <row r="11" spans="1:26" ht="56.1">
      <c r="A11" s="45" t="str">
        <f>'M-Producto'!G5</f>
        <v>estado</v>
      </c>
      <c r="B11" s="45" t="str">
        <f>'M-Producto'!G4</f>
        <v>Indica si el producto está visible para la venta</v>
      </c>
      <c r="C11" s="45" t="s">
        <v>119</v>
      </c>
      <c r="D11" s="45" t="s">
        <v>124</v>
      </c>
      <c r="E11" s="45" t="s">
        <v>116</v>
      </c>
      <c r="F11" s="45">
        <v>5</v>
      </c>
      <c r="G11" s="45">
        <v>15</v>
      </c>
      <c r="H11" s="45"/>
      <c r="I11" s="45"/>
      <c r="J11" s="45"/>
      <c r="K11" s="45"/>
      <c r="L11" s="45" t="s">
        <v>125</v>
      </c>
      <c r="M11" s="45" t="s">
        <v>527</v>
      </c>
      <c r="N11" s="45" t="s">
        <v>119</v>
      </c>
      <c r="O11" s="45" t="s">
        <v>119</v>
      </c>
      <c r="P11" s="45"/>
      <c r="Q11" s="45" t="s">
        <v>119</v>
      </c>
      <c r="R11" s="45" t="s">
        <v>116</v>
      </c>
      <c r="S11" s="45" t="s">
        <v>119</v>
      </c>
      <c r="T11" s="45" t="s">
        <v>425</v>
      </c>
      <c r="U11" s="45" t="s">
        <v>119</v>
      </c>
      <c r="V11" s="88" t="s">
        <v>344</v>
      </c>
      <c r="W11" s="98" t="s">
        <v>528</v>
      </c>
      <c r="X11" s="98" t="s">
        <v>340</v>
      </c>
      <c r="Y11" s="89" t="s">
        <v>344</v>
      </c>
      <c r="Z11" s="99" t="s">
        <v>340</v>
      </c>
    </row>
    <row r="13" spans="1:26" ht="42">
      <c r="A13" s="47" t="s">
        <v>129</v>
      </c>
      <c r="B13" s="47" t="s">
        <v>4</v>
      </c>
      <c r="C13" s="47" t="s">
        <v>130</v>
      </c>
    </row>
    <row r="14" spans="1:26" ht="33.950000000000003">
      <c r="A14" s="48" t="str">
        <f>'M-Producto'!H5</f>
        <v>Combinación única 1</v>
      </c>
      <c r="B14" s="48" t="str">
        <f>'M-Producto'!H4</f>
        <v>Indica que no pueden existir dos productos o más con la misma referencia en el sistema.</v>
      </c>
      <c r="C14" s="48" t="str">
        <f>'M-Producto'!C5</f>
        <v>referencia (SKU)</v>
      </c>
    </row>
    <row r="16" spans="1:26" ht="15.75">
      <c r="A16" s="255" t="s">
        <v>131</v>
      </c>
      <c r="B16" s="255" t="s">
        <v>4</v>
      </c>
      <c r="C16" s="255" t="s">
        <v>132</v>
      </c>
      <c r="D16" s="255"/>
      <c r="E16" s="255"/>
      <c r="F16" s="255" t="s">
        <v>133</v>
      </c>
      <c r="G16" s="255"/>
      <c r="H16" s="255" t="s">
        <v>134</v>
      </c>
      <c r="I16" s="255"/>
      <c r="J16" s="255" t="s">
        <v>227</v>
      </c>
      <c r="K16" s="255"/>
    </row>
    <row r="17" spans="1:11" ht="15.75">
      <c r="A17" s="255"/>
      <c r="B17" s="255"/>
      <c r="C17" s="194" t="s">
        <v>228</v>
      </c>
      <c r="D17" s="194" t="s">
        <v>98</v>
      </c>
      <c r="E17" s="194" t="s">
        <v>229</v>
      </c>
      <c r="F17" s="194" t="s">
        <v>138</v>
      </c>
      <c r="G17" s="194" t="s">
        <v>4</v>
      </c>
      <c r="H17" s="194" t="s">
        <v>139</v>
      </c>
      <c r="I17" s="194" t="s">
        <v>4</v>
      </c>
      <c r="J17" s="194" t="s">
        <v>140</v>
      </c>
      <c r="K17" s="194" t="s">
        <v>141</v>
      </c>
    </row>
    <row r="18" spans="1:11" ht="57.75">
      <c r="A18" s="318" t="str">
        <f>'E-Producto'!B7</f>
        <v>Registrar un nuevo producto</v>
      </c>
      <c r="B18" s="318" t="str">
        <f>'E-Producto'!C7</f>
        <v>Añadir un nuevo artículo (ej. un portátil) al catálogo de ventas asociándolo a una categoría.</v>
      </c>
      <c r="C18" s="277" t="s">
        <v>529</v>
      </c>
      <c r="D18" s="277" t="s">
        <v>16</v>
      </c>
      <c r="E18" s="280" t="s">
        <v>530</v>
      </c>
      <c r="F18" s="277" t="s">
        <v>144</v>
      </c>
      <c r="G18" s="277" t="s">
        <v>531</v>
      </c>
      <c r="H18" s="197" t="str">
        <f>'E-Producto'!G7</f>
        <v>PRO-POL-01</v>
      </c>
      <c r="I18" s="198" t="str">
        <f>'E-Producto'!H7</f>
        <v>Asegurar que los datos requeridos sean válidos a nivel de tipo, formato, rango y obligatoriedad.</v>
      </c>
      <c r="J18" s="197" t="s">
        <v>233</v>
      </c>
      <c r="K18" s="197" t="s">
        <v>147</v>
      </c>
    </row>
    <row r="19" spans="1:11" ht="57.75">
      <c r="A19" s="321"/>
      <c r="B19" s="321"/>
      <c r="C19" s="278"/>
      <c r="D19" s="278"/>
      <c r="E19" s="281"/>
      <c r="F19" s="278"/>
      <c r="G19" s="278"/>
      <c r="H19" s="197" t="str">
        <f>'E-Producto'!G8</f>
        <v>PRO-POL-02</v>
      </c>
      <c r="I19" s="198" t="str">
        <f>'E-Producto'!H8</f>
        <v>El idCategoria asociado debe existir previamente en el sistema.</v>
      </c>
      <c r="J19" s="197" t="s">
        <v>532</v>
      </c>
      <c r="K19" s="197" t="s">
        <v>147</v>
      </c>
    </row>
    <row r="20" spans="1:11" ht="57.75">
      <c r="A20" s="319"/>
      <c r="B20" s="319"/>
      <c r="C20" s="279"/>
      <c r="D20" s="279"/>
      <c r="E20" s="282"/>
      <c r="F20" s="279"/>
      <c r="G20" s="279"/>
      <c r="H20" s="197" t="str">
        <f>'E-Producto'!G9</f>
        <v>PRO-POL-03</v>
      </c>
      <c r="I20" s="198" t="str">
        <f>'E-Producto'!H9</f>
        <v>La referencia(SKU) no debe existir previamente en el sistema (Combinación única).</v>
      </c>
      <c r="J20" s="197" t="s">
        <v>533</v>
      </c>
      <c r="K20" s="197" t="s">
        <v>147</v>
      </c>
    </row>
    <row r="21" spans="1:11" ht="77.25">
      <c r="A21" s="322" t="str">
        <f>'E-Categoria'!B12</f>
        <v>Consultar categorías</v>
      </c>
      <c r="B21" s="322" t="str">
        <f>'E-Categoria'!C12</f>
        <v>Listar las categorías disponibles para desplegarlas en el menú de navegación o panel administrativo.</v>
      </c>
      <c r="C21" s="322" t="s">
        <v>534</v>
      </c>
      <c r="D21" s="322" t="s">
        <v>16</v>
      </c>
      <c r="E21" s="322" t="s">
        <v>535</v>
      </c>
      <c r="F21" s="322" t="s">
        <v>144</v>
      </c>
      <c r="G21" s="322" t="s">
        <v>536</v>
      </c>
      <c r="H21" s="200" t="str">
        <f>'E-Producto'!G10</f>
        <v>PRO-POL-04</v>
      </c>
      <c r="I21" s="200" t="str">
        <f>'E-Producto'!H10</f>
        <v>El idProducto proporcionado debe existir obligatoriamente en el catálogo.</v>
      </c>
      <c r="J21" s="200" t="s">
        <v>537</v>
      </c>
      <c r="K21" s="200" t="s">
        <v>147</v>
      </c>
    </row>
    <row r="22" spans="1:11" ht="77.25">
      <c r="A22" s="323"/>
      <c r="B22" s="323"/>
      <c r="C22" s="323"/>
      <c r="D22" s="323"/>
      <c r="E22" s="323"/>
      <c r="F22" s="323"/>
      <c r="G22" s="323"/>
      <c r="H22" s="200" t="str">
        <f>'E-Producto'!G11</f>
        <v>PRO-POL-05</v>
      </c>
      <c r="I22" s="200" t="str">
        <f>'E-Producto'!H11</f>
        <v>Si se modifica la referencia(SKU), la nueva no debe colisionar con otra existente.</v>
      </c>
      <c r="J22" s="200" t="s">
        <v>538</v>
      </c>
      <c r="K22" s="200" t="s">
        <v>147</v>
      </c>
    </row>
    <row r="23" spans="1:11" ht="57.75">
      <c r="A23" s="260" t="str">
        <f>'E-Producto'!B12</f>
        <v>Eliminar producto</v>
      </c>
      <c r="B23" s="260" t="str">
        <f>'E-Producto'!C12</f>
        <v>Retirar un producto del catálogo para que no pueda ser visualizado ni comprado por los clientes.</v>
      </c>
      <c r="C23" s="316" t="s">
        <v>485</v>
      </c>
      <c r="D23" s="316" t="s">
        <v>240</v>
      </c>
      <c r="E23" s="316" t="s">
        <v>539</v>
      </c>
      <c r="F23" s="316" t="s">
        <v>144</v>
      </c>
      <c r="G23" s="316" t="s">
        <v>540</v>
      </c>
      <c r="H23" s="195" t="str">
        <f>'E-Producto'!G12</f>
        <v>PRO-POL-06</v>
      </c>
      <c r="I23" s="195" t="str">
        <f>'E-Producto'!H12</f>
        <v>El idProducto a eliminar debe existir previamente en el sistema.</v>
      </c>
      <c r="J23" s="195" t="s">
        <v>541</v>
      </c>
      <c r="K23" s="195" t="s">
        <v>147</v>
      </c>
    </row>
    <row r="24" spans="1:11" ht="101.25">
      <c r="A24" s="260"/>
      <c r="B24" s="260"/>
      <c r="C24" s="317"/>
      <c r="D24" s="317"/>
      <c r="E24" s="317"/>
      <c r="F24" s="317"/>
      <c r="G24" s="317"/>
      <c r="H24" s="195" t="str">
        <f>'E-Producto'!G13</f>
        <v>PRO-POL-07</v>
      </c>
      <c r="I24" s="195" t="str">
        <f>'E-Producto'!H13</f>
        <v>El sistema no debe permitir eliminar el producto si este ya se encuentra asociado a un pedido histórico (se recomienda desactivarlo).</v>
      </c>
      <c r="J24" s="195" t="s">
        <v>542</v>
      </c>
      <c r="K24" s="195" t="s">
        <v>147</v>
      </c>
    </row>
    <row r="25" spans="1:11" ht="87">
      <c r="A25" s="201" t="str">
        <f>'E-Producto'!A14</f>
        <v>Cliente/Administrador</v>
      </c>
      <c r="B25" s="201" t="str">
        <f>'E-Producto'!C14</f>
        <v>Listar y visualizar los detalles de los productos disponibles en la tienda web o panel de control.</v>
      </c>
      <c r="C25" s="196" t="s">
        <v>154</v>
      </c>
      <c r="D25" s="191" t="s">
        <v>124</v>
      </c>
      <c r="E25" s="191" t="s">
        <v>543</v>
      </c>
      <c r="F25" s="191" t="s">
        <v>544</v>
      </c>
      <c r="G25" s="192" t="s">
        <v>545</v>
      </c>
      <c r="H25" s="191" t="str">
        <f>'E-Producto'!G14</f>
        <v>PRO-POL-08</v>
      </c>
      <c r="I25" s="191" t="str">
        <f>'E-Producto'!H14</f>
        <v>El Cliente solo puede ver productos en estado "Activo"; el Administrador puede ver todos los estados.</v>
      </c>
      <c r="J25" s="193" t="s">
        <v>546</v>
      </c>
      <c r="K25" s="193" t="s">
        <v>147</v>
      </c>
    </row>
    <row r="26" spans="1:11" ht="15.75"/>
  </sheetData>
  <mergeCells count="30">
    <mergeCell ref="F21:F22"/>
    <mergeCell ref="G21:G22"/>
    <mergeCell ref="A21:A22"/>
    <mergeCell ref="B21:B22"/>
    <mergeCell ref="C21:C22"/>
    <mergeCell ref="D21:D22"/>
    <mergeCell ref="E21:E22"/>
    <mergeCell ref="A1:B1"/>
    <mergeCell ref="D1:F1"/>
    <mergeCell ref="G1:J1"/>
    <mergeCell ref="A23:A24"/>
    <mergeCell ref="B23:B24"/>
    <mergeCell ref="C23:C24"/>
    <mergeCell ref="D23:D24"/>
    <mergeCell ref="E23:E24"/>
    <mergeCell ref="F23:F24"/>
    <mergeCell ref="G23:G24"/>
    <mergeCell ref="A18:A20"/>
    <mergeCell ref="B18:B20"/>
    <mergeCell ref="C18:C20"/>
    <mergeCell ref="D18:D20"/>
    <mergeCell ref="E18:E20"/>
    <mergeCell ref="F18:F20"/>
    <mergeCell ref="G18:G20"/>
    <mergeCell ref="J16:K16"/>
    <mergeCell ref="A16:A17"/>
    <mergeCell ref="B16:B17"/>
    <mergeCell ref="C16:E16"/>
    <mergeCell ref="F16:G16"/>
    <mergeCell ref="H16:I16"/>
  </mergeCells>
  <hyperlinks>
    <hyperlink ref="A1" r:id="rId1" location="'Modelo%20de%20dominio'!A1" display="applewebdata://4A31782C-94C9-40BA-AD06-77312C4F13C1/ - 'Modelo%20de%20dominio'!A1" xr:uid="{4BD453EA-1897-1844-9ADF-8AF2D186EDD8}"/>
    <hyperlink ref="D1" r:id="rId2" location="ListadoObjetosDominio!A1" display="applewebdata://4A31782C-94C9-40BA-AD06-77312C4F13C1/ - ListadoObjetosDominio!A1" xr:uid="{89934DF3-B7F1-DC46-836F-BDABE98965D6}"/>
    <hyperlink ref="G1" r:id="rId3" location="'C-Producto'!A1" display="applewebdata://4A31782C-94C9-40BA-AD06-77312C4F13C1/ - 'C-Producto'!A1" xr:uid="{186237DB-5639-E044-A4D5-AC61457482C4}"/>
    <hyperlink ref="V4" location="'C-Producto'!A19" display="Registrar un nuevo producto" xr:uid="{CFAD8DA5-6EB3-B543-B68E-AF9B335A88B5}"/>
    <hyperlink ref="W4" location="'C-Producto'!A20" display="Consultar la información de los productos" xr:uid="{64AC23E4-D0D1-0B40-A563-AE6168F417D2}"/>
    <hyperlink ref="X4" location="'C-Producto'!A21" display="Consultar la información de los productos" xr:uid="{B30258D8-AFE2-5F4B-A2B4-09EA30B96295}"/>
    <hyperlink ref="Y4" location="'C-Producto'!A22" display="Actualizar la información de un producto" xr:uid="{9C267CCC-8D53-C441-81ED-683CE98585C2}"/>
    <hyperlink ref="Z4" location="'C-Producto'!A23" display="Eliminar un producto" xr:uid="{3E2D973B-B778-AB4F-B493-16FE868FAD7D}"/>
    <hyperlink ref="D6" location="'M-Categoria'!B2" display="&lt;Categoria&gt;" xr:uid="{840363D7-D0D0-784B-8421-E17034BB52A2}"/>
    <hyperlink ref="A21" location="RANGE!W4" display="Eliminar de forma definitiva la información de un nuevo País" xr:uid="{D756226E-E131-460D-B74F-479365E9155A}"/>
    <hyperlink ref="A23" location="RANGE!X4" display="Consultar información de un País por su identificador" xr:uid="{443C7945-E212-4C14-AA76-47F63F21A884}"/>
  </hyperlinks>
  <pageMargins left="0.7" right="0.7" top="0.75" bottom="0.75" header="0.3" footer="0.3"/>
  <pageSetup orientation="portrait" horizontalDpi="0" verticalDpi="0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D2CD-5B6B-7042-BB48-77D0253F75E8}">
  <dimension ref="A1:K14"/>
  <sheetViews>
    <sheetView topLeftCell="B7" workbookViewId="0">
      <selection activeCell="H14" sqref="H14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6.5" style="64" bestFit="1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ListadoObjetosDominio!B7</f>
        <v>Producto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0" t="str">
        <f>ListadoObjetosDominio!C7</f>
        <v xml:space="preserve">  Objeto de dominio que representa a cada uno de los artículos de importación (bolsos, juguetes, etc.) que están disponibles para la venta en la tienda.</v>
      </c>
      <c r="C3" s="350"/>
      <c r="D3" s="350"/>
      <c r="E3" s="350"/>
      <c r="F3" s="350"/>
      <c r="G3" s="350"/>
      <c r="H3" s="350"/>
      <c r="I3" s="350"/>
      <c r="J3" s="350"/>
      <c r="K3" s="350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10</v>
      </c>
      <c r="B7" s="243" t="s">
        <v>518</v>
      </c>
      <c r="C7" s="243" t="s">
        <v>547</v>
      </c>
      <c r="D7" s="243" t="str">
        <f>ListadoObjetosDominio!B7</f>
        <v>Producto</v>
      </c>
      <c r="E7" s="243" t="s">
        <v>548</v>
      </c>
      <c r="F7" s="243" t="s">
        <v>549</v>
      </c>
      <c r="G7" s="74" t="s">
        <v>550</v>
      </c>
      <c r="H7" s="74" t="s">
        <v>551</v>
      </c>
      <c r="I7" s="243" t="s">
        <v>185</v>
      </c>
      <c r="J7" s="243" t="s">
        <v>552</v>
      </c>
      <c r="K7" s="243" t="s">
        <v>553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554</v>
      </c>
      <c r="H8" s="74" t="s">
        <v>555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556</v>
      </c>
      <c r="H9" s="74" t="s">
        <v>557</v>
      </c>
      <c r="I9" s="245"/>
      <c r="J9" s="245"/>
      <c r="K9" s="245"/>
    </row>
    <row r="10" spans="1:11" ht="50.1" customHeight="1">
      <c r="A10" s="243" t="s">
        <v>10</v>
      </c>
      <c r="B10" s="243" t="s">
        <v>558</v>
      </c>
      <c r="C10" s="243" t="s">
        <v>559</v>
      </c>
      <c r="D10" s="243" t="str">
        <f>ListadoObjetosDominio!B7</f>
        <v>Producto</v>
      </c>
      <c r="E10" s="243" t="s">
        <v>560</v>
      </c>
      <c r="F10" s="243" t="s">
        <v>561</v>
      </c>
      <c r="G10" s="74" t="s">
        <v>562</v>
      </c>
      <c r="H10" s="74" t="s">
        <v>563</v>
      </c>
      <c r="I10" s="243" t="s">
        <v>185</v>
      </c>
      <c r="J10" s="243" t="s">
        <v>564</v>
      </c>
      <c r="K10" s="243" t="s">
        <v>565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566</v>
      </c>
      <c r="H11" s="74" t="s">
        <v>567</v>
      </c>
      <c r="I11" s="245"/>
      <c r="J11" s="245"/>
      <c r="K11" s="245"/>
    </row>
    <row r="12" spans="1:11" ht="50.1" customHeight="1">
      <c r="A12" s="243" t="s">
        <v>10</v>
      </c>
      <c r="B12" s="243" t="s">
        <v>568</v>
      </c>
      <c r="C12" s="243" t="s">
        <v>569</v>
      </c>
      <c r="D12" s="243" t="str">
        <f>ListadoObjetosDominio!B7</f>
        <v>Producto</v>
      </c>
      <c r="E12" s="243" t="s">
        <v>485</v>
      </c>
      <c r="F12" s="243" t="s">
        <v>570</v>
      </c>
      <c r="G12" s="74" t="s">
        <v>571</v>
      </c>
      <c r="H12" s="74" t="s">
        <v>572</v>
      </c>
      <c r="I12" s="243" t="s">
        <v>185</v>
      </c>
      <c r="J12" s="243" t="s">
        <v>573</v>
      </c>
      <c r="K12" s="243" t="s">
        <v>574</v>
      </c>
    </row>
    <row r="13" spans="1:11" ht="50.1" customHeight="1">
      <c r="A13" s="245"/>
      <c r="B13" s="245"/>
      <c r="C13" s="245"/>
      <c r="D13" s="245"/>
      <c r="E13" s="245"/>
      <c r="F13" s="245"/>
      <c r="G13" s="74" t="s">
        <v>575</v>
      </c>
      <c r="H13" s="74" t="s">
        <v>576</v>
      </c>
      <c r="I13" s="245"/>
      <c r="J13" s="245"/>
      <c r="K13" s="245"/>
    </row>
    <row r="14" spans="1:11" ht="50.1" customHeight="1">
      <c r="A14" s="74" t="s">
        <v>577</v>
      </c>
      <c r="B14" s="74" t="s">
        <v>578</v>
      </c>
      <c r="C14" s="74" t="s">
        <v>579</v>
      </c>
      <c r="D14" s="74" t="str">
        <f>ListadoObjetosDominio!B7</f>
        <v>Producto</v>
      </c>
      <c r="E14" s="169" t="s">
        <v>580</v>
      </c>
      <c r="F14" s="169" t="s">
        <v>581</v>
      </c>
      <c r="G14" s="74" t="s">
        <v>582</v>
      </c>
      <c r="H14" s="74" t="s">
        <v>583</v>
      </c>
      <c r="I14" s="74" t="s">
        <v>185</v>
      </c>
      <c r="J14" s="74" t="s">
        <v>584</v>
      </c>
      <c r="K14" s="74" t="s">
        <v>585</v>
      </c>
    </row>
  </sheetData>
  <mergeCells count="41">
    <mergeCell ref="F12:F13"/>
    <mergeCell ref="I12:I13"/>
    <mergeCell ref="J12:J13"/>
    <mergeCell ref="K12:K13"/>
    <mergeCell ref="A12:A13"/>
    <mergeCell ref="B12:B13"/>
    <mergeCell ref="C12:C13"/>
    <mergeCell ref="D12:D13"/>
    <mergeCell ref="E12:E13"/>
    <mergeCell ref="I7:I9"/>
    <mergeCell ref="J7:J9"/>
    <mergeCell ref="K7:K9"/>
    <mergeCell ref="A10:A11"/>
    <mergeCell ref="B10:B11"/>
    <mergeCell ref="C10:C11"/>
    <mergeCell ref="D10:D11"/>
    <mergeCell ref="E10:E11"/>
    <mergeCell ref="F10:F11"/>
    <mergeCell ref="I10:I11"/>
    <mergeCell ref="J10:J11"/>
    <mergeCell ref="K10:K11"/>
    <mergeCell ref="A7:A9"/>
    <mergeCell ref="B7:B9"/>
    <mergeCell ref="C7:C9"/>
    <mergeCell ref="D7:D9"/>
    <mergeCell ref="E7:E9"/>
    <mergeCell ref="A5:A6"/>
    <mergeCell ref="G4:H4"/>
    <mergeCell ref="E4:F4"/>
    <mergeCell ref="F7:F9"/>
    <mergeCell ref="B2:K2"/>
    <mergeCell ref="D5:D6"/>
    <mergeCell ref="B4:C4"/>
    <mergeCell ref="B3:K3"/>
    <mergeCell ref="C5:C6"/>
    <mergeCell ref="K5:K6"/>
    <mergeCell ref="J5:J6"/>
    <mergeCell ref="B5:B6"/>
    <mergeCell ref="G5:H5"/>
    <mergeCell ref="E5:F5"/>
    <mergeCell ref="I5:I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F33F-6F0C-B445-B674-3EFE381CF4A6}">
  <dimension ref="A1:J20"/>
  <sheetViews>
    <sheetView workbookViewId="0">
      <selection activeCell="D1" sqref="D1:F1"/>
    </sheetView>
  </sheetViews>
  <sheetFormatPr defaultColWidth="11" defaultRowHeight="15.95"/>
  <cols>
    <col min="1" max="1" width="31.875" customWidth="1"/>
    <col min="2" max="2" width="25.5" customWidth="1"/>
    <col min="3" max="3" width="16" customWidth="1"/>
    <col min="4" max="4" width="21.125" bestFit="1" customWidth="1"/>
    <col min="5" max="5" width="31.125" bestFit="1" customWidth="1"/>
  </cols>
  <sheetData>
    <row r="1" spans="1:10">
      <c r="A1" s="251" t="s">
        <v>41</v>
      </c>
      <c r="B1" s="251"/>
      <c r="C1" s="12"/>
      <c r="D1" s="252" t="s">
        <v>43</v>
      </c>
      <c r="E1" s="252"/>
      <c r="F1" s="252"/>
      <c r="G1" s="251" t="s">
        <v>159</v>
      </c>
      <c r="H1" s="251"/>
      <c r="I1" s="251"/>
      <c r="J1" s="251"/>
    </row>
    <row r="3" spans="1:10">
      <c r="A3" s="21" t="s">
        <v>3</v>
      </c>
      <c r="B3" s="132" t="str">
        <f>ListadoObjetosDominio!B8</f>
        <v>ImagenProducto</v>
      </c>
      <c r="C3" s="132"/>
      <c r="D3" s="132"/>
      <c r="E3" s="132"/>
      <c r="F3" s="132"/>
      <c r="G3" s="132"/>
      <c r="H3" s="132"/>
      <c r="I3" s="132"/>
      <c r="J3" s="132"/>
    </row>
    <row r="4" spans="1:10">
      <c r="A4" s="21" t="s">
        <v>4</v>
      </c>
      <c r="B4" s="325" t="str">
        <f>ListadoObjetosDominio!C8</f>
        <v>Objeto de dominio que representa a cada uno de los recursos visuales o fotografías asociadas a un producto para su exhibición.</v>
      </c>
      <c r="C4" s="325"/>
      <c r="D4" s="325"/>
      <c r="E4" s="325"/>
      <c r="F4" s="325"/>
      <c r="G4" s="325"/>
      <c r="H4" s="325"/>
      <c r="I4" s="325"/>
      <c r="J4" s="325"/>
    </row>
    <row r="5" spans="1:10" ht="102">
      <c r="A5" s="17" t="s">
        <v>586</v>
      </c>
      <c r="B5" s="17" t="s">
        <v>587</v>
      </c>
      <c r="C5" s="17" t="s">
        <v>588</v>
      </c>
      <c r="D5" s="17" t="s">
        <v>589</v>
      </c>
      <c r="E5" s="17" t="s">
        <v>590</v>
      </c>
    </row>
    <row r="6" spans="1:10">
      <c r="A6" s="22" t="s">
        <v>591</v>
      </c>
      <c r="B6" s="22" t="s">
        <v>592</v>
      </c>
      <c r="C6" s="22" t="s">
        <v>593</v>
      </c>
      <c r="D6" s="22" t="s">
        <v>594</v>
      </c>
      <c r="E6" s="24" t="s">
        <v>58</v>
      </c>
    </row>
    <row r="7" spans="1:10" ht="32.1">
      <c r="A7" s="23" t="s">
        <v>595</v>
      </c>
      <c r="B7" s="133" t="str">
        <f>'M-Producto'!A6</f>
        <v>P-0001</v>
      </c>
      <c r="C7" s="26" t="s">
        <v>596</v>
      </c>
      <c r="D7" s="138">
        <v>1</v>
      </c>
      <c r="E7" s="20" t="str">
        <f>_xlfn.CONCAT(B7,"-",D7)</f>
        <v>P-0001-1</v>
      </c>
    </row>
    <row r="8" spans="1:10" ht="48">
      <c r="A8" s="23" t="s">
        <v>597</v>
      </c>
      <c r="B8" s="133" t="str">
        <f>'M-Producto'!A6</f>
        <v>P-0001</v>
      </c>
      <c r="C8" s="26" t="s">
        <v>598</v>
      </c>
      <c r="D8" s="138">
        <v>2</v>
      </c>
      <c r="E8" s="20" t="str">
        <f t="shared" ref="E8:E11" si="0">_xlfn.CONCAT(B8,"-",D8)</f>
        <v>P-0001-2</v>
      </c>
    </row>
    <row r="9" spans="1:10" ht="32.1">
      <c r="A9" s="23" t="s">
        <v>599</v>
      </c>
      <c r="B9" s="133" t="str">
        <f>'M-Producto'!A7</f>
        <v>P-0002</v>
      </c>
      <c r="C9" s="26" t="s">
        <v>600</v>
      </c>
      <c r="D9" s="138">
        <v>1</v>
      </c>
      <c r="E9" s="20" t="str">
        <f t="shared" si="0"/>
        <v>P-0002-1</v>
      </c>
    </row>
    <row r="10" spans="1:10" ht="32.1">
      <c r="A10" s="23" t="s">
        <v>601</v>
      </c>
      <c r="B10" s="133" t="s">
        <v>602</v>
      </c>
      <c r="C10" s="26" t="s">
        <v>603</v>
      </c>
      <c r="D10" s="138">
        <v>2</v>
      </c>
      <c r="E10" s="20" t="str">
        <f t="shared" si="0"/>
        <v xml:space="preserve">	P-0002-2</v>
      </c>
    </row>
    <row r="11" spans="1:10" ht="48">
      <c r="A11" s="23" t="s">
        <v>604</v>
      </c>
      <c r="B11" s="133" t="str">
        <f>'M-Producto'!A8</f>
        <v>P-0003</v>
      </c>
      <c r="C11" s="26" t="s">
        <v>605</v>
      </c>
      <c r="D11" s="138">
        <v>1</v>
      </c>
      <c r="E11" s="20" t="str">
        <f t="shared" si="0"/>
        <v>P-0003-1</v>
      </c>
    </row>
    <row r="14" spans="1:10">
      <c r="A14" s="228" t="s">
        <v>88</v>
      </c>
      <c r="B14" s="228"/>
      <c r="C14" s="228"/>
      <c r="D14" s="228"/>
      <c r="E14" s="228"/>
    </row>
    <row r="15" spans="1:10">
      <c r="A15" s="326" t="s">
        <v>89</v>
      </c>
      <c r="B15" s="326"/>
      <c r="C15" s="326"/>
      <c r="D15" s="326"/>
      <c r="E15" s="326"/>
    </row>
    <row r="16" spans="1:10">
      <c r="A16" s="327" t="s">
        <v>90</v>
      </c>
      <c r="B16" s="327"/>
      <c r="C16" s="327"/>
      <c r="D16" s="327"/>
      <c r="E16" s="327"/>
    </row>
    <row r="17" spans="1:5">
      <c r="A17" s="13" t="s">
        <v>91</v>
      </c>
      <c r="B17" s="13"/>
      <c r="C17" s="13"/>
    </row>
    <row r="18" spans="1:5">
      <c r="A18" s="328" t="s">
        <v>606</v>
      </c>
      <c r="B18" s="328"/>
      <c r="C18" s="328"/>
      <c r="D18" s="328"/>
      <c r="E18" s="328"/>
    </row>
    <row r="19" spans="1:5">
      <c r="A19" s="222" t="s">
        <v>93</v>
      </c>
      <c r="B19" s="222"/>
      <c r="C19" s="222"/>
      <c r="D19" s="222"/>
      <c r="E19" s="222"/>
    </row>
    <row r="20" spans="1:5">
      <c r="A20" s="324" t="s">
        <v>607</v>
      </c>
      <c r="B20" s="324"/>
      <c r="C20" s="324"/>
      <c r="D20" s="324"/>
      <c r="E20" s="324"/>
    </row>
  </sheetData>
  <mergeCells count="10">
    <mergeCell ref="A20:E20"/>
    <mergeCell ref="A1:B1"/>
    <mergeCell ref="D1:F1"/>
    <mergeCell ref="G1:J1"/>
    <mergeCell ref="B4:J4"/>
    <mergeCell ref="A14:E14"/>
    <mergeCell ref="A15:E15"/>
    <mergeCell ref="A16:E16"/>
    <mergeCell ref="A18:E18"/>
    <mergeCell ref="A19:E19"/>
  </mergeCells>
  <hyperlinks>
    <hyperlink ref="A1:B1" location="'Modelo de dominio'!A1" display="&lt;&lt; Ir al modelo de dominio" xr:uid="{CE870061-BFDD-3C41-A292-054FABBECF55}"/>
    <hyperlink ref="D1" location="ListadoObjetosDominio!A1" display="&lt;&lt; Ir al listado de objetos de dominio" xr:uid="{90DE7CC1-2F9D-A74A-BB94-A149C472CB7B}"/>
    <hyperlink ref="G1" location="'C-Dueno'!A1" display="&lt;&lt; Ir a la caracterización del objeto de dominio" xr:uid="{33E72D2C-B73B-4045-9AE3-721DA5C1CD65}"/>
    <hyperlink ref="G1:J1" location="'C-Departamento'!A1" display="&lt;&lt; Ir a la caracterización del objeto de dominio" xr:uid="{7238FA0B-9B19-7A49-B65B-7459880C1CF2}"/>
    <hyperlink ref="B7" location="'M-Producto'!A6" display="'M-Producto'!A6" xr:uid="{01320C80-807B-F648-8ED7-8ABF16608FBE}"/>
    <hyperlink ref="B8" location="'M-Producto'!A6" display="'M-Producto'!A6" xr:uid="{C21AE450-7BB2-B141-84AC-FEEBDC083FBF}"/>
    <hyperlink ref="B9" location="'M-Producto'!A7" display="'M-Producto'!A7" xr:uid="{A2E61D50-FBFB-4C47-9556-9AFABD3D7DD5}"/>
    <hyperlink ref="B10" location="'M-Producto'!A7" display="_x0009_P-0002" xr:uid="{B456DBE2-29FF-D34A-B380-4BDF574D3533}"/>
    <hyperlink ref="B11" location="'M-Producto'!A8" display="'M-Producto'!A8" xr:uid="{127D40D6-59E7-0045-9AE5-25343CDB897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4265-E8EF-904C-8871-679D9F91EE95}">
  <dimension ref="A1:Y23"/>
  <sheetViews>
    <sheetView topLeftCell="A8" zoomScale="75" workbookViewId="0">
      <selection activeCell="A14" sqref="A14:K23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10" max="10" width="19.625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'M-ImagenProducto'!B3</f>
        <v>ImagenProducto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'M-ImagenProducto'!B4</f>
        <v>Objeto de dominio que representa a cada uno de los recursos visuales o fotografías asociadas a un producto para su exhibición.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>
      <c r="A5" s="45" t="str">
        <f>'M-ImagenProducto'!A6</f>
        <v>idimagen</v>
      </c>
      <c r="B5" s="52" t="str">
        <f>'M-ImagenProducto'!A5</f>
        <v>Representa el identificador único de cada imagen generado automáticamente por el sistema.</v>
      </c>
      <c r="C5" s="45" t="s">
        <v>116</v>
      </c>
      <c r="D5" s="45" t="s">
        <v>117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/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'M-ImagenProducto'!B6</f>
        <v>idproducto</v>
      </c>
      <c r="B6" s="45" t="str">
        <f>'M-ImagenProducto'!B5</f>
        <v>Representa el objeto de dominio Producto al cual pertenece esta imagen.</v>
      </c>
      <c r="C6" s="45" t="s">
        <v>119</v>
      </c>
      <c r="D6" s="165" t="s">
        <v>608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609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26">
      <c r="A7" s="45" t="str">
        <f>'M-ImagenProducto'!C6</f>
        <v>foto</v>
      </c>
      <c r="B7" s="45" t="str">
        <f>'M-ImagenProducto'!C5</f>
        <v>Representa la ruta web o enlace donde está alojada la fotografía del artículo</v>
      </c>
      <c r="C7" s="45" t="s">
        <v>119</v>
      </c>
      <c r="D7" s="45" t="s">
        <v>124</v>
      </c>
      <c r="E7" s="45" t="s">
        <v>116</v>
      </c>
      <c r="F7" s="45">
        <v>5</v>
      </c>
      <c r="G7" s="45">
        <v>500</v>
      </c>
      <c r="H7" s="45"/>
      <c r="I7" s="45"/>
      <c r="J7" s="45"/>
      <c r="K7" s="45"/>
      <c r="L7" s="45" t="s">
        <v>610</v>
      </c>
      <c r="M7" s="45" t="s">
        <v>611</v>
      </c>
      <c r="N7" s="45" t="s">
        <v>119</v>
      </c>
      <c r="O7" s="45" t="s">
        <v>119</v>
      </c>
      <c r="P7" s="45"/>
      <c r="Q7" s="45" t="s">
        <v>116</v>
      </c>
      <c r="R7" s="45" t="s">
        <v>116</v>
      </c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98.1">
      <c r="A8" s="45" t="str">
        <f>'M-ImagenProducto'!D6</f>
        <v>ordenVisualizacion</v>
      </c>
      <c r="B8" s="45" t="str">
        <f>'M-ImagenProducto'!D5</f>
        <v>Representa el número secuencial que define en qué orden se muestran las fotos en la galería</v>
      </c>
      <c r="C8" s="45" t="s">
        <v>119</v>
      </c>
      <c r="D8" s="45" t="s">
        <v>222</v>
      </c>
      <c r="E8" s="45" t="s">
        <v>116</v>
      </c>
      <c r="F8" s="45"/>
      <c r="G8" s="45"/>
      <c r="H8" s="45"/>
      <c r="I8" s="45"/>
      <c r="J8" s="45">
        <v>1</v>
      </c>
      <c r="K8" s="45">
        <v>20</v>
      </c>
      <c r="L8" s="45"/>
      <c r="M8" s="45" t="s">
        <v>613</v>
      </c>
      <c r="N8" s="45" t="s">
        <v>119</v>
      </c>
      <c r="O8" s="45"/>
      <c r="P8" s="45"/>
      <c r="Q8" s="45"/>
      <c r="R8" s="45"/>
      <c r="S8" s="45" t="s">
        <v>119</v>
      </c>
      <c r="T8" s="45">
        <v>1</v>
      </c>
      <c r="U8" s="45" t="s">
        <v>119</v>
      </c>
      <c r="V8" s="88"/>
      <c r="W8" s="98"/>
      <c r="X8" s="89"/>
      <c r="Y8" s="90"/>
    </row>
    <row r="10" spans="1:25" ht="42">
      <c r="A10" s="50" t="s">
        <v>129</v>
      </c>
      <c r="B10" s="50" t="s">
        <v>4</v>
      </c>
      <c r="C10" s="50" t="s">
        <v>130</v>
      </c>
    </row>
    <row r="11" spans="1:25" ht="33.950000000000003" customHeight="1">
      <c r="A11" s="331" t="str">
        <f>'M-ImagenProducto'!E6</f>
        <v>Combinación única 1</v>
      </c>
      <c r="B11" s="329" t="str">
        <f>'M-ImagenProducto'!E5</f>
        <v>Indica que no pueden existir dos imágenes con la misma URL asociadas al mismo producto.</v>
      </c>
      <c r="C11" s="49" t="str">
        <f>'M-ImagenProducto'!B6</f>
        <v>idproducto</v>
      </c>
    </row>
    <row r="12" spans="1:25" ht="17.100000000000001">
      <c r="A12" s="331"/>
      <c r="B12" s="330"/>
      <c r="C12" s="49" t="str">
        <f>'M-ImagenProducto'!D6</f>
        <v>ordenVisualizacion</v>
      </c>
    </row>
    <row r="13" spans="1:25" ht="15.75"/>
    <row r="14" spans="1:25" ht="15.75">
      <c r="A14" s="255" t="s">
        <v>131</v>
      </c>
      <c r="B14" s="255" t="s">
        <v>4</v>
      </c>
      <c r="C14" s="255" t="s">
        <v>132</v>
      </c>
      <c r="D14" s="255"/>
      <c r="E14" s="255"/>
      <c r="F14" s="255" t="s">
        <v>133</v>
      </c>
      <c r="G14" s="255"/>
      <c r="H14" s="255" t="s">
        <v>134</v>
      </c>
      <c r="I14" s="255"/>
      <c r="J14" s="255" t="s">
        <v>227</v>
      </c>
      <c r="K14" s="255"/>
    </row>
    <row r="15" spans="1:25" ht="15.75">
      <c r="A15" s="255"/>
      <c r="B15" s="255"/>
      <c r="C15" s="194" t="s">
        <v>228</v>
      </c>
      <c r="D15" s="194" t="s">
        <v>98</v>
      </c>
      <c r="E15" s="194" t="s">
        <v>229</v>
      </c>
      <c r="F15" s="194" t="s">
        <v>138</v>
      </c>
      <c r="G15" s="194" t="s">
        <v>4</v>
      </c>
      <c r="H15" s="194" t="s">
        <v>139</v>
      </c>
      <c r="I15" s="194" t="s">
        <v>4</v>
      </c>
      <c r="J15" s="194" t="s">
        <v>140</v>
      </c>
      <c r="K15" s="194" t="s">
        <v>141</v>
      </c>
    </row>
    <row r="16" spans="1:25" ht="100.5">
      <c r="A16" s="318" t="str">
        <f>'E-ImagenProducto'!B7</f>
        <v>Agregar imagen</v>
      </c>
      <c r="B16" s="318" t="str">
        <f>'E-ImagenProducto'!C7</f>
        <v>Subir y asociar una nueva fotografía o render a la galería de un producto específico.</v>
      </c>
      <c r="C16" s="277" t="s">
        <v>614</v>
      </c>
      <c r="D16" s="277" t="s">
        <v>18</v>
      </c>
      <c r="E16" s="280" t="s">
        <v>615</v>
      </c>
      <c r="F16" s="277" t="s">
        <v>144</v>
      </c>
      <c r="G16" s="277" t="s">
        <v>616</v>
      </c>
      <c r="H16" s="197" t="str">
        <f>'E-ImagenProducto'!G7</f>
        <v>P1</v>
      </c>
      <c r="I16" s="198" t="str">
        <f>'E-ImagenProducto'!H7</f>
        <v>Asegurar que los datos requeridos sean válidos a nivel de tipo, formato, longitud y obligatoriedad.</v>
      </c>
      <c r="J16" s="197" t="s">
        <v>233</v>
      </c>
      <c r="K16" s="197" t="s">
        <v>147</v>
      </c>
    </row>
    <row r="17" spans="1:11" ht="63">
      <c r="A17" s="321"/>
      <c r="B17" s="321"/>
      <c r="C17" s="278"/>
      <c r="D17" s="278"/>
      <c r="E17" s="281"/>
      <c r="F17" s="278"/>
      <c r="G17" s="278"/>
      <c r="H17" s="197" t="s">
        <v>617</v>
      </c>
      <c r="I17" s="198" t="s">
        <v>618</v>
      </c>
      <c r="J17" s="197" t="s">
        <v>619</v>
      </c>
      <c r="K17" s="197" t="s">
        <v>147</v>
      </c>
    </row>
    <row r="18" spans="1:11" ht="88.5">
      <c r="A18" s="319"/>
      <c r="B18" s="319"/>
      <c r="C18" s="279"/>
      <c r="D18" s="279"/>
      <c r="E18" s="282"/>
      <c r="F18" s="279"/>
      <c r="G18" s="279"/>
      <c r="H18" s="197" t="str">
        <f>'E-ImagenProducto'!G9</f>
        <v>P3</v>
      </c>
      <c r="I18" s="198" t="str">
        <f>'E-ImagenProducto'!H9</f>
        <v>El sistema debe validar que la extensión del archivo sea permitida (ej. .jpg, .png, .webp).</v>
      </c>
      <c r="J18" s="197" t="s">
        <v>620</v>
      </c>
      <c r="K18" s="197" t="s">
        <v>147</v>
      </c>
    </row>
    <row r="19" spans="1:11" ht="92.25">
      <c r="A19" s="322" t="str">
        <f>'E-ImagenProducto'!B10</f>
        <v>Modificar imagen</v>
      </c>
      <c r="B19" s="322" t="str">
        <f>'E-ImagenProducto'!F10</f>
        <v>Listado de miniaturas del producto con inputs numéricos para definir el orden.</v>
      </c>
      <c r="C19" s="322" t="s">
        <v>621</v>
      </c>
      <c r="D19" s="322" t="s">
        <v>18</v>
      </c>
      <c r="E19" s="322" t="s">
        <v>622</v>
      </c>
      <c r="F19" s="322" t="s">
        <v>144</v>
      </c>
      <c r="G19" s="322" t="s">
        <v>623</v>
      </c>
      <c r="H19" s="200" t="str">
        <f>'E-ImagenProducto'!G10</f>
        <v>P4</v>
      </c>
      <c r="I19" s="200" t="str">
        <f>'E-ImagenProducto'!H10</f>
        <v>El idImagen a modificar debe existir previamente en el sistema.</v>
      </c>
      <c r="J19" s="200" t="s">
        <v>624</v>
      </c>
      <c r="K19" s="200" t="s">
        <v>147</v>
      </c>
    </row>
    <row r="20" spans="1:11" ht="138.75">
      <c r="A20" s="323"/>
      <c r="B20" s="323"/>
      <c r="C20" s="323"/>
      <c r="D20" s="323"/>
      <c r="E20" s="323"/>
      <c r="F20" s="323"/>
      <c r="G20" s="323"/>
      <c r="H20" s="200" t="str">
        <f>'E-ImagenProducto'!G11</f>
        <v>P5</v>
      </c>
      <c r="I20" s="200" t="str">
        <f>'E-ImagenProducto'!H11</f>
        <v>No pueden existir dos imágenes con el mismo ordenVisualizacion para un mismo producto.</v>
      </c>
      <c r="J20" s="200" t="s">
        <v>625</v>
      </c>
      <c r="K20" s="200" t="s">
        <v>147</v>
      </c>
    </row>
    <row r="21" spans="1:11" ht="72.75">
      <c r="A21" s="260" t="str">
        <f>'E-ImagenProducto'!B12</f>
        <v>Eliminar imagen</v>
      </c>
      <c r="B21" s="260" t="str">
        <f>'E-ImagenProducto'!C12</f>
        <v>Retirar una fotografía específica de la galería de un producto.</v>
      </c>
      <c r="C21" s="316" t="s">
        <v>626</v>
      </c>
      <c r="D21" s="316" t="s">
        <v>240</v>
      </c>
      <c r="E21" s="316" t="s">
        <v>627</v>
      </c>
      <c r="F21" s="316" t="s">
        <v>144</v>
      </c>
      <c r="G21" s="316" t="s">
        <v>628</v>
      </c>
      <c r="H21" s="195" t="str">
        <f>'E-ImagenProducto'!G12</f>
        <v>P6</v>
      </c>
      <c r="I21" s="195" t="str">
        <f>'E-ImagenProducto'!H12</f>
        <v>El idImagen a eliminar debe existir previamente en el sistema.</v>
      </c>
      <c r="J21" s="195" t="s">
        <v>629</v>
      </c>
      <c r="K21" s="195" t="s">
        <v>147</v>
      </c>
    </row>
    <row r="22" spans="1:11" ht="174">
      <c r="A22" s="260"/>
      <c r="B22" s="260"/>
      <c r="C22" s="317"/>
      <c r="D22" s="317"/>
      <c r="E22" s="317"/>
      <c r="F22" s="317"/>
      <c r="G22" s="317"/>
      <c r="H22" s="195" t="str">
        <f>'E-ImagenProducto'!G13</f>
        <v>P7</v>
      </c>
      <c r="I22" s="195" t="str">
        <f>'E-ImagenProducto'!H13</f>
        <v>El sistema debe impedir borrar la última imagen si la regla de negocio exige que todo producto tenga al menos una foto.</v>
      </c>
      <c r="J22" s="195" t="s">
        <v>630</v>
      </c>
      <c r="K22" s="195" t="s">
        <v>147</v>
      </c>
    </row>
    <row r="23" spans="1:11" ht="130.5">
      <c r="A23" s="201" t="str">
        <f>'E-ImagenProducto'!B14</f>
        <v>Consultar imágenes</v>
      </c>
      <c r="B23" s="201" t="str">
        <f>'E-ImagenProducto'!C14</f>
        <v>Obtener la galería de fotos asociada a un producto para mostrarla en el catálogo o en el detalle del artículo.</v>
      </c>
      <c r="C23" s="196" t="s">
        <v>485</v>
      </c>
      <c r="D23" s="191" t="s">
        <v>240</v>
      </c>
      <c r="E23" s="191" t="s">
        <v>631</v>
      </c>
      <c r="F23" s="191" t="s">
        <v>632</v>
      </c>
      <c r="G23" s="192" t="s">
        <v>633</v>
      </c>
      <c r="H23" s="191" t="str">
        <f>'E-ImagenProducto'!G14</f>
        <v>P8</v>
      </c>
      <c r="I23" s="191" t="str">
        <f>'E-ImagenProducto'!H14</f>
        <v>Asegurar que los datos requeridos sean válidos a nivel de tipo, formato, longitud y obligatoriedad.</v>
      </c>
      <c r="J23" s="193" t="s">
        <v>634</v>
      </c>
      <c r="K23" s="193" t="s">
        <v>147</v>
      </c>
    </row>
  </sheetData>
  <mergeCells count="32">
    <mergeCell ref="F16:F18"/>
    <mergeCell ref="G16:G18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9:G20"/>
    <mergeCell ref="A16:A18"/>
    <mergeCell ref="B16:B18"/>
    <mergeCell ref="C16:C18"/>
    <mergeCell ref="D16:D18"/>
    <mergeCell ref="E16:E18"/>
    <mergeCell ref="J14:K14"/>
    <mergeCell ref="A14:A15"/>
    <mergeCell ref="B14:B15"/>
    <mergeCell ref="C14:E14"/>
    <mergeCell ref="F14:G14"/>
    <mergeCell ref="H14:I14"/>
    <mergeCell ref="A1:B1"/>
    <mergeCell ref="D1:F1"/>
    <mergeCell ref="G1:J1"/>
    <mergeCell ref="B11:B12"/>
    <mergeCell ref="A11:A12"/>
  </mergeCells>
  <hyperlinks>
    <hyperlink ref="A1" r:id="rId1" location="'Modelo%20de%20dominio'!A1" display="applewebdata://4A31782C-94C9-40BA-AD06-77312C4F13C1/ - 'Modelo%20de%20dominio'!A1" xr:uid="{7C466A93-02A6-4C43-B3CD-4F9CD2E70760}"/>
    <hyperlink ref="D1" r:id="rId2" location="ListadoObjetosDominio!A1" display="applewebdata://4A31782C-94C9-40BA-AD06-77312C4F13C1/ - ListadoObjetosDominio!A1" xr:uid="{313FE651-776B-6946-8FF8-B7EBF76FD747}"/>
    <hyperlink ref="G1" r:id="rId3" location="'C-ImagenProducto '!A1" display="applewebdata://4A31782C-94C9-40BA-AD06-77312C4F13C1/ - 'C-ImagenProducto '!A1" xr:uid="{D0FCE364-774D-2445-8926-81DA2403EB0E}"/>
    <hyperlink ref="V4" location="'C-ImagenProducto '!A15" display="'C-ImagenProducto '!A15" xr:uid="{EABA914E-ED3B-9247-A2DF-ED006B9B4EE8}"/>
    <hyperlink ref="D6" location="'M-Producto'!B2" display="&lt;Producto&gt;" xr:uid="{FF365135-634E-024C-89CC-06CBFCF1830F}"/>
    <hyperlink ref="A19" location="RANGE!W4" display="Eliminar de forma definitiva la información de un nuevo País" xr:uid="{CE513190-9C97-428F-B1DE-CFBC7E512F62}"/>
    <hyperlink ref="A21" location="RANGE!X4" display="Consultar información de un País por su identificador" xr:uid="{4C1F43DB-E1CF-4362-8D85-1F6AEA64F5A5}"/>
  </hyperlinks>
  <pageMargins left="0.7" right="0.7" top="0.75" bottom="0.75" header="0.3" footer="0.3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C8FE-1C4F-7743-86C3-8A6E2F3E29E2}">
  <dimension ref="A1:K14"/>
  <sheetViews>
    <sheetView topLeftCell="C10" workbookViewId="0">
      <selection activeCell="H14" sqref="H14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ListadoObjetosDominio!B8</f>
        <v>ImagenProducto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ListadoObjetosDominio!C8</f>
        <v>Objeto de dominio que representa a cada uno de los recursos visuales o fotografías asociadas a un producto para su exhibición.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10</v>
      </c>
      <c r="B7" s="243" t="s">
        <v>635</v>
      </c>
      <c r="C7" s="243" t="s">
        <v>636</v>
      </c>
      <c r="D7" s="243" t="str">
        <f>ListadoObjetosDominio!B8</f>
        <v>ImagenProducto</v>
      </c>
      <c r="E7" s="243" t="s">
        <v>637</v>
      </c>
      <c r="F7" s="243" t="s">
        <v>638</v>
      </c>
      <c r="G7" s="74" t="s">
        <v>639</v>
      </c>
      <c r="H7" s="74" t="s">
        <v>640</v>
      </c>
      <c r="I7" s="243" t="s">
        <v>641</v>
      </c>
      <c r="J7" s="243" t="s">
        <v>642</v>
      </c>
      <c r="K7" s="243" t="s">
        <v>643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617</v>
      </c>
      <c r="H8" s="74" t="s">
        <v>618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644</v>
      </c>
      <c r="H9" s="74" t="s">
        <v>645</v>
      </c>
      <c r="I9" s="245"/>
      <c r="J9" s="245"/>
      <c r="K9" s="245"/>
    </row>
    <row r="10" spans="1:11" ht="50.1" customHeight="1">
      <c r="A10" s="243" t="s">
        <v>10</v>
      </c>
      <c r="B10" s="243" t="s">
        <v>646</v>
      </c>
      <c r="C10" s="243" t="s">
        <v>647</v>
      </c>
      <c r="D10" s="243" t="str">
        <f>ListadoObjetosDominio!B8</f>
        <v>ImagenProducto</v>
      </c>
      <c r="E10" s="243" t="s">
        <v>648</v>
      </c>
      <c r="F10" s="243" t="s">
        <v>649</v>
      </c>
      <c r="G10" s="74" t="s">
        <v>650</v>
      </c>
      <c r="H10" s="74" t="s">
        <v>651</v>
      </c>
      <c r="I10" s="243"/>
      <c r="J10" s="243" t="s">
        <v>652</v>
      </c>
      <c r="K10" s="243" t="s">
        <v>653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654</v>
      </c>
      <c r="H11" s="74" t="s">
        <v>655</v>
      </c>
      <c r="I11" s="245"/>
      <c r="J11" s="245"/>
      <c r="K11" s="245"/>
    </row>
    <row r="12" spans="1:11" ht="50.1" customHeight="1">
      <c r="A12" s="243" t="s">
        <v>10</v>
      </c>
      <c r="B12" s="243" t="s">
        <v>656</v>
      </c>
      <c r="C12" s="243" t="s">
        <v>657</v>
      </c>
      <c r="D12" s="243" t="str">
        <f>ListadoObjetosDominio!B8</f>
        <v>ImagenProducto</v>
      </c>
      <c r="E12" s="243" t="s">
        <v>626</v>
      </c>
      <c r="F12" s="243" t="s">
        <v>658</v>
      </c>
      <c r="G12" s="74" t="s">
        <v>659</v>
      </c>
      <c r="H12" s="74" t="s">
        <v>660</v>
      </c>
      <c r="I12" s="243" t="s">
        <v>641</v>
      </c>
      <c r="J12" s="243" t="s">
        <v>661</v>
      </c>
      <c r="K12" s="243" t="s">
        <v>662</v>
      </c>
    </row>
    <row r="13" spans="1:11" ht="50.1" customHeight="1">
      <c r="A13" s="245"/>
      <c r="B13" s="245"/>
      <c r="C13" s="245"/>
      <c r="D13" s="245"/>
      <c r="E13" s="245"/>
      <c r="F13" s="245"/>
      <c r="G13" s="74" t="s">
        <v>663</v>
      </c>
      <c r="H13" s="74" t="s">
        <v>664</v>
      </c>
      <c r="I13" s="245"/>
      <c r="J13" s="245"/>
      <c r="K13" s="245"/>
    </row>
    <row r="14" spans="1:11" ht="50.1" customHeight="1">
      <c r="A14" s="74" t="s">
        <v>470</v>
      </c>
      <c r="B14" s="74" t="s">
        <v>665</v>
      </c>
      <c r="C14" s="74" t="s">
        <v>666</v>
      </c>
      <c r="D14" s="74" t="str">
        <f>ListadoObjetosDominio!B8</f>
        <v>ImagenProducto</v>
      </c>
      <c r="E14" s="74" t="s">
        <v>648</v>
      </c>
      <c r="F14" s="74" t="s">
        <v>667</v>
      </c>
      <c r="G14" s="74" t="s">
        <v>668</v>
      </c>
      <c r="H14" s="74" t="s">
        <v>640</v>
      </c>
      <c r="I14" s="74" t="s">
        <v>669</v>
      </c>
      <c r="J14" s="74" t="s">
        <v>670</v>
      </c>
      <c r="K14" s="74" t="s">
        <v>671</v>
      </c>
    </row>
  </sheetData>
  <mergeCells count="41">
    <mergeCell ref="F12:F13"/>
    <mergeCell ref="I12:I13"/>
    <mergeCell ref="J12:J13"/>
    <mergeCell ref="K12:K13"/>
    <mergeCell ref="A12:A13"/>
    <mergeCell ref="B12:B13"/>
    <mergeCell ref="C12:C13"/>
    <mergeCell ref="D12:D13"/>
    <mergeCell ref="E12:E13"/>
    <mergeCell ref="I7:I9"/>
    <mergeCell ref="J7:J9"/>
    <mergeCell ref="K7:K9"/>
    <mergeCell ref="A10:A11"/>
    <mergeCell ref="B10:B11"/>
    <mergeCell ref="C10:C11"/>
    <mergeCell ref="D10:D11"/>
    <mergeCell ref="E10:E11"/>
    <mergeCell ref="F10:F11"/>
    <mergeCell ref="I10:I11"/>
    <mergeCell ref="J10:J11"/>
    <mergeCell ref="K10:K11"/>
    <mergeCell ref="A7:A9"/>
    <mergeCell ref="B7:B9"/>
    <mergeCell ref="C7:C9"/>
    <mergeCell ref="D7:D9"/>
    <mergeCell ref="E7:E9"/>
    <mergeCell ref="A5:A6"/>
    <mergeCell ref="B5:B6"/>
    <mergeCell ref="C5:C6"/>
    <mergeCell ref="D5:D6"/>
    <mergeCell ref="E5:F5"/>
    <mergeCell ref="F7:F9"/>
    <mergeCell ref="G5:H5"/>
    <mergeCell ref="I5:I6"/>
    <mergeCell ref="J5:J6"/>
    <mergeCell ref="K5:K6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1AFB-1068-FE40-AF8E-FAC99A19DDDB}">
  <dimension ref="A1:N19"/>
  <sheetViews>
    <sheetView topLeftCell="E2" zoomScale="93" zoomScaleNormal="93" workbookViewId="0">
      <selection activeCell="D6" sqref="D6"/>
    </sheetView>
  </sheetViews>
  <sheetFormatPr defaultColWidth="11" defaultRowHeight="15.95"/>
  <cols>
    <col min="1" max="4" width="41.625" customWidth="1"/>
    <col min="5" max="5" width="64.875" bestFit="1" customWidth="1"/>
    <col min="6" max="6" width="28.625" customWidth="1"/>
    <col min="7" max="7" width="29.875" customWidth="1"/>
    <col min="8" max="8" width="30.375" customWidth="1"/>
    <col min="9" max="9" width="25.5" customWidth="1"/>
  </cols>
  <sheetData>
    <row r="1" spans="1:14">
      <c r="A1" s="251" t="s">
        <v>41</v>
      </c>
      <c r="B1" s="251"/>
      <c r="C1" s="251"/>
      <c r="D1" s="251"/>
      <c r="E1" s="251"/>
      <c r="F1" s="251"/>
      <c r="G1" s="12"/>
      <c r="H1" s="252" t="s">
        <v>43</v>
      </c>
      <c r="I1" s="252"/>
      <c r="J1" s="252"/>
      <c r="K1" s="251" t="s">
        <v>159</v>
      </c>
      <c r="L1" s="251"/>
      <c r="M1" s="251"/>
      <c r="N1" s="251"/>
    </row>
    <row r="2" spans="1:14">
      <c r="A2" s="21" t="s">
        <v>3</v>
      </c>
      <c r="B2" s="332" t="str">
        <f>ListadoObjetosDominio!B9</f>
        <v>Reseña</v>
      </c>
      <c r="C2" s="332"/>
      <c r="D2" s="332"/>
      <c r="E2" s="332"/>
      <c r="F2" s="332"/>
      <c r="G2" s="58"/>
      <c r="H2" s="58"/>
      <c r="I2" s="58"/>
    </row>
    <row r="3" spans="1:14">
      <c r="A3" s="21" t="s">
        <v>4</v>
      </c>
      <c r="B3" s="228" t="str">
        <f>ListadoObjetosDominio!C9</f>
        <v>Objeto de dominio que representa a cada una de las calificaciones y comentarios dejados por un cliente sobre un producto específico que ya ha comprado.</v>
      </c>
      <c r="C3" s="228"/>
      <c r="D3" s="228"/>
      <c r="E3" s="228"/>
      <c r="F3" s="228"/>
      <c r="G3" s="228"/>
      <c r="H3" s="228"/>
      <c r="I3" s="228"/>
    </row>
    <row r="4" spans="1:14" ht="51">
      <c r="A4" s="29" t="s">
        <v>672</v>
      </c>
      <c r="B4" s="29" t="s">
        <v>673</v>
      </c>
      <c r="C4" s="29" t="s">
        <v>674</v>
      </c>
      <c r="D4" s="29" t="s">
        <v>675</v>
      </c>
      <c r="E4" s="29" t="s">
        <v>676</v>
      </c>
      <c r="F4" s="29" t="s">
        <v>677</v>
      </c>
      <c r="G4" s="29" t="s">
        <v>678</v>
      </c>
    </row>
    <row r="5" spans="1:14">
      <c r="A5" s="22" t="s">
        <v>679</v>
      </c>
      <c r="B5" s="22" t="s">
        <v>52</v>
      </c>
      <c r="C5" s="22" t="s">
        <v>485</v>
      </c>
      <c r="D5" s="22" t="s">
        <v>680</v>
      </c>
      <c r="E5" s="22" t="s">
        <v>681</v>
      </c>
      <c r="F5" s="22" t="s">
        <v>682</v>
      </c>
      <c r="G5" s="24" t="s">
        <v>58</v>
      </c>
    </row>
    <row r="6" spans="1:14">
      <c r="A6" s="28" t="s">
        <v>683</v>
      </c>
      <c r="B6" s="135" t="str">
        <f>'M-Cliente'!A7</f>
        <v>C-0001</v>
      </c>
      <c r="C6" s="137" t="str">
        <f>'M-Producto'!A6</f>
        <v>P-0001</v>
      </c>
      <c r="D6" s="3">
        <v>5</v>
      </c>
      <c r="E6" s="3" t="s">
        <v>684</v>
      </c>
      <c r="F6" s="136">
        <v>46082</v>
      </c>
      <c r="G6" s="20" t="str">
        <f>_xlfn.CONCAT(B7,"-",C7)</f>
        <v>C-0002-P-0002</v>
      </c>
    </row>
    <row r="7" spans="1:14">
      <c r="A7" s="28" t="s">
        <v>685</v>
      </c>
      <c r="B7" s="135" t="str">
        <f>'M-Cliente'!A8</f>
        <v>C-0002</v>
      </c>
      <c r="C7" s="137" t="str">
        <f>'M-Producto'!A7</f>
        <v>P-0002</v>
      </c>
      <c r="D7" s="126">
        <v>4</v>
      </c>
      <c r="E7" s="126" t="s">
        <v>686</v>
      </c>
      <c r="F7" s="136">
        <v>46083</v>
      </c>
      <c r="G7" s="20" t="str">
        <f>_xlfn.CONCAT(B8,"-",C8)</f>
        <v>C-0003-P-0003</v>
      </c>
    </row>
    <row r="8" spans="1:14">
      <c r="A8" s="28" t="s">
        <v>687</v>
      </c>
      <c r="B8" s="135" t="str">
        <f>'M-Cliente'!A9</f>
        <v>C-0003</v>
      </c>
      <c r="C8" s="135" t="str">
        <f>'M-Producto'!A8</f>
        <v>P-0003</v>
      </c>
      <c r="D8" s="126">
        <v>5</v>
      </c>
      <c r="E8" s="126" t="s">
        <v>688</v>
      </c>
      <c r="F8" s="136">
        <v>46084</v>
      </c>
      <c r="G8" s="20" t="str">
        <f>_xlfn.CONCAT(B9,"-",C9)</f>
        <v>C-0004-P-0004</v>
      </c>
    </row>
    <row r="9" spans="1:14">
      <c r="A9" s="28" t="s">
        <v>689</v>
      </c>
      <c r="B9" s="135" t="str">
        <f>'M-Cliente'!A10</f>
        <v>C-0004</v>
      </c>
      <c r="C9" s="135" t="str">
        <f>'M-Producto'!A9</f>
        <v>P-0004</v>
      </c>
      <c r="D9" s="126">
        <v>5</v>
      </c>
      <c r="E9" s="126" t="s">
        <v>690</v>
      </c>
      <c r="F9" s="136">
        <v>46085</v>
      </c>
      <c r="G9" s="20" t="str">
        <f>_xlfn.CONCAT(B9,"-",C9)</f>
        <v>C-0004-P-0004</v>
      </c>
    </row>
    <row r="10" spans="1:14">
      <c r="A10" s="28" t="s">
        <v>691</v>
      </c>
      <c r="B10" s="135" t="str">
        <f>'M-Cliente'!A7</f>
        <v>C-0001</v>
      </c>
      <c r="C10" s="135" t="str">
        <f>'M-Producto'!A10</f>
        <v>P-0005</v>
      </c>
      <c r="D10" s="126">
        <v>4</v>
      </c>
      <c r="E10" s="126" t="s">
        <v>692</v>
      </c>
      <c r="F10" s="136">
        <v>46086</v>
      </c>
      <c r="G10" s="20" t="str">
        <f>_xlfn.CONCAT(B10,"-",C10)</f>
        <v>C-0001-P-0005</v>
      </c>
    </row>
    <row r="13" spans="1:14">
      <c r="A13" s="61" t="s">
        <v>88</v>
      </c>
      <c r="B13" s="61"/>
      <c r="C13" s="61"/>
      <c r="D13" s="61"/>
      <c r="E13" s="61"/>
      <c r="F13" s="62"/>
      <c r="G13" s="62"/>
      <c r="H13" s="62"/>
      <c r="I13" s="62"/>
    </row>
    <row r="14" spans="1:14">
      <c r="A14" s="31" t="s">
        <v>89</v>
      </c>
      <c r="B14" s="31"/>
      <c r="C14" s="31"/>
      <c r="D14" s="31"/>
      <c r="E14" s="31"/>
      <c r="F14" s="59"/>
      <c r="G14" s="59"/>
      <c r="H14" s="59"/>
      <c r="I14" s="59"/>
    </row>
    <row r="15" spans="1:14">
      <c r="A15" s="333" t="s">
        <v>90</v>
      </c>
      <c r="B15" s="333"/>
      <c r="C15" s="333"/>
      <c r="D15" s="333"/>
      <c r="E15" s="333"/>
      <c r="F15" s="333"/>
      <c r="G15" s="333"/>
      <c r="H15" s="333"/>
      <c r="I15" s="333"/>
    </row>
    <row r="16" spans="1:14">
      <c r="A16" s="254" t="s">
        <v>91</v>
      </c>
      <c r="B16" s="254"/>
      <c r="C16" s="254"/>
      <c r="D16" s="254"/>
      <c r="E16" s="254"/>
      <c r="F16" s="254"/>
      <c r="G16" s="254"/>
      <c r="H16" s="254"/>
      <c r="I16" s="254"/>
    </row>
    <row r="17" spans="1:9">
      <c r="A17" s="328" t="s">
        <v>606</v>
      </c>
      <c r="B17" s="328"/>
      <c r="C17" s="328"/>
      <c r="D17" s="328"/>
      <c r="E17" s="328"/>
      <c r="F17" s="328"/>
      <c r="G17" s="328"/>
      <c r="H17" s="328"/>
      <c r="I17" s="328"/>
    </row>
    <row r="18" spans="1:9">
      <c r="A18" s="222" t="s">
        <v>93</v>
      </c>
      <c r="B18" s="222"/>
      <c r="C18" s="222"/>
      <c r="D18" s="222"/>
      <c r="E18" s="222"/>
      <c r="F18" s="222"/>
      <c r="G18" s="222"/>
      <c r="H18" s="222"/>
      <c r="I18" s="222"/>
    </row>
    <row r="19" spans="1:9">
      <c r="A19" s="324" t="s">
        <v>607</v>
      </c>
      <c r="B19" s="324"/>
      <c r="C19" s="324"/>
      <c r="D19" s="324"/>
      <c r="E19" s="324"/>
      <c r="F19" s="324"/>
      <c r="G19" s="324"/>
      <c r="H19" s="324"/>
      <c r="I19" s="324"/>
    </row>
  </sheetData>
  <mergeCells count="10">
    <mergeCell ref="K1:N1"/>
    <mergeCell ref="A18:I18"/>
    <mergeCell ref="A19:I19"/>
    <mergeCell ref="A1:F1"/>
    <mergeCell ref="H1:J1"/>
    <mergeCell ref="B2:F2"/>
    <mergeCell ref="B3:I3"/>
    <mergeCell ref="A17:I17"/>
    <mergeCell ref="A16:I16"/>
    <mergeCell ref="A15:I15"/>
  </mergeCells>
  <hyperlinks>
    <hyperlink ref="A1:F1" location="'Modelo de dominio'!A1" display="&lt;&lt; Ir al modelo de dominio" xr:uid="{2F2A84BC-33CB-DA42-AE95-7DA4C1649249}"/>
    <hyperlink ref="H1" location="ListadoObjetosDominio!A1" display="&lt;&lt; Ir al listado de objetos de dominio" xr:uid="{BB3981CF-AC1E-274F-A72E-65BFE3941F69}"/>
    <hyperlink ref="K1" location="'C-Dueno'!A1" display="&lt;&lt; Ir a la caracterización del objeto de dominio" xr:uid="{060B4A78-E8A9-074F-BD59-D3F7EA1DF7EE}"/>
    <hyperlink ref="K1:N1" location="'C-Departamento'!A1" display="&lt;&lt; Ir a la caracterización del objeto de dominio" xr:uid="{9B9438AF-7A71-E34B-B48E-988FE1906AAD}"/>
    <hyperlink ref="B6" location="'M-Cliente'!A7" display="'M-Cliente'!A7" xr:uid="{7D538F4B-15BA-3C48-92B2-A00C4150C754}"/>
    <hyperlink ref="B7" location="'M-Cliente'!A8" display="'M-Cliente'!A8" xr:uid="{7424A65B-B091-7142-920C-D37D089FCA9F}"/>
    <hyperlink ref="B8" location="'M-Cliente'!A9" display="'M-Cliente'!A9" xr:uid="{79DC9DC6-11B3-9046-A510-5CB50280D808}"/>
    <hyperlink ref="B9" location="'M-Cliente'!A10" display="'M-Cliente'!A10" xr:uid="{5CFD5434-343A-3640-89A7-9F6599F75BCF}"/>
    <hyperlink ref="B10" location="'M-Cliente'!A7" display="'M-Cliente'!A7" xr:uid="{133938D9-5B09-1D48-8E41-0C2FBABBA276}"/>
    <hyperlink ref="C6" location="'M-Producto'!A6" display="'M-Producto'!A6" xr:uid="{593F47CD-17AE-084D-AAAF-9681B75EF786}"/>
    <hyperlink ref="C8" location="'M-Producto'!A8" display="'M-Producto'!A8" xr:uid="{6BB9A3AA-1913-1C42-BA9C-029516C94B2D}"/>
    <hyperlink ref="C9" location="'M-Producto'!A9" display="'M-Producto'!A9" xr:uid="{2B8D897E-C337-B442-8362-AE8DC4B17EC5}"/>
    <hyperlink ref="C10" location="'M-Producto'!A10" display="'M-Producto'!A10" xr:uid="{824D436F-40B9-D64C-A6AF-246DF03EFF46}"/>
    <hyperlink ref="C7" location="'M-Producto'!A7" display="'M-Producto'!A7" xr:uid="{39175326-847A-7244-A28C-EBFD413AEB1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0666-B0F4-5341-98DE-C201E5AF4A19}">
  <dimension ref="A1:U24"/>
  <sheetViews>
    <sheetView topLeftCell="A13" workbookViewId="0">
      <selection activeCell="J22" sqref="J22:K22"/>
    </sheetView>
  </sheetViews>
  <sheetFormatPr defaultColWidth="11" defaultRowHeight="15.95"/>
  <cols>
    <col min="1" max="1" width="24.625" customWidth="1"/>
    <col min="2" max="2" width="23.125" style="25" customWidth="1"/>
    <col min="3" max="3" width="19.875" customWidth="1"/>
    <col min="7" max="7" width="37.5" customWidth="1"/>
    <col min="9" max="9" width="17.5" bestFit="1" customWidth="1"/>
    <col min="10" max="10" width="19.625" bestFit="1" customWidth="1"/>
  </cols>
  <sheetData>
    <row r="1" spans="1:21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1" ht="17.100000000000001">
      <c r="A2" s="36" t="s">
        <v>3</v>
      </c>
      <c r="B2" s="43" t="str">
        <f>'M-Reseña'!B2</f>
        <v>Reseña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>
      <c r="A3" s="36" t="s">
        <v>4</v>
      </c>
      <c r="B3" s="36" t="str">
        <f>'M-Reseña'!B3</f>
        <v>Objeto de dominio que representa a cada una de las calificaciones y comentarios dejados por un cliente sobre un producto específico que ya ha comprado.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 ht="17.100000000000001">
      <c r="A4" s="40" t="s">
        <v>95</v>
      </c>
      <c r="B4" s="41" t="s">
        <v>96</v>
      </c>
      <c r="C4" s="40" t="s">
        <v>97</v>
      </c>
      <c r="D4" s="40" t="s">
        <v>98</v>
      </c>
      <c r="E4" s="40" t="s">
        <v>99</v>
      </c>
      <c r="F4" s="40" t="s">
        <v>100</v>
      </c>
      <c r="G4" s="40" t="s">
        <v>101</v>
      </c>
      <c r="H4" s="40" t="s">
        <v>102</v>
      </c>
      <c r="I4" s="40" t="s">
        <v>103</v>
      </c>
      <c r="J4" s="40" t="s">
        <v>104</v>
      </c>
      <c r="K4" s="40" t="s">
        <v>105</v>
      </c>
      <c r="L4" s="40" t="s">
        <v>106</v>
      </c>
      <c r="M4" s="40" t="s">
        <v>107</v>
      </c>
      <c r="N4" s="40" t="s">
        <v>108</v>
      </c>
      <c r="O4" s="40" t="s">
        <v>109</v>
      </c>
      <c r="P4" s="40" t="s">
        <v>110</v>
      </c>
      <c r="Q4" s="40" t="s">
        <v>111</v>
      </c>
      <c r="R4" s="40" t="s">
        <v>112</v>
      </c>
      <c r="S4" s="40" t="s">
        <v>113</v>
      </c>
      <c r="T4" s="40" t="s">
        <v>114</v>
      </c>
      <c r="U4" s="40" t="s">
        <v>115</v>
      </c>
    </row>
    <row r="5" spans="1:21" ht="56.1">
      <c r="A5" s="45" t="str">
        <f>'M-Reseña'!A5</f>
        <v>idResena</v>
      </c>
      <c r="B5" s="45" t="str">
        <f>'M-Reseña'!A4</f>
        <v>Representa el identificador único de cada cotización generado automáticamente por el sistema.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</row>
    <row r="6" spans="1:21" ht="69.95">
      <c r="A6" s="45" t="str">
        <f>'M-Reseña'!B5</f>
        <v>idCliente</v>
      </c>
      <c r="B6" s="45" t="str">
        <f>'M-Reseña'!B4</f>
        <v>Referencia al objeto de dominio "Cliente" que escribe la opinión</v>
      </c>
      <c r="C6" s="45" t="s">
        <v>119</v>
      </c>
      <c r="D6" s="165" t="s">
        <v>342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693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</row>
    <row r="7" spans="1:21" ht="56.1">
      <c r="A7" s="45" t="str">
        <f>'M-Reseña'!C5</f>
        <v>idProducto</v>
      </c>
      <c r="B7" s="45" t="str">
        <f>'M-Reseña'!C4</f>
        <v>Referencia al objeto de dominio "Producto" que es calificado</v>
      </c>
      <c r="C7" s="45" t="s">
        <v>119</v>
      </c>
      <c r="D7" s="165" t="s">
        <v>608</v>
      </c>
      <c r="E7" s="45" t="s">
        <v>116</v>
      </c>
      <c r="F7" s="45"/>
      <c r="G7" s="45"/>
      <c r="H7" s="45"/>
      <c r="I7" s="45"/>
      <c r="J7" s="45"/>
      <c r="K7" s="45"/>
      <c r="L7" s="45"/>
      <c r="M7" s="45" t="s">
        <v>694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119</v>
      </c>
    </row>
    <row r="8" spans="1:21" ht="111.95">
      <c r="A8" s="45" t="str">
        <f>'M-Reseña'!D5</f>
        <v>calificacion</v>
      </c>
      <c r="B8" s="45" t="str">
        <f>'M-Reseña'!D4</f>
        <v>Puntuación otorgada al artículo, generalmente en una escala de 1 a 5 estrellas</v>
      </c>
      <c r="C8" s="45" t="s">
        <v>119</v>
      </c>
      <c r="D8" s="45" t="s">
        <v>222</v>
      </c>
      <c r="E8" s="45" t="s">
        <v>116</v>
      </c>
      <c r="F8" s="45"/>
      <c r="G8" s="45"/>
      <c r="H8" s="45"/>
      <c r="I8" s="45"/>
      <c r="J8" s="45">
        <v>1</v>
      </c>
      <c r="K8" s="45">
        <v>5</v>
      </c>
      <c r="L8" s="45"/>
      <c r="M8" s="45" t="s">
        <v>695</v>
      </c>
      <c r="N8" s="45" t="s">
        <v>119</v>
      </c>
      <c r="O8" s="45"/>
      <c r="P8" s="45"/>
      <c r="Q8" s="45"/>
      <c r="R8" s="45"/>
      <c r="S8" s="45" t="s">
        <v>119</v>
      </c>
      <c r="T8" s="45"/>
      <c r="U8" s="45" t="s">
        <v>119</v>
      </c>
    </row>
    <row r="9" spans="1:21" ht="56.1">
      <c r="A9" s="45" t="str">
        <f>'M-Reseña'!E5</f>
        <v>comentario</v>
      </c>
      <c r="B9" s="45" t="str">
        <f>'M-Reseña'!E4</f>
        <v>Representa el texto opcional donde el cliente describe su experiencia de uso y calidad</v>
      </c>
      <c r="C9" s="45" t="s">
        <v>119</v>
      </c>
      <c r="D9" s="45" t="s">
        <v>124</v>
      </c>
      <c r="E9" s="45" t="s">
        <v>119</v>
      </c>
      <c r="F9" s="45">
        <v>0</v>
      </c>
      <c r="G9" s="45">
        <v>1000</v>
      </c>
      <c r="H9" s="45"/>
      <c r="I9" s="45"/>
      <c r="J9" s="45"/>
      <c r="K9" s="45"/>
      <c r="L9" s="45"/>
      <c r="M9" s="45" t="s">
        <v>696</v>
      </c>
      <c r="N9" s="45" t="s">
        <v>119</v>
      </c>
      <c r="O9" s="45" t="s">
        <v>119</v>
      </c>
      <c r="P9" s="45"/>
      <c r="Q9" s="45" t="s">
        <v>116</v>
      </c>
      <c r="R9" s="45" t="s">
        <v>116</v>
      </c>
      <c r="S9" s="45" t="s">
        <v>119</v>
      </c>
      <c r="T9" s="45"/>
      <c r="U9" s="45" t="s">
        <v>119</v>
      </c>
    </row>
    <row r="10" spans="1:21" ht="98.1">
      <c r="A10" s="45" t="str">
        <f>'M-Reseña'!F5</f>
        <v>fecha</v>
      </c>
      <c r="B10" s="45" t="str">
        <f>'M-Reseña'!F4</f>
        <v>Representa la fecha y hora en que fue creada la solicitud de cotización por parte del cliente.</v>
      </c>
      <c r="C10" s="45" t="s">
        <v>119</v>
      </c>
      <c r="D10" s="45" t="s">
        <v>697</v>
      </c>
      <c r="E10" s="45" t="s">
        <v>116</v>
      </c>
      <c r="F10" s="45"/>
      <c r="G10" s="45"/>
      <c r="H10" s="45"/>
      <c r="I10" s="45"/>
      <c r="J10" s="45"/>
      <c r="K10" s="45"/>
      <c r="L10" s="45"/>
      <c r="M10" s="45" t="s">
        <v>698</v>
      </c>
      <c r="N10" s="45" t="s">
        <v>119</v>
      </c>
      <c r="O10" s="45"/>
      <c r="P10" s="45"/>
      <c r="Q10" s="45"/>
      <c r="R10" s="45"/>
      <c r="S10" s="45" t="s">
        <v>119</v>
      </c>
      <c r="T10" s="45"/>
      <c r="U10" s="45" t="s">
        <v>116</v>
      </c>
    </row>
    <row r="12" spans="1:21">
      <c r="A12" s="54" t="s">
        <v>129</v>
      </c>
      <c r="B12" s="46" t="s">
        <v>4</v>
      </c>
      <c r="C12" s="54" t="s">
        <v>130</v>
      </c>
    </row>
    <row r="13" spans="1:21" ht="68.099999999999994">
      <c r="A13" s="55" t="str">
        <f>'M-Reseña'!G5</f>
        <v>Combinación única 1</v>
      </c>
      <c r="B13" s="49" t="str">
        <f>'M-Reseña'!G4</f>
        <v>Indica que un mismo cliente no puede publicar más de una reseña para un mismo producto</v>
      </c>
      <c r="C13" s="55" t="str" cm="1">
        <f t="array" ref="C13:D13">'M-Reseña'!B5:C5</f>
        <v>idCliente</v>
      </c>
      <c r="D13" t="str">
        <v>idProducto</v>
      </c>
    </row>
    <row r="15" spans="1:21" ht="15.75">
      <c r="A15" s="255" t="s">
        <v>131</v>
      </c>
      <c r="B15" s="255" t="s">
        <v>4</v>
      </c>
      <c r="C15" s="255" t="s">
        <v>132</v>
      </c>
      <c r="D15" s="255"/>
      <c r="E15" s="255"/>
      <c r="F15" s="255" t="s">
        <v>133</v>
      </c>
      <c r="G15" s="255"/>
      <c r="H15" s="255" t="s">
        <v>134</v>
      </c>
      <c r="I15" s="255"/>
      <c r="J15" s="255" t="s">
        <v>227</v>
      </c>
      <c r="K15" s="255"/>
    </row>
    <row r="16" spans="1:21" ht="15.75">
      <c r="A16" s="255"/>
      <c r="B16" s="255"/>
      <c r="C16" s="194" t="s">
        <v>228</v>
      </c>
      <c r="D16" s="194" t="s">
        <v>98</v>
      </c>
      <c r="E16" s="194" t="s">
        <v>229</v>
      </c>
      <c r="F16" s="194" t="s">
        <v>138</v>
      </c>
      <c r="G16" s="194" t="s">
        <v>4</v>
      </c>
      <c r="H16" s="194" t="s">
        <v>139</v>
      </c>
      <c r="I16" s="194" t="s">
        <v>4</v>
      </c>
      <c r="J16" s="194" t="s">
        <v>140</v>
      </c>
      <c r="K16" s="194" t="s">
        <v>141</v>
      </c>
    </row>
    <row r="17" spans="1:11" ht="57.75">
      <c r="A17" s="318" t="str">
        <f>'E-Reseña'!B7</f>
        <v>Crear reseña</v>
      </c>
      <c r="B17" s="318" t="str">
        <f>'E-Reseña'!C7</f>
        <v>Publicar una calificación y un comentario sobre un producto específico de la tienda.</v>
      </c>
      <c r="C17" s="277" t="s">
        <v>699</v>
      </c>
      <c r="D17" s="277" t="s">
        <v>20</v>
      </c>
      <c r="E17" s="280" t="s">
        <v>700</v>
      </c>
      <c r="F17" s="277" t="s">
        <v>144</v>
      </c>
      <c r="G17" s="277" t="s">
        <v>701</v>
      </c>
      <c r="H17" s="197" t="str">
        <f>'E-Reseña'!G7</f>
        <v>RES-POL-01</v>
      </c>
      <c r="I17" s="198" t="str">
        <f>'E-ImagenProducto'!H8</f>
        <v>El idProducto asociado debe existir previamente en el sistema.</v>
      </c>
      <c r="J17" s="197" t="s">
        <v>233</v>
      </c>
      <c r="K17" s="197" t="s">
        <v>147</v>
      </c>
    </row>
    <row r="18" spans="1:11" ht="72.75">
      <c r="A18" s="321"/>
      <c r="B18" s="321"/>
      <c r="C18" s="278"/>
      <c r="D18" s="278"/>
      <c r="E18" s="281"/>
      <c r="F18" s="278"/>
      <c r="G18" s="278"/>
      <c r="H18" s="197" t="str">
        <f>'E-Reseña'!G8</f>
        <v>RES-POL-02</v>
      </c>
      <c r="I18" s="198" t="s">
        <v>618</v>
      </c>
      <c r="J18" s="197" t="s">
        <v>702</v>
      </c>
      <c r="K18" s="197" t="s">
        <v>147</v>
      </c>
    </row>
    <row r="19" spans="1:11" ht="57.75">
      <c r="A19" s="319"/>
      <c r="B19" s="319"/>
      <c r="C19" s="279"/>
      <c r="D19" s="279"/>
      <c r="E19" s="282"/>
      <c r="F19" s="279"/>
      <c r="G19" s="279"/>
      <c r="H19" s="197" t="str">
        <f>'E-Reseña'!G9</f>
        <v>RES-POL-03</v>
      </c>
      <c r="I19" s="198" t="str">
        <f>'E-ImagenProducto'!H10</f>
        <v>El idImagen a modificar debe existir previamente en el sistema.</v>
      </c>
      <c r="J19" s="197" t="s">
        <v>703</v>
      </c>
      <c r="K19" s="197" t="s">
        <v>147</v>
      </c>
    </row>
    <row r="20" spans="1:11" ht="92.25">
      <c r="A20" s="322" t="str">
        <f>'E-Reseña'!B10</f>
        <v>Eliminar reseña</v>
      </c>
      <c r="B20" s="322" t="str">
        <f>'E-Reseña'!C10</f>
        <v xml:space="preserve">Borrar una reseña porque incumple las normas de la comunidad (insultos) o por deseo del autor. </v>
      </c>
      <c r="C20" s="322" t="s">
        <v>679</v>
      </c>
      <c r="D20" s="322" t="s">
        <v>240</v>
      </c>
      <c r="E20" s="322" t="s">
        <v>704</v>
      </c>
      <c r="F20" s="322" t="s">
        <v>144</v>
      </c>
      <c r="G20" s="322" t="s">
        <v>705</v>
      </c>
      <c r="H20" s="200" t="str">
        <f>'E-Reseña'!G10</f>
        <v>RES-POL-05</v>
      </c>
      <c r="I20" s="200" t="str">
        <f>'E-ImagenProducto'!H11</f>
        <v>No pueden existir dos imágenes con el mismo ordenVisualizacion para un mismo producto.</v>
      </c>
      <c r="J20" s="200" t="s">
        <v>706</v>
      </c>
      <c r="K20" s="200" t="s">
        <v>147</v>
      </c>
    </row>
    <row r="21" spans="1:11" ht="92.25">
      <c r="A21" s="323"/>
      <c r="B21" s="323"/>
      <c r="C21" s="323"/>
      <c r="D21" s="323"/>
      <c r="E21" s="323"/>
      <c r="F21" s="323"/>
      <c r="G21" s="323"/>
      <c r="H21" s="200" t="str">
        <f>'E-Reseña'!G11</f>
        <v>RES-POL-06</v>
      </c>
      <c r="I21" s="200" t="str">
        <f>'E-ImagenProducto'!H12</f>
        <v>El idImagen a eliminar debe existir previamente en el sistema.</v>
      </c>
      <c r="J21" s="200" t="s">
        <v>707</v>
      </c>
      <c r="K21" s="200" t="s">
        <v>147</v>
      </c>
    </row>
    <row r="22" spans="1:11" ht="101.25">
      <c r="A22" s="204" t="str">
        <f>'E-Reseña'!B12</f>
        <v>Consultar reseñas</v>
      </c>
      <c r="B22" s="204" t="str">
        <f>'E-Reseña'!C12</f>
        <v>Leer los comentarios y ver el promedio de calificaciones que otros han dejado sobre un producto.</v>
      </c>
      <c r="C22" s="205" t="s">
        <v>485</v>
      </c>
      <c r="D22" s="205" t="s">
        <v>240</v>
      </c>
      <c r="E22" s="205" t="s">
        <v>708</v>
      </c>
      <c r="F22" s="205" t="s">
        <v>709</v>
      </c>
      <c r="G22" s="205" t="s">
        <v>710</v>
      </c>
      <c r="H22" s="203" t="str">
        <f>'E-Reseña'!G12</f>
        <v>RES-POL-07</v>
      </c>
      <c r="I22" s="203" t="str">
        <f>'E-ImagenProducto'!H13</f>
        <v>El sistema debe impedir borrar la última imagen si la regla de negocio exige que todo producto tenga al menos una foto.</v>
      </c>
      <c r="J22" s="203" t="s">
        <v>443</v>
      </c>
      <c r="K22" s="203" t="s">
        <v>147</v>
      </c>
    </row>
    <row r="23" spans="1:11" ht="15.75"/>
    <row r="24" spans="1:11" ht="15.75"/>
  </sheetData>
  <mergeCells count="23">
    <mergeCell ref="F20:F21"/>
    <mergeCell ref="G20:G21"/>
    <mergeCell ref="A20:A21"/>
    <mergeCell ref="B20:B21"/>
    <mergeCell ref="C20:C21"/>
    <mergeCell ref="D20:D21"/>
    <mergeCell ref="E20:E21"/>
    <mergeCell ref="A1:B1"/>
    <mergeCell ref="D1:F1"/>
    <mergeCell ref="G1:J1"/>
    <mergeCell ref="J15:K15"/>
    <mergeCell ref="A17:A19"/>
    <mergeCell ref="B17:B19"/>
    <mergeCell ref="C17:C19"/>
    <mergeCell ref="D17:D19"/>
    <mergeCell ref="E17:E19"/>
    <mergeCell ref="F17:F19"/>
    <mergeCell ref="G17:G19"/>
    <mergeCell ref="A15:A16"/>
    <mergeCell ref="B15:B16"/>
    <mergeCell ref="C15:E15"/>
    <mergeCell ref="F15:G15"/>
    <mergeCell ref="H15:I15"/>
  </mergeCells>
  <hyperlinks>
    <hyperlink ref="A1" r:id="rId1" location="'Modelo%20de%20dominio'!A1" display="applewebdata://4A31782C-94C9-40BA-AD06-77312C4F13C1/ - 'Modelo%20de%20dominio'!A1" xr:uid="{C9F7C629-AE39-7F4A-977F-275A65C9050A}"/>
    <hyperlink ref="D1" r:id="rId2" location="ListadoObjetosDominio!A1" display="applewebdata://4A31782C-94C9-40BA-AD06-77312C4F13C1/ - ListadoObjetosDominio!A1" xr:uid="{D6915454-B55E-4C46-9F76-179491BA40BF}"/>
    <hyperlink ref="G1" r:id="rId3" location="'C-ImagenProducto '!A1" display="applewebdata://4A31782C-94C9-40BA-AD06-77312C4F13C1/ - 'C-ImagenProducto '!A1" xr:uid="{DA0FB77C-E0E7-8E43-9057-8E96A65C5D53}"/>
    <hyperlink ref="D6" location="'M-Cliente'!B2" display="&lt;Cliente&gt;" xr:uid="{786C1944-4B93-8E49-B180-3D8C45738F69}"/>
    <hyperlink ref="D7" location="'M-Producto'!B2" display="&lt;Producto&gt;" xr:uid="{B7A3B697-3017-7640-8AA4-375CA059CE05}"/>
    <hyperlink ref="A20" location="RANGE!W4" display="Eliminar de forma definitiva la información de un nuevo País" xr:uid="{B463A632-6A38-4680-BEDF-4D2C35893DAD}"/>
    <hyperlink ref="A22" location="RANGE!X4" display="Consultar información de un País por su identificador" xr:uid="{E9D08F41-159B-4716-8C9E-F49BD27148D8}"/>
  </hyperlinks>
  <pageMargins left="0.7" right="0.7" top="0.75" bottom="0.75" header="0.3" footer="0.3"/>
  <legacy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257B-1521-466E-8E59-68C0D6287F72}">
  <dimension ref="A1:BN13"/>
  <sheetViews>
    <sheetView topLeftCell="B4" workbookViewId="0">
      <selection activeCell="H12" sqref="H12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5.125" style="64" bestFit="1" customWidth="1"/>
    <col min="12" max="16384" width="8.875" style="64"/>
  </cols>
  <sheetData>
    <row r="1" spans="1:66">
      <c r="A1" s="83" t="s">
        <v>41</v>
      </c>
      <c r="E1" s="83" t="s">
        <v>43</v>
      </c>
      <c r="I1" s="83" t="s">
        <v>159</v>
      </c>
    </row>
    <row r="2" spans="1:66">
      <c r="A2" s="82" t="s">
        <v>160</v>
      </c>
      <c r="B2" s="350" t="str">
        <f>ListadoObjetosDominio!B9</f>
        <v>Reseña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66">
      <c r="A3" s="82" t="s">
        <v>161</v>
      </c>
      <c r="B3" s="358" t="str">
        <f>ListadoObjetosDominio!C9</f>
        <v>Objeto de dominio que representa a cada una de las calificaciones y comentarios dejados por un cliente sobre un producto específico que ya ha comprado.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66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66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66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66" ht="50.1" customHeight="1">
      <c r="A7" s="243" t="s">
        <v>7</v>
      </c>
      <c r="B7" s="243" t="s">
        <v>711</v>
      </c>
      <c r="C7" s="243" t="s">
        <v>712</v>
      </c>
      <c r="D7" s="243" t="str">
        <f>ListadoObjetosDominio!B9</f>
        <v>Reseña</v>
      </c>
      <c r="E7" s="243" t="s">
        <v>713</v>
      </c>
      <c r="F7" s="243" t="s">
        <v>714</v>
      </c>
      <c r="G7" s="74" t="s">
        <v>715</v>
      </c>
      <c r="H7" s="74" t="s">
        <v>640</v>
      </c>
      <c r="I7" s="243" t="s">
        <v>716</v>
      </c>
      <c r="J7" s="243" t="s">
        <v>717</v>
      </c>
      <c r="K7" s="243" t="s">
        <v>718</v>
      </c>
    </row>
    <row r="8" spans="1:66" ht="50.1" customHeight="1">
      <c r="A8" s="244"/>
      <c r="B8" s="244"/>
      <c r="C8" s="244"/>
      <c r="D8" s="244"/>
      <c r="E8" s="244"/>
      <c r="F8" s="244"/>
      <c r="G8" s="74" t="s">
        <v>719</v>
      </c>
      <c r="H8" s="74" t="s">
        <v>720</v>
      </c>
      <c r="I8" s="244"/>
      <c r="J8" s="244"/>
      <c r="K8" s="244"/>
    </row>
    <row r="9" spans="1:66" ht="50.1" customHeight="1">
      <c r="A9" s="245"/>
      <c r="B9" s="245"/>
      <c r="C9" s="245"/>
      <c r="D9" s="245"/>
      <c r="E9" s="245"/>
      <c r="F9" s="245"/>
      <c r="G9" s="74" t="s">
        <v>721</v>
      </c>
      <c r="H9" s="74" t="s">
        <v>722</v>
      </c>
      <c r="I9" s="245"/>
      <c r="J9" s="245"/>
      <c r="K9" s="245"/>
    </row>
    <row r="10" spans="1:66" s="177" customFormat="1" ht="50.1" customHeight="1">
      <c r="A10" s="243" t="s">
        <v>470</v>
      </c>
      <c r="B10" s="243" t="s">
        <v>723</v>
      </c>
      <c r="C10" s="243" t="s">
        <v>724</v>
      </c>
      <c r="D10" s="243" t="str">
        <f>ListadoObjetosDominio!B9</f>
        <v>Reseña</v>
      </c>
      <c r="E10" s="243" t="s">
        <v>679</v>
      </c>
      <c r="F10" s="243" t="s">
        <v>725</v>
      </c>
      <c r="G10" s="74" t="s">
        <v>726</v>
      </c>
      <c r="H10" s="74" t="s">
        <v>727</v>
      </c>
      <c r="I10" s="243"/>
      <c r="J10" s="243" t="s">
        <v>728</v>
      </c>
      <c r="K10" s="243" t="s">
        <v>729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</row>
    <row r="11" spans="1:66" ht="50.1" customHeight="1">
      <c r="A11" s="245"/>
      <c r="B11" s="245"/>
      <c r="C11" s="245"/>
      <c r="D11" s="245"/>
      <c r="E11" s="245"/>
      <c r="F11" s="245"/>
      <c r="G11" s="74" t="s">
        <v>730</v>
      </c>
      <c r="H11" s="74" t="s">
        <v>731</v>
      </c>
      <c r="I11" s="245"/>
      <c r="J11" s="245"/>
      <c r="K11" s="245"/>
    </row>
    <row r="12" spans="1:66" ht="50.1" customHeight="1">
      <c r="A12" s="74" t="s">
        <v>470</v>
      </c>
      <c r="B12" s="74" t="s">
        <v>732</v>
      </c>
      <c r="C12" s="74" t="s">
        <v>733</v>
      </c>
      <c r="D12" s="74" t="str">
        <f>ListadoObjetosDominio!B9</f>
        <v>Reseña</v>
      </c>
      <c r="E12" s="74" t="s">
        <v>734</v>
      </c>
      <c r="F12" s="74" t="s">
        <v>735</v>
      </c>
      <c r="G12" s="74" t="s">
        <v>736</v>
      </c>
      <c r="H12" s="74" t="s">
        <v>640</v>
      </c>
      <c r="I12" s="74"/>
      <c r="J12" s="74" t="s">
        <v>737</v>
      </c>
      <c r="K12" s="74" t="s">
        <v>738</v>
      </c>
    </row>
    <row r="13" spans="1:66" ht="50.1" customHeight="1"/>
  </sheetData>
  <mergeCells count="32">
    <mergeCell ref="F10:F11"/>
    <mergeCell ref="I10:I11"/>
    <mergeCell ref="A7:A9"/>
    <mergeCell ref="B7:B9"/>
    <mergeCell ref="C7:C9"/>
    <mergeCell ref="D7:D9"/>
    <mergeCell ref="E7:E9"/>
    <mergeCell ref="A10:A11"/>
    <mergeCell ref="B10:B11"/>
    <mergeCell ref="C10:C11"/>
    <mergeCell ref="D10:D11"/>
    <mergeCell ref="E10:E11"/>
    <mergeCell ref="F7:F9"/>
    <mergeCell ref="G5:H5"/>
    <mergeCell ref="I5:I6"/>
    <mergeCell ref="J5:J6"/>
    <mergeCell ref="J10:J11"/>
    <mergeCell ref="K5:K6"/>
    <mergeCell ref="K10:K11"/>
    <mergeCell ref="I7:I9"/>
    <mergeCell ref="J7:J9"/>
    <mergeCell ref="K7:K9"/>
    <mergeCell ref="A5:A6"/>
    <mergeCell ref="B5:B6"/>
    <mergeCell ref="C5:C6"/>
    <mergeCell ref="D5:D6"/>
    <mergeCell ref="E5:F5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B45A-6D6C-C749-AC7B-3C8ADFBE27C1}">
  <dimension ref="A1:K19"/>
  <sheetViews>
    <sheetView zoomScale="90" zoomScaleNormal="90" workbookViewId="0">
      <selection activeCell="B2" sqref="B2:C2"/>
    </sheetView>
  </sheetViews>
  <sheetFormatPr defaultColWidth="11" defaultRowHeight="15.95"/>
  <cols>
    <col min="1" max="2" width="41.625" customWidth="1"/>
    <col min="3" max="3" width="41.5" bestFit="1" customWidth="1"/>
    <col min="4" max="4" width="41.5" customWidth="1"/>
    <col min="5" max="5" width="25.5" customWidth="1"/>
  </cols>
  <sheetData>
    <row r="1" spans="1:11">
      <c r="A1" s="251" t="s">
        <v>41</v>
      </c>
      <c r="B1" s="251"/>
      <c r="C1" s="251"/>
      <c r="D1" s="12"/>
      <c r="E1" s="252" t="s">
        <v>43</v>
      </c>
      <c r="F1" s="252"/>
      <c r="G1" s="251" t="s">
        <v>159</v>
      </c>
      <c r="H1" s="251"/>
      <c r="I1" s="251"/>
      <c r="J1" s="251"/>
    </row>
    <row r="2" spans="1:11">
      <c r="A2" s="21" t="s">
        <v>3</v>
      </c>
      <c r="B2" s="332" t="str">
        <f>ListadoObjetosDominio!B10</f>
        <v>CarritoCompras</v>
      </c>
      <c r="C2" s="332"/>
      <c r="D2" s="110"/>
      <c r="E2" s="58"/>
    </row>
    <row r="3" spans="1:11">
      <c r="A3" s="21" t="s">
        <v>4</v>
      </c>
      <c r="B3" s="228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28"/>
      <c r="D3" s="228"/>
      <c r="E3" s="228"/>
    </row>
    <row r="4" spans="1:11" ht="51">
      <c r="A4" s="29" t="s">
        <v>739</v>
      </c>
      <c r="B4" s="29" t="s">
        <v>740</v>
      </c>
      <c r="C4" s="29" t="s">
        <v>741</v>
      </c>
      <c r="D4" s="29" t="s">
        <v>742</v>
      </c>
      <c r="E4" s="29" t="s">
        <v>743</v>
      </c>
    </row>
    <row r="5" spans="1:11">
      <c r="A5" s="22" t="s">
        <v>744</v>
      </c>
      <c r="B5" s="22" t="s">
        <v>52</v>
      </c>
      <c r="C5" s="22" t="s">
        <v>745</v>
      </c>
      <c r="D5" s="22" t="s">
        <v>409</v>
      </c>
      <c r="E5" s="24" t="s">
        <v>58</v>
      </c>
    </row>
    <row r="6" spans="1:11">
      <c r="A6" s="28" t="s">
        <v>746</v>
      </c>
      <c r="B6" s="135" t="str">
        <f>'M-Cliente'!A7</f>
        <v>C-0001</v>
      </c>
      <c r="C6" s="140">
        <v>46110</v>
      </c>
      <c r="D6" s="141" t="s">
        <v>425</v>
      </c>
      <c r="E6" s="20" t="str">
        <f>_xlfn.CONCAT(B6,"-",D6)</f>
        <v>C-0001-Activo</v>
      </c>
    </row>
    <row r="7" spans="1:11">
      <c r="A7" s="28" t="s">
        <v>747</v>
      </c>
      <c r="B7" s="135" t="str">
        <f>'M-Cliente'!A8</f>
        <v>C-0002</v>
      </c>
      <c r="C7" s="142">
        <v>46109</v>
      </c>
      <c r="D7" s="143" t="s">
        <v>748</v>
      </c>
      <c r="E7" s="20" t="str">
        <f>_xlfn.CONCAT(B7,"-",D7)</f>
        <v>C-0002-Convertido</v>
      </c>
    </row>
    <row r="8" spans="1:11">
      <c r="A8" s="28" t="s">
        <v>749</v>
      </c>
      <c r="B8" s="135" t="str">
        <f>'M-Cliente'!A9</f>
        <v>C-0003</v>
      </c>
      <c r="C8" s="144">
        <v>46111</v>
      </c>
      <c r="D8" s="145" t="s">
        <v>425</v>
      </c>
      <c r="E8" s="20" t="str">
        <f t="shared" ref="E8:E10" si="0">_xlfn.CONCAT(B8,"-",D8)</f>
        <v>C-0003-Activo</v>
      </c>
    </row>
    <row r="9" spans="1:11">
      <c r="A9" s="28" t="s">
        <v>750</v>
      </c>
      <c r="B9" s="135" t="str">
        <f>'M-Cliente'!A10</f>
        <v>C-0004</v>
      </c>
      <c r="C9" s="144">
        <v>46106</v>
      </c>
      <c r="D9" s="145" t="s">
        <v>751</v>
      </c>
      <c r="E9" s="20" t="str">
        <f t="shared" si="0"/>
        <v>C-0004-Abandonado</v>
      </c>
      <c r="I9" s="335"/>
      <c r="J9" s="335"/>
      <c r="K9" s="335"/>
    </row>
    <row r="10" spans="1:11">
      <c r="A10" s="28" t="s">
        <v>752</v>
      </c>
      <c r="B10" s="135" t="str">
        <f>'M-Cliente'!A7</f>
        <v>C-0001</v>
      </c>
      <c r="C10" s="144">
        <v>46112</v>
      </c>
      <c r="D10" s="145" t="s">
        <v>425</v>
      </c>
      <c r="E10" s="20" t="str">
        <f t="shared" si="0"/>
        <v>C-0001-Activo</v>
      </c>
    </row>
    <row r="13" spans="1:11">
      <c r="A13" s="61" t="s">
        <v>88</v>
      </c>
      <c r="B13" s="61"/>
      <c r="C13" s="61"/>
      <c r="D13" s="61"/>
      <c r="E13" s="62"/>
    </row>
    <row r="14" spans="1:11">
      <c r="A14" s="31" t="s">
        <v>89</v>
      </c>
      <c r="B14" s="31"/>
      <c r="C14" s="31"/>
      <c r="D14" s="31"/>
      <c r="E14" s="59"/>
    </row>
    <row r="15" spans="1:11">
      <c r="A15" s="333" t="s">
        <v>90</v>
      </c>
      <c r="B15" s="333"/>
      <c r="C15" s="333"/>
      <c r="D15" s="333"/>
      <c r="E15" s="333"/>
    </row>
    <row r="16" spans="1:11">
      <c r="A16" s="254" t="s">
        <v>91</v>
      </c>
      <c r="B16" s="254"/>
      <c r="C16" s="254"/>
      <c r="D16" s="254"/>
      <c r="E16" s="254"/>
    </row>
    <row r="17" spans="1:5">
      <c r="A17" s="334" t="s">
        <v>606</v>
      </c>
      <c r="B17" s="334"/>
      <c r="C17" s="334"/>
      <c r="D17" s="334"/>
      <c r="E17" s="334"/>
    </row>
    <row r="18" spans="1:5">
      <c r="A18" s="222" t="s">
        <v>93</v>
      </c>
      <c r="B18" s="222"/>
      <c r="C18" s="222"/>
      <c r="D18" s="222"/>
      <c r="E18" s="222"/>
    </row>
    <row r="19" spans="1:5">
      <c r="A19" s="324" t="s">
        <v>607</v>
      </c>
      <c r="B19" s="324"/>
      <c r="C19" s="324"/>
      <c r="D19" s="324"/>
      <c r="E19" s="324"/>
    </row>
  </sheetData>
  <mergeCells count="11">
    <mergeCell ref="G1:J1"/>
    <mergeCell ref="B2:C2"/>
    <mergeCell ref="B3:E3"/>
    <mergeCell ref="A15:E15"/>
    <mergeCell ref="I9:K9"/>
    <mergeCell ref="A16:E16"/>
    <mergeCell ref="A17:E17"/>
    <mergeCell ref="A18:E18"/>
    <mergeCell ref="A19:E19"/>
    <mergeCell ref="A1:C1"/>
    <mergeCell ref="E1:F1"/>
  </mergeCells>
  <hyperlinks>
    <hyperlink ref="A1:C1" location="'Modelo de dominio'!A1" display="&lt;&lt; Ir al modelo de dominio" xr:uid="{E654D0D1-E4C8-1341-99FE-E49E5D08C3B6}"/>
    <hyperlink ref="G1" location="'C-Dueno'!A1" display="&lt;&lt; Ir a la caracterización del objeto de dominio" xr:uid="{4E04FF45-1E79-C345-8CFA-C3CC7C0B42C2}"/>
    <hyperlink ref="G1:J1" location="'C-Departamento'!A1" display="&lt;&lt; Ir a la caracterización del objeto de dominio" xr:uid="{2DDEB0DE-3A14-0447-B050-C3A1AF0017E2}"/>
    <hyperlink ref="E1:F1" location="ListadoObjetosDominio!A1" display="&lt;&lt; Ir al listado de objetos de dominio" xr:uid="{0EC75FAD-2A78-0549-B8CF-3DCB9C4B86EA}"/>
    <hyperlink ref="B6" location="'M-Cliente'!A7" display="'M-Cliente'!A7" xr:uid="{BBD2060F-05C6-944F-905F-957834648B90}"/>
    <hyperlink ref="B7" location="'M-Cliente'!A8" display="'M-Cliente'!A8" xr:uid="{AF461E4C-4FBA-8240-AE78-B8218ABEB78A}"/>
    <hyperlink ref="B8" location="'M-Cliente'!A9" display="'M-Cliente'!A9" xr:uid="{048BEEDD-85DD-1744-B7F2-CA32DCA0187D}"/>
    <hyperlink ref="B9" location="'M-Cliente'!A10" display="'M-Cliente'!A10" xr:uid="{6ECADFDC-1027-EA4A-AD35-434DCC14BAA9}"/>
    <hyperlink ref="B10" location="'M-Cliente'!A7" display="'M-Cliente'!A7" xr:uid="{840F0751-5253-964D-B411-0744A094BD8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1494-924E-4CA7-9BE4-072B08C5B8D1}">
  <dimension ref="A1:Y24"/>
  <sheetViews>
    <sheetView topLeftCell="A21" zoomScale="75" workbookViewId="0">
      <selection activeCell="A14" sqref="A14:K24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12" width="9" bestFit="1" customWidth="1"/>
    <col min="13" max="13" width="13.125" customWidth="1"/>
    <col min="14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'M-CarritoCompras'!B2</f>
        <v>CarritoCompras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'M-CarritoCompras'!B3</f>
        <v xml:space="preserve">Objeto de dominio que representa la sesión temporal donde un cliente agrupa los productos que tiene intención de adquirir antes de formalizar la transacción.
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'M-CarritoCompras'!A5</f>
        <v>idCarrito</v>
      </c>
      <c r="B5" s="52" t="str">
        <f>'M-CarritoCompras'!A4</f>
        <v>Identificador interno autogenerado por el sistema para el carrito</v>
      </c>
      <c r="C5" s="45" t="s">
        <v>116</v>
      </c>
      <c r="D5" s="45" t="s">
        <v>117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 t="s">
        <v>753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'M-CarritoCompras'!B5</f>
        <v>idCliente</v>
      </c>
      <c r="B6" s="45" t="str">
        <f>'M-CarritoCompras'!B4</f>
        <v>Referencia al objeto de dominio “Cliente” dueño del carrito (Llave foránea)</v>
      </c>
      <c r="C6" s="45" t="s">
        <v>119</v>
      </c>
      <c r="D6" s="165" t="s">
        <v>342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754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98.1">
      <c r="A7" s="45" t="str">
        <f>'M-CarritoCompras'!C5</f>
        <v xml:space="preserve">fechaCreacion </v>
      </c>
      <c r="B7" s="45" t="str">
        <f>'M-CarritoCompras'!C4</f>
        <v>Fecha y hora exacta en la que se inició la sesión de compras</v>
      </c>
      <c r="C7" s="45" t="s">
        <v>119</v>
      </c>
      <c r="D7" s="45" t="s">
        <v>697</v>
      </c>
      <c r="E7" s="45" t="s">
        <v>116</v>
      </c>
      <c r="F7" s="45"/>
      <c r="G7" s="45"/>
      <c r="H7" s="45"/>
      <c r="I7" s="45"/>
      <c r="J7" s="45"/>
      <c r="K7" s="45"/>
      <c r="L7" s="45"/>
      <c r="M7" s="45" t="s">
        <v>755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116</v>
      </c>
      <c r="V7" s="88" t="s">
        <v>612</v>
      </c>
      <c r="W7" s="98" t="s">
        <v>340</v>
      </c>
      <c r="X7" s="89"/>
      <c r="Y7" s="90"/>
    </row>
    <row r="8" spans="1:25" ht="69.95">
      <c r="A8" s="45" t="str">
        <f>'M-CarritoCompras'!D5</f>
        <v>estado</v>
      </c>
      <c r="B8" s="45" t="str">
        <f>'M-CarritoCompras'!D4</f>
        <v>Estado actual del carrito (Ej. Activo, Abandonado, Convertido)</v>
      </c>
      <c r="C8" s="45" t="s">
        <v>119</v>
      </c>
      <c r="D8" s="45" t="s">
        <v>124</v>
      </c>
      <c r="E8" s="45" t="s">
        <v>116</v>
      </c>
      <c r="F8" s="45">
        <v>5</v>
      </c>
      <c r="G8" s="45">
        <v>20</v>
      </c>
      <c r="H8" s="45"/>
      <c r="I8" s="45"/>
      <c r="J8" s="45"/>
      <c r="K8" s="45"/>
      <c r="L8" s="45" t="s">
        <v>125</v>
      </c>
      <c r="M8" s="45" t="s">
        <v>756</v>
      </c>
      <c r="N8" s="45" t="s">
        <v>119</v>
      </c>
      <c r="O8" s="45" t="s">
        <v>119</v>
      </c>
      <c r="P8" s="45"/>
      <c r="Q8" s="45" t="s">
        <v>116</v>
      </c>
      <c r="R8" s="45" t="s">
        <v>116</v>
      </c>
      <c r="S8" s="45" t="s">
        <v>119</v>
      </c>
      <c r="T8" s="45" t="s">
        <v>425</v>
      </c>
      <c r="U8" s="45" t="s">
        <v>119</v>
      </c>
      <c r="V8" s="88"/>
      <c r="W8" s="98"/>
      <c r="X8" s="89"/>
      <c r="Y8" s="90"/>
    </row>
    <row r="10" spans="1:25" ht="42">
      <c r="A10" s="50" t="s">
        <v>129</v>
      </c>
      <c r="B10" s="50" t="s">
        <v>4</v>
      </c>
      <c r="C10" s="50" t="s">
        <v>130</v>
      </c>
    </row>
    <row r="11" spans="1:25" ht="33.950000000000003" customHeight="1">
      <c r="A11" s="331" t="str">
        <f>'M-CarritoCompras'!E5</f>
        <v>Combinación única 1</v>
      </c>
      <c r="B11" s="329" t="str">
        <f>'M-CarritoCompras'!E4</f>
        <v>Indica que un cliente no puede tener más de un carrito “Activo” simultáneamente</v>
      </c>
      <c r="C11" s="49" t="str">
        <f>'M-CarritoCompras'!B5</f>
        <v>idCliente</v>
      </c>
    </row>
    <row r="12" spans="1:25" ht="17.100000000000001" customHeight="1">
      <c r="A12" s="331"/>
      <c r="B12" s="330"/>
      <c r="C12" s="49" t="str">
        <f>'M-CarritoCompras'!D5</f>
        <v>estado</v>
      </c>
    </row>
    <row r="13" spans="1:25" ht="15.75"/>
    <row r="14" spans="1:25" ht="15.75">
      <c r="A14" s="255" t="s">
        <v>131</v>
      </c>
      <c r="B14" s="255" t="s">
        <v>4</v>
      </c>
      <c r="C14" s="255" t="s">
        <v>132</v>
      </c>
      <c r="D14" s="255"/>
      <c r="E14" s="255"/>
      <c r="F14" s="255" t="s">
        <v>133</v>
      </c>
      <c r="G14" s="255"/>
      <c r="H14" s="255" t="s">
        <v>134</v>
      </c>
      <c r="I14" s="255"/>
      <c r="J14" s="255" t="s">
        <v>227</v>
      </c>
      <c r="K14" s="255"/>
    </row>
    <row r="15" spans="1:25" ht="29.25">
      <c r="A15" s="255"/>
      <c r="B15" s="255"/>
      <c r="C15" s="194" t="s">
        <v>228</v>
      </c>
      <c r="D15" s="194" t="s">
        <v>98</v>
      </c>
      <c r="E15" s="194" t="s">
        <v>229</v>
      </c>
      <c r="F15" s="194" t="s">
        <v>138</v>
      </c>
      <c r="G15" s="194" t="s">
        <v>4</v>
      </c>
      <c r="H15" s="194" t="s">
        <v>139</v>
      </c>
      <c r="I15" s="194" t="s">
        <v>4</v>
      </c>
      <c r="J15" s="194" t="s">
        <v>140</v>
      </c>
      <c r="K15" s="194" t="s">
        <v>141</v>
      </c>
    </row>
    <row r="16" spans="1:25" ht="138.75">
      <c r="A16" s="318" t="str">
        <f>'E-CarritoCompras'!B7</f>
        <v>Crear carrito</v>
      </c>
      <c r="B16" s="318" t="str">
        <f>'E-CarritoCompras'!C7</f>
        <v>Iniciar una nueva sesión de compras asignando un contenedor vacío al usuario.</v>
      </c>
      <c r="C16" s="277" t="s">
        <v>757</v>
      </c>
      <c r="D16" s="277" t="s">
        <v>22</v>
      </c>
      <c r="E16" s="280" t="s">
        <v>758</v>
      </c>
      <c r="F16" s="277" t="s">
        <v>144</v>
      </c>
      <c r="G16" s="277" t="s">
        <v>759</v>
      </c>
      <c r="H16" s="197" t="str">
        <f>'E-CarritoCompras'!G7</f>
        <v>CAR-POL-01</v>
      </c>
      <c r="I16" s="198" t="str">
        <f>'E-CarritoCompras'!H7</f>
        <v>Asegurar que los datos requeridos sean válidos a nivel de tipo, formato, longitud y obligatoriedad.</v>
      </c>
      <c r="J16" s="197" t="s">
        <v>233</v>
      </c>
      <c r="K16" s="197" t="s">
        <v>147</v>
      </c>
    </row>
    <row r="17" spans="1:11" ht="75.75">
      <c r="A17" s="321"/>
      <c r="B17" s="321"/>
      <c r="C17" s="278"/>
      <c r="D17" s="278"/>
      <c r="E17" s="281"/>
      <c r="F17" s="278"/>
      <c r="G17" s="278"/>
      <c r="H17" s="197" t="str">
        <f>'E-CarritoCompras'!G8</f>
        <v>CAR-POL-02</v>
      </c>
      <c r="I17" s="198" t="str">
        <f>'E-CarritoCompras'!H8</f>
        <v>El idCliente asociado debe existir previamente en el sistema.</v>
      </c>
      <c r="J17" s="197" t="s">
        <v>760</v>
      </c>
      <c r="K17" s="197" t="s">
        <v>147</v>
      </c>
    </row>
    <row r="18" spans="1:11" ht="88.5">
      <c r="A18" s="319"/>
      <c r="B18" s="319"/>
      <c r="C18" s="279"/>
      <c r="D18" s="279"/>
      <c r="E18" s="282"/>
      <c r="F18" s="279"/>
      <c r="G18" s="279"/>
      <c r="H18" s="197" t="str">
        <f>'E-CarritoCompras'!G9</f>
        <v>CAR-POL-03</v>
      </c>
      <c r="I18" s="198" t="str">
        <f>'E-CarritoCompras'!H9</f>
        <v>Un cliente solo puede tener un (1) carrito en estado "Activo" a la vez.</v>
      </c>
      <c r="J18" s="197" t="s">
        <v>761</v>
      </c>
      <c r="K18" s="197" t="s">
        <v>147</v>
      </c>
    </row>
    <row r="19" spans="1:11" ht="153.75">
      <c r="A19" s="322" t="str">
        <f>'E-CarritoCompras'!B10</f>
        <v>Actualizar carrito (Añadir/Modificar)</v>
      </c>
      <c r="B19" s="322" t="str">
        <f>'E-CarritoCompras'!C10</f>
        <v>Recalcular el total del carrito cuando el usuario agrega nuevos productos o cambia cantidades.</v>
      </c>
      <c r="C19" s="322" t="s">
        <v>762</v>
      </c>
      <c r="D19" s="322" t="s">
        <v>22</v>
      </c>
      <c r="E19" s="322" t="s">
        <v>763</v>
      </c>
      <c r="F19" s="322" t="s">
        <v>144</v>
      </c>
      <c r="G19" s="322" t="s">
        <v>764</v>
      </c>
      <c r="H19" s="200" t="str">
        <f>'E-CarritoCompras'!G10</f>
        <v>CAR-POL-04</v>
      </c>
      <c r="I19" s="200" t="str">
        <f>'E-CarritoCompras'!H10</f>
        <v>El idCarrito a actualizar debe existir y pertenecer al cliente en sesión.</v>
      </c>
      <c r="J19" s="200" t="s">
        <v>765</v>
      </c>
      <c r="K19" s="200" t="s">
        <v>147</v>
      </c>
    </row>
    <row r="20" spans="1:11" ht="108">
      <c r="A20" s="323"/>
      <c r="B20" s="323"/>
      <c r="C20" s="323"/>
      <c r="D20" s="323"/>
      <c r="E20" s="323"/>
      <c r="F20" s="323"/>
      <c r="G20" s="323"/>
      <c r="H20" s="200" t="str">
        <f>'E-CarritoCompras'!G11</f>
        <v>CAR-POL-05</v>
      </c>
      <c r="I20" s="200" t="str">
        <f>'E-CarritoCompras'!H11</f>
        <v>El nuevo total calculado no puede ser un valor negativo.</v>
      </c>
      <c r="J20" s="200" t="s">
        <v>766</v>
      </c>
      <c r="K20" s="200" t="s">
        <v>147</v>
      </c>
    </row>
    <row r="21" spans="1:11" ht="115.5">
      <c r="A21" s="260" t="str">
        <f>'E-CarritoCompras'!B12</f>
        <v>Vaciar carrito</v>
      </c>
      <c r="B21" s="260" t="str">
        <f>'E-CarritoCompras'!C12</f>
        <v>Eliminar todos los artículos seleccionados y reiniciar el valor del carrito para empezar de cero.</v>
      </c>
      <c r="C21" s="316" t="s">
        <v>744</v>
      </c>
      <c r="D21" s="316" t="s">
        <v>240</v>
      </c>
      <c r="E21" s="316" t="s">
        <v>767</v>
      </c>
      <c r="F21" s="316" t="s">
        <v>144</v>
      </c>
      <c r="G21" s="316" t="s">
        <v>768</v>
      </c>
      <c r="H21" s="195" t="str">
        <f>'E-CarritoCompras'!G12</f>
        <v>CAR-POL-06</v>
      </c>
      <c r="I21" s="195" t="str">
        <f>'E-CarritoCompras'!H12</f>
        <v>El idCarrito a vaciar debe existir previamente en el sistema.</v>
      </c>
      <c r="J21" s="195" t="s">
        <v>769</v>
      </c>
      <c r="K21" s="195" t="s">
        <v>147</v>
      </c>
    </row>
    <row r="22" spans="1:11" ht="159">
      <c r="A22" s="260"/>
      <c r="B22" s="260"/>
      <c r="C22" s="317"/>
      <c r="D22" s="317"/>
      <c r="E22" s="317"/>
      <c r="F22" s="317"/>
      <c r="G22" s="317"/>
      <c r="H22" s="195" t="str">
        <f>'E-CarritoCompras'!G13</f>
        <v>CAR-POL-07</v>
      </c>
      <c r="I22" s="195" t="str">
        <f>'E-CarritoCompras'!H13</f>
        <v>El sistema solo puede vaciar el carrito si no ha sido transformado ya en un "Pedido" pagado.</v>
      </c>
      <c r="J22" s="195" t="s">
        <v>770</v>
      </c>
      <c r="K22" s="195" t="s">
        <v>147</v>
      </c>
    </row>
    <row r="23" spans="1:11" ht="174">
      <c r="A23" s="201" t="str">
        <f>'E-CarritoCompras'!B14</f>
        <v>Consultar carrito</v>
      </c>
      <c r="B23" s="201" t="str">
        <f>'E-CarritoCompras'!C14</f>
        <v>Visualizar el resumen de la compra, incluyendo el monto total acumulado antes del checkout.</v>
      </c>
      <c r="C23" s="196" t="s">
        <v>744</v>
      </c>
      <c r="D23" s="191" t="s">
        <v>240</v>
      </c>
      <c r="E23" s="191" t="s">
        <v>771</v>
      </c>
      <c r="F23" s="191" t="s">
        <v>144</v>
      </c>
      <c r="G23" s="192" t="s">
        <v>772</v>
      </c>
      <c r="H23" s="191" t="str">
        <f>'E-CarritoCompras'!G14</f>
        <v>CAR-POL-08</v>
      </c>
      <c r="I23" s="191" t="str">
        <f>'E-CarritoCompras'!H14</f>
        <v>Asegurar que los datos requeridos sean válidos a nivel de tipo, formato, longitud y obligatoriedad.</v>
      </c>
      <c r="J23" s="193" t="s">
        <v>773</v>
      </c>
      <c r="K23" s="193" t="s">
        <v>147</v>
      </c>
    </row>
    <row r="24" spans="1:11" ht="174">
      <c r="A24" s="202" t="str">
        <f>'E-CarritoCompras'!B15</f>
        <v>Cambiar estado (Convertir a Pedido)</v>
      </c>
      <c r="B24" s="202" t="str">
        <f>'E-CarritoCompras'!C15</f>
        <v>Actualizar el carrito para indicar que ya fue pagado y cerrado exitosamente</v>
      </c>
      <c r="C24" s="199" t="s">
        <v>52</v>
      </c>
      <c r="D24" s="199" t="s">
        <v>240</v>
      </c>
      <c r="E24" s="199" t="s">
        <v>774</v>
      </c>
      <c r="F24" s="199" t="s">
        <v>22</v>
      </c>
      <c r="G24" s="199" t="s">
        <v>775</v>
      </c>
      <c r="H24" s="199" t="str">
        <f>'E-CarritoCompras'!G15</f>
        <v>CAR-POL-09</v>
      </c>
      <c r="I24" s="199" t="str">
        <f>'E-CarritoCompras'!H15</f>
        <v>El estado solo puede pasar a "Convertido" si el carrito tenía al menos un producto en su detalle.</v>
      </c>
      <c r="J24" s="199" t="s">
        <v>634</v>
      </c>
      <c r="K24" s="199" t="s">
        <v>147</v>
      </c>
    </row>
  </sheetData>
  <mergeCells count="32">
    <mergeCell ref="F21:F22"/>
    <mergeCell ref="G21:G22"/>
    <mergeCell ref="A21:A22"/>
    <mergeCell ref="B21:B22"/>
    <mergeCell ref="C21:C22"/>
    <mergeCell ref="D21:D22"/>
    <mergeCell ref="E21:E22"/>
    <mergeCell ref="F16:F18"/>
    <mergeCell ref="G16:G18"/>
    <mergeCell ref="A19:A20"/>
    <mergeCell ref="B19:B20"/>
    <mergeCell ref="C19:C20"/>
    <mergeCell ref="D19:D20"/>
    <mergeCell ref="E19:E20"/>
    <mergeCell ref="F19:F20"/>
    <mergeCell ref="G19:G20"/>
    <mergeCell ref="A16:A18"/>
    <mergeCell ref="B16:B18"/>
    <mergeCell ref="C16:C18"/>
    <mergeCell ref="D16:D18"/>
    <mergeCell ref="E16:E18"/>
    <mergeCell ref="J14:K14"/>
    <mergeCell ref="A1:B1"/>
    <mergeCell ref="D1:F1"/>
    <mergeCell ref="G1:J1"/>
    <mergeCell ref="A11:A12"/>
    <mergeCell ref="B11:B12"/>
    <mergeCell ref="A14:A15"/>
    <mergeCell ref="B14:B15"/>
    <mergeCell ref="C14:E14"/>
    <mergeCell ref="F14:G14"/>
    <mergeCell ref="H14:I14"/>
  </mergeCells>
  <hyperlinks>
    <hyperlink ref="A1" r:id="rId1" location="'Modelo%20de%20dominio'!A1" display="applewebdata://4A31782C-94C9-40BA-AD06-77312C4F13C1/ - 'Modelo%20de%20dominio'!A1" xr:uid="{16186E6C-12CD-4EFB-9A4E-3A4D4DC62C0D}"/>
    <hyperlink ref="D1" r:id="rId2" location="ListadoObjetosDominio!A1" display="applewebdata://4A31782C-94C9-40BA-AD06-77312C4F13C1/ - ListadoObjetosDominio!A1" xr:uid="{945B2EF9-4347-43FF-AD24-3C8DE3E8667E}"/>
    <hyperlink ref="G1" r:id="rId3" location="'C-ImagenProducto '!A1" display="applewebdata://4A31782C-94C9-40BA-AD06-77312C4F13C1/ - 'C-ImagenProducto '!A1" xr:uid="{C78C1D21-979D-4895-ABB2-38887BD30BE2}"/>
    <hyperlink ref="V4" location="'C-ImagenProducto '!A15" display="'C-ImagenProducto '!A15" xr:uid="{F5F1AB8E-A054-48B7-BBF3-EDC6B5069C6E}"/>
    <hyperlink ref="D6" location="'M-Cliente'!B2" display="&lt;Cliente&gt;" xr:uid="{4DBA9340-544C-294A-8263-28B150ED40CE}"/>
    <hyperlink ref="A19" location="RANGE!W4" display="Eliminar de forma definitiva la información de un nuevo País" xr:uid="{BE52D25C-2CB0-4E9E-A9E1-BBD7AB47CD92}"/>
    <hyperlink ref="A21" location="RANGE!X4" display="Consultar información de un País por su identificador" xr:uid="{9D57DC76-C775-4B90-823C-03EF6C8BD93B}"/>
  </hyperlinks>
  <pageMargins left="0.7" right="0.7" top="0.75" bottom="0.75" header="0.3" footer="0.3"/>
  <legacy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FB9E-0545-4A7B-B749-784B7B4DA229}">
  <dimension ref="A1:K15"/>
  <sheetViews>
    <sheetView topLeftCell="E10" workbookViewId="0">
      <selection activeCell="H15" sqref="H15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4.5" style="64" bestFit="1" customWidth="1"/>
    <col min="11" max="11" width="45.5" style="64" bestFit="1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ListadoObjetosDominio!B10</f>
        <v>CarritoCompras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7</v>
      </c>
      <c r="B7" s="243" t="s">
        <v>776</v>
      </c>
      <c r="C7" s="243" t="s">
        <v>777</v>
      </c>
      <c r="D7" s="243" t="str">
        <f>ListadoObjetosDominio!B10</f>
        <v>CarritoCompras</v>
      </c>
      <c r="E7" s="243" t="s">
        <v>778</v>
      </c>
      <c r="F7" s="243" t="s">
        <v>779</v>
      </c>
      <c r="G7" s="74" t="s">
        <v>780</v>
      </c>
      <c r="H7" s="74" t="s">
        <v>640</v>
      </c>
      <c r="I7" s="243" t="s">
        <v>781</v>
      </c>
      <c r="J7" s="243" t="s">
        <v>782</v>
      </c>
      <c r="K7" s="243" t="s">
        <v>783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784</v>
      </c>
      <c r="H8" s="74" t="s">
        <v>785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786</v>
      </c>
      <c r="H9" s="74" t="s">
        <v>787</v>
      </c>
      <c r="I9" s="245"/>
      <c r="J9" s="245"/>
      <c r="K9" s="245"/>
    </row>
    <row r="10" spans="1:11" ht="50.1" customHeight="1">
      <c r="A10" s="243" t="s">
        <v>7</v>
      </c>
      <c r="B10" s="243" t="s">
        <v>788</v>
      </c>
      <c r="C10" s="243" t="s">
        <v>789</v>
      </c>
      <c r="D10" s="243" t="str">
        <f>ListadoObjetosDominio!B10</f>
        <v>CarritoCompras</v>
      </c>
      <c r="E10" s="243" t="s">
        <v>790</v>
      </c>
      <c r="F10" s="243" t="s">
        <v>791</v>
      </c>
      <c r="G10" s="74" t="s">
        <v>792</v>
      </c>
      <c r="H10" s="74" t="s">
        <v>793</v>
      </c>
      <c r="I10" s="243" t="s">
        <v>781</v>
      </c>
      <c r="J10" s="243" t="s">
        <v>794</v>
      </c>
      <c r="K10" s="243" t="s">
        <v>795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796</v>
      </c>
      <c r="H11" s="74" t="s">
        <v>797</v>
      </c>
      <c r="I11" s="245"/>
      <c r="J11" s="245"/>
      <c r="K11" s="245"/>
    </row>
    <row r="12" spans="1:11" ht="50.1" customHeight="1">
      <c r="A12" s="243" t="s">
        <v>7</v>
      </c>
      <c r="B12" s="243" t="s">
        <v>798</v>
      </c>
      <c r="C12" s="243" t="s">
        <v>799</v>
      </c>
      <c r="D12" s="243" t="str">
        <f>ListadoObjetosDominio!B10</f>
        <v>CarritoCompras</v>
      </c>
      <c r="E12" s="243" t="s">
        <v>800</v>
      </c>
      <c r="F12" s="243" t="s">
        <v>801</v>
      </c>
      <c r="G12" s="74" t="s">
        <v>802</v>
      </c>
      <c r="H12" s="74" t="s">
        <v>803</v>
      </c>
      <c r="I12" s="243" t="s">
        <v>781</v>
      </c>
      <c r="J12" s="243" t="s">
        <v>804</v>
      </c>
      <c r="K12" s="243" t="s">
        <v>805</v>
      </c>
    </row>
    <row r="13" spans="1:11" ht="50.1" customHeight="1">
      <c r="A13" s="245"/>
      <c r="B13" s="245"/>
      <c r="C13" s="245"/>
      <c r="D13" s="245"/>
      <c r="E13" s="245"/>
      <c r="F13" s="245"/>
      <c r="G13" s="74" t="s">
        <v>806</v>
      </c>
      <c r="H13" s="74" t="s">
        <v>807</v>
      </c>
      <c r="I13" s="245"/>
      <c r="J13" s="245"/>
      <c r="K13" s="245"/>
    </row>
    <row r="14" spans="1:11" ht="50.1" customHeight="1">
      <c r="A14" s="169" t="s">
        <v>7</v>
      </c>
      <c r="B14" s="74" t="s">
        <v>808</v>
      </c>
      <c r="C14" s="74" t="s">
        <v>809</v>
      </c>
      <c r="D14" s="74" t="str">
        <f>ListadoObjetosDominio!B10</f>
        <v>CarritoCompras</v>
      </c>
      <c r="E14" s="74" t="s">
        <v>810</v>
      </c>
      <c r="F14" s="74" t="s">
        <v>811</v>
      </c>
      <c r="G14" s="74" t="s">
        <v>812</v>
      </c>
      <c r="H14" s="74" t="s">
        <v>640</v>
      </c>
      <c r="I14" s="74" t="s">
        <v>781</v>
      </c>
      <c r="J14" s="74" t="s">
        <v>813</v>
      </c>
      <c r="K14" s="74" t="s">
        <v>814</v>
      </c>
    </row>
    <row r="15" spans="1:11" ht="43.5">
      <c r="A15" s="171" t="s">
        <v>815</v>
      </c>
      <c r="B15" s="171" t="s">
        <v>816</v>
      </c>
      <c r="C15" s="171" t="s">
        <v>817</v>
      </c>
      <c r="D15" s="174" t="s">
        <v>22</v>
      </c>
      <c r="E15" s="174" t="s">
        <v>818</v>
      </c>
      <c r="F15" s="171" t="s">
        <v>819</v>
      </c>
      <c r="G15" s="174" t="s">
        <v>820</v>
      </c>
      <c r="H15" s="171" t="s">
        <v>821</v>
      </c>
      <c r="I15" s="174"/>
      <c r="J15" s="174" t="s">
        <v>822</v>
      </c>
      <c r="K15" s="174" t="s">
        <v>823</v>
      </c>
    </row>
  </sheetData>
  <mergeCells count="41">
    <mergeCell ref="K12:K13"/>
    <mergeCell ref="J10:J11"/>
    <mergeCell ref="K10:K11"/>
    <mergeCell ref="A12:A13"/>
    <mergeCell ref="B12:B13"/>
    <mergeCell ref="C12:C13"/>
    <mergeCell ref="D12:D13"/>
    <mergeCell ref="E12:E13"/>
    <mergeCell ref="F12:F13"/>
    <mergeCell ref="I12:I13"/>
    <mergeCell ref="J12:J13"/>
    <mergeCell ref="J7:J9"/>
    <mergeCell ref="K7:K9"/>
    <mergeCell ref="A10:A11"/>
    <mergeCell ref="B10:B11"/>
    <mergeCell ref="C10:C11"/>
    <mergeCell ref="D10:D11"/>
    <mergeCell ref="E10:E11"/>
    <mergeCell ref="F10:F11"/>
    <mergeCell ref="I10:I11"/>
    <mergeCell ref="G5:H5"/>
    <mergeCell ref="I5:I6"/>
    <mergeCell ref="J5:J6"/>
    <mergeCell ref="K5:K6"/>
    <mergeCell ref="A7:A9"/>
    <mergeCell ref="B7:B9"/>
    <mergeCell ref="C7:C9"/>
    <mergeCell ref="D7:D9"/>
    <mergeCell ref="E7:E9"/>
    <mergeCell ref="F7:F9"/>
    <mergeCell ref="A5:A6"/>
    <mergeCell ref="B5:B6"/>
    <mergeCell ref="C5:C6"/>
    <mergeCell ref="D5:D6"/>
    <mergeCell ref="E5:F5"/>
    <mergeCell ref="I7:I9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F38E-81B3-6142-9049-6263EBBF8BD2}">
  <dimension ref="A1:K19"/>
  <sheetViews>
    <sheetView zoomScale="93" zoomScaleNormal="93" workbookViewId="0">
      <selection sqref="A1:C1"/>
    </sheetView>
  </sheetViews>
  <sheetFormatPr defaultColWidth="11" defaultRowHeight="15.95"/>
  <cols>
    <col min="1" max="2" width="41.625" customWidth="1"/>
    <col min="3" max="3" width="41.5" bestFit="1" customWidth="1"/>
    <col min="4" max="4" width="41.5" customWidth="1"/>
    <col min="5" max="5" width="25.5" customWidth="1"/>
  </cols>
  <sheetData>
    <row r="1" spans="1:11">
      <c r="A1" s="251" t="s">
        <v>41</v>
      </c>
      <c r="B1" s="251"/>
      <c r="C1" s="251"/>
      <c r="D1" s="12"/>
      <c r="E1" s="252" t="s">
        <v>43</v>
      </c>
      <c r="F1" s="252"/>
      <c r="G1" s="251" t="s">
        <v>159</v>
      </c>
      <c r="H1" s="251"/>
      <c r="I1" s="251"/>
      <c r="J1" s="251"/>
    </row>
    <row r="2" spans="1:11">
      <c r="A2" s="21" t="s">
        <v>3</v>
      </c>
      <c r="B2" s="332" t="str">
        <f>ListadoObjetosDominio!B11</f>
        <v>ItemCarrito</v>
      </c>
      <c r="C2" s="332"/>
      <c r="D2" s="110"/>
      <c r="E2" s="58"/>
    </row>
    <row r="3" spans="1:11">
      <c r="A3" s="21" t="s">
        <v>4</v>
      </c>
      <c r="B3" s="228" t="str">
        <f>ListadoObjetosDominio!C11</f>
        <v>Objeto de dominio que representa a cada una de las selecciones individuales (producto específico y cantidad) dentro del carrito activo de un cliente.</v>
      </c>
      <c r="C3" s="228"/>
      <c r="D3" s="228"/>
      <c r="E3" s="228"/>
    </row>
    <row r="4" spans="1:11" ht="68.099999999999994">
      <c r="A4" s="29" t="s">
        <v>824</v>
      </c>
      <c r="B4" s="29" t="s">
        <v>825</v>
      </c>
      <c r="C4" s="29" t="s">
        <v>826</v>
      </c>
      <c r="D4" s="29" t="s">
        <v>827</v>
      </c>
      <c r="E4" s="29" t="s">
        <v>828</v>
      </c>
    </row>
    <row r="5" spans="1:11">
      <c r="A5" s="22" t="s">
        <v>829</v>
      </c>
      <c r="B5" s="22" t="s">
        <v>744</v>
      </c>
      <c r="C5" s="22" t="s">
        <v>485</v>
      </c>
      <c r="D5" s="22" t="s">
        <v>830</v>
      </c>
      <c r="E5" s="24" t="s">
        <v>58</v>
      </c>
    </row>
    <row r="6" spans="1:11">
      <c r="A6" s="28" t="s">
        <v>831</v>
      </c>
      <c r="B6" s="134" t="s">
        <v>746</v>
      </c>
      <c r="C6" s="137" t="str">
        <f>'M-Producto'!A6</f>
        <v>P-0001</v>
      </c>
      <c r="D6" s="139">
        <v>2</v>
      </c>
      <c r="E6" s="20" t="str">
        <f>_xlfn.CONCAT(B6,"-",C6)</f>
        <v>CAR-001-P-0001</v>
      </c>
    </row>
    <row r="7" spans="1:11">
      <c r="A7" s="28" t="s">
        <v>832</v>
      </c>
      <c r="B7" s="134" t="s">
        <v>747</v>
      </c>
      <c r="C7" s="137" t="str">
        <f>'M-Producto'!A7</f>
        <v>P-0002</v>
      </c>
      <c r="D7" s="139">
        <v>2</v>
      </c>
      <c r="E7" s="20" t="str">
        <f>_xlfn.CONCAT(B7,"-",C7)</f>
        <v>CAR-002-P-0002</v>
      </c>
    </row>
    <row r="8" spans="1:11">
      <c r="A8" s="28" t="s">
        <v>833</v>
      </c>
      <c r="B8" s="134" t="s">
        <v>749</v>
      </c>
      <c r="C8" s="137" t="str">
        <f>'M-Producto'!A8</f>
        <v>P-0003</v>
      </c>
      <c r="D8" s="139">
        <v>2</v>
      </c>
      <c r="E8" s="20" t="str">
        <f>_xlfn.CONCAT(B8,"-",C8)</f>
        <v>CAR-003-P-0003</v>
      </c>
    </row>
    <row r="9" spans="1:11">
      <c r="A9" s="28" t="s">
        <v>834</v>
      </c>
      <c r="B9" s="134" t="s">
        <v>750</v>
      </c>
      <c r="C9" s="137" t="str">
        <f>'M-Producto'!A9</f>
        <v>P-0004</v>
      </c>
      <c r="D9" s="139">
        <v>2</v>
      </c>
      <c r="E9" s="20" t="str">
        <f>_xlfn.CONCAT(B9,"-",C9)</f>
        <v>CAR-004-P-0004</v>
      </c>
      <c r="I9" s="335"/>
      <c r="J9" s="335"/>
      <c r="K9" s="335"/>
    </row>
    <row r="10" spans="1:11">
      <c r="A10" s="28" t="s">
        <v>835</v>
      </c>
      <c r="B10" s="134" t="s">
        <v>752</v>
      </c>
      <c r="C10" s="137" t="str">
        <f>'M-Producto'!A10</f>
        <v>P-0005</v>
      </c>
      <c r="D10" s="139">
        <v>2</v>
      </c>
      <c r="E10" s="20" t="str">
        <f>_xlfn.CONCAT(B10,"-",C10)</f>
        <v>CAR-005-P-0005</v>
      </c>
    </row>
    <row r="13" spans="1:11">
      <c r="A13" s="61" t="s">
        <v>88</v>
      </c>
      <c r="B13" s="61"/>
      <c r="C13" s="61"/>
      <c r="D13" s="61"/>
      <c r="E13" s="62"/>
    </row>
    <row r="14" spans="1:11">
      <c r="A14" s="31" t="s">
        <v>89</v>
      </c>
      <c r="B14" s="31"/>
      <c r="C14" s="31"/>
      <c r="D14" s="31"/>
      <c r="E14" s="59"/>
    </row>
    <row r="15" spans="1:11">
      <c r="A15" s="333" t="s">
        <v>90</v>
      </c>
      <c r="B15" s="333"/>
      <c r="C15" s="333"/>
      <c r="D15" s="333"/>
      <c r="E15" s="333"/>
    </row>
    <row r="16" spans="1:11">
      <c r="A16" s="254" t="s">
        <v>91</v>
      </c>
      <c r="B16" s="254"/>
      <c r="C16" s="254"/>
      <c r="D16" s="254"/>
      <c r="E16" s="254"/>
    </row>
    <row r="17" spans="1:5">
      <c r="A17" s="328" t="s">
        <v>606</v>
      </c>
      <c r="B17" s="328"/>
      <c r="C17" s="328"/>
      <c r="D17" s="328"/>
      <c r="E17" s="328"/>
    </row>
    <row r="18" spans="1:5">
      <c r="A18" s="222" t="s">
        <v>93</v>
      </c>
      <c r="B18" s="222"/>
      <c r="C18" s="222"/>
      <c r="D18" s="222"/>
      <c r="E18" s="222"/>
    </row>
    <row r="19" spans="1:5">
      <c r="A19" s="324" t="s">
        <v>607</v>
      </c>
      <c r="B19" s="324"/>
      <c r="C19" s="324"/>
      <c r="D19" s="324"/>
      <c r="E19" s="324"/>
    </row>
  </sheetData>
  <mergeCells count="11">
    <mergeCell ref="A15:E15"/>
    <mergeCell ref="A16:E16"/>
    <mergeCell ref="A17:E17"/>
    <mergeCell ref="A18:E18"/>
    <mergeCell ref="A19:E19"/>
    <mergeCell ref="I9:K9"/>
    <mergeCell ref="A1:C1"/>
    <mergeCell ref="E1:F1"/>
    <mergeCell ref="G1:J1"/>
    <mergeCell ref="B2:C2"/>
    <mergeCell ref="B3:E3"/>
  </mergeCells>
  <phoneticPr fontId="25" type="noConversion"/>
  <hyperlinks>
    <hyperlink ref="A1:C1" location="'Modelo de dominio'!A1" display="&lt;&lt; Ir al modelo de dominio" xr:uid="{C0DC3B52-E4E8-6A4E-AF32-8D5FFD3987AA}"/>
    <hyperlink ref="G1" location="'C-Dueno'!A1" display="&lt;&lt; Ir a la caracterización del objeto de dominio" xr:uid="{761229CC-1901-FA4F-B3C7-2B9B92655841}"/>
    <hyperlink ref="G1:J1" location="ListadoObjetosDominio!B11" display="&lt;&lt; Ir a la caracterización del objeto de dominio" xr:uid="{0C747360-42F9-F74F-BEE3-52D82217E166}"/>
    <hyperlink ref="E1:F1" location="ListadoObjetosDominio!A1" display="&lt;&lt; Ir al listado de objetos de dominio" xr:uid="{C7C91576-EB61-EB45-93F1-04821AE45DDE}"/>
    <hyperlink ref="C6" location="'M-Producto'!A6" display="P-0001" xr:uid="{E51FF83A-F5CC-B249-913D-74603F3FD04A}"/>
    <hyperlink ref="C7:C10" location="'M-Producto'!A6" display="P-0001" xr:uid="{7749ED91-DD11-5A42-8E96-41C823C7C13F}"/>
    <hyperlink ref="C7" location="'M-Producto'!A7" display="P-0002" xr:uid="{82ED96EF-7553-B94B-9C76-56E21FD07C84}"/>
    <hyperlink ref="C8" location="'M-Producto'!A8" display="P-0003" xr:uid="{8988F784-3A41-F247-9883-AEB8ED198F95}"/>
    <hyperlink ref="C9" location="'M-Producto'!A9" display="P-0004" xr:uid="{D8AECA34-44DB-604F-94E3-CD3DDAAA37D7}"/>
    <hyperlink ref="C10" location="'M-Producto'!A10" display="P-0005" xr:uid="{3979D564-A185-A74E-9C6D-D481454EE35A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10B1-74DB-4E5C-84A9-D511D9DD136C}">
  <dimension ref="A1:Y24"/>
  <sheetViews>
    <sheetView topLeftCell="A6" zoomScale="75" workbookViewId="0">
      <selection activeCell="K22" sqref="A14:K22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'M-ItemCarrito'!B2</f>
        <v>ItemCarrito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'M-ItemCarrito'!B3</f>
        <v>Objeto de dominio que representa a cada una de las selecciones individuales (producto específico y cantidad) dentro del carrito activo de un cliente.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'M-ItemCarrito'!A5</f>
        <v>idItemCarrito</v>
      </c>
      <c r="B5" s="52" t="str">
        <f>'M-ItemCarrito'!A4</f>
        <v>Identificador interno autogenerado por el detalle del carrito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 t="s">
        <v>753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'M-ItemCarrito'!B5</f>
        <v>idCarrito</v>
      </c>
      <c r="B6" s="45" t="str">
        <f>'M-ItemCarrito'!B4</f>
        <v>Referencia al objeto de dominio “CarritoCompras” al que pertenece (llave foránea)</v>
      </c>
      <c r="C6" s="45" t="s">
        <v>119</v>
      </c>
      <c r="D6" s="45" t="s">
        <v>836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837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11.95">
      <c r="A7" s="45" t="str">
        <f>'M-ItemCarrito'!C5</f>
        <v>idProducto</v>
      </c>
      <c r="B7" s="45" t="str">
        <f>'M-ItemCarrito'!C4</f>
        <v xml:space="preserve">Referencia al objeto de dominio “Producto” que el cliente desea adquirir </v>
      </c>
      <c r="C7" s="45" t="s">
        <v>119</v>
      </c>
      <c r="D7" s="45" t="s">
        <v>608</v>
      </c>
      <c r="E7" s="45" t="s">
        <v>116</v>
      </c>
      <c r="F7" s="45"/>
      <c r="G7" s="45"/>
      <c r="H7" s="45"/>
      <c r="I7" s="45"/>
      <c r="J7" s="45"/>
      <c r="K7" s="45"/>
      <c r="L7" s="45"/>
      <c r="M7" s="45" t="s">
        <v>838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140.1">
      <c r="A8" s="45" t="str">
        <f>'M-ItemCarrito'!D5</f>
        <v>cantidad</v>
      </c>
      <c r="B8" s="45" t="str">
        <f>'M-ItemCarrito'!D4</f>
        <v>Número de unidades que el cliente desea comprar de este producto</v>
      </c>
      <c r="C8" s="45" t="s">
        <v>119</v>
      </c>
      <c r="D8" s="45" t="s">
        <v>222</v>
      </c>
      <c r="E8" s="45" t="s">
        <v>116</v>
      </c>
      <c r="F8" s="45"/>
      <c r="G8" s="45"/>
      <c r="H8" s="45"/>
      <c r="I8" s="45"/>
      <c r="J8" s="45">
        <v>1</v>
      </c>
      <c r="K8" s="45">
        <v>9999</v>
      </c>
      <c r="L8" s="45"/>
      <c r="M8" s="45" t="s">
        <v>839</v>
      </c>
      <c r="N8" s="45" t="s">
        <v>119</v>
      </c>
      <c r="O8" s="45"/>
      <c r="P8" s="45"/>
      <c r="Q8" s="45"/>
      <c r="R8" s="45"/>
      <c r="S8" s="45" t="s">
        <v>119</v>
      </c>
      <c r="T8" s="45">
        <v>1</v>
      </c>
      <c r="U8" s="45" t="s">
        <v>119</v>
      </c>
      <c r="V8" s="88"/>
      <c r="W8" s="98"/>
      <c r="X8" s="89"/>
      <c r="Y8" s="90"/>
    </row>
    <row r="10" spans="1:25" ht="42">
      <c r="A10" s="50" t="s">
        <v>129</v>
      </c>
      <c r="B10" s="50" t="s">
        <v>4</v>
      </c>
      <c r="C10" s="50" t="s">
        <v>130</v>
      </c>
    </row>
    <row r="11" spans="1:25" ht="33.950000000000003" customHeight="1">
      <c r="A11" s="331" t="str">
        <f>'M-ItemCarrito'!E5</f>
        <v>Combinación única 1</v>
      </c>
      <c r="B11" s="329" t="str">
        <f>'M-ItemCarrito'!E4</f>
        <v>Indica que un mismo producto no puede aparecer en dos líneas distintas dentro del mismo carrito</v>
      </c>
      <c r="C11" s="49" t="str">
        <f>'M-ItemCarrito'!B5</f>
        <v>idCarrito</v>
      </c>
    </row>
    <row r="12" spans="1:25" ht="17.100000000000001" customHeight="1">
      <c r="A12" s="331"/>
      <c r="B12" s="330"/>
      <c r="C12" s="49" t="str">
        <f>'M-ItemCarrito'!C5</f>
        <v>idProducto</v>
      </c>
    </row>
    <row r="13" spans="1:25" ht="15.75"/>
    <row r="14" spans="1:25" ht="15.75">
      <c r="A14" s="255" t="s">
        <v>131</v>
      </c>
      <c r="B14" s="255" t="s">
        <v>4</v>
      </c>
      <c r="C14" s="255" t="s">
        <v>132</v>
      </c>
      <c r="D14" s="255"/>
      <c r="E14" s="255"/>
      <c r="F14" s="255" t="s">
        <v>133</v>
      </c>
      <c r="G14" s="255"/>
      <c r="H14" s="255" t="s">
        <v>134</v>
      </c>
      <c r="I14" s="255"/>
      <c r="J14" s="255" t="s">
        <v>227</v>
      </c>
      <c r="K14" s="255"/>
    </row>
    <row r="15" spans="1:25" ht="29.25">
      <c r="A15" s="255"/>
      <c r="B15" s="255"/>
      <c r="C15" s="194" t="s">
        <v>228</v>
      </c>
      <c r="D15" s="194" t="s">
        <v>98</v>
      </c>
      <c r="E15" s="194" t="s">
        <v>229</v>
      </c>
      <c r="F15" s="194" t="s">
        <v>138</v>
      </c>
      <c r="G15" s="194" t="s">
        <v>4</v>
      </c>
      <c r="H15" s="194" t="s">
        <v>139</v>
      </c>
      <c r="I15" s="194" t="s">
        <v>4</v>
      </c>
      <c r="J15" s="194" t="s">
        <v>140</v>
      </c>
      <c r="K15" s="194" t="s">
        <v>141</v>
      </c>
    </row>
    <row r="16" spans="1:25" ht="138.75">
      <c r="A16" s="318" t="str">
        <f>'E-ItemCarrito'!B7</f>
        <v>Agregar producto al carrito</v>
      </c>
      <c r="B16" s="318" t="str">
        <f>'E-ItemCarrito'!C7</f>
        <v>Insertar un producto específico con su cantidad y precio en el carrito de compras activo.</v>
      </c>
      <c r="C16" s="277" t="s">
        <v>840</v>
      </c>
      <c r="D16" s="277" t="s">
        <v>25</v>
      </c>
      <c r="E16" s="280" t="s">
        <v>841</v>
      </c>
      <c r="F16" s="277" t="s">
        <v>144</v>
      </c>
      <c r="G16" s="277" t="s">
        <v>842</v>
      </c>
      <c r="H16" s="197" t="str">
        <f>'E-ItemCarrito'!G7</f>
        <v>ITC-POL-01</v>
      </c>
      <c r="I16" s="198" t="str">
        <f>'E-ItemCarrito'!H7</f>
        <v>Asegurar que los datos requeridos sean válidos a nivel de tipo, formato, longitud y obligatoriedad.</v>
      </c>
      <c r="J16" s="197" t="s">
        <v>233</v>
      </c>
      <c r="K16" s="197" t="s">
        <v>147</v>
      </c>
    </row>
    <row r="17" spans="1:11" ht="100.5">
      <c r="A17" s="321"/>
      <c r="B17" s="321"/>
      <c r="C17" s="278"/>
      <c r="D17" s="278"/>
      <c r="E17" s="281"/>
      <c r="F17" s="278"/>
      <c r="G17" s="278"/>
      <c r="H17" s="197" t="str">
        <f>'E-ItemCarrito'!G8</f>
        <v>ITC-POL-02</v>
      </c>
      <c r="I17" s="198" t="str">
        <f>'E-ItemCarrito'!H8</f>
        <v>El idCarrito y el idProducto deben existir previamente en el sistema.</v>
      </c>
      <c r="J17" s="197" t="s">
        <v>843</v>
      </c>
      <c r="K17" s="197" t="s">
        <v>147</v>
      </c>
    </row>
    <row r="18" spans="1:11" ht="75.75">
      <c r="A18" s="319"/>
      <c r="B18" s="319"/>
      <c r="C18" s="279"/>
      <c r="D18" s="279"/>
      <c r="E18" s="282"/>
      <c r="F18" s="279"/>
      <c r="G18" s="279"/>
      <c r="H18" s="197" t="str">
        <f>'E-ItemCarrito'!G9</f>
        <v>ITC-POL-03</v>
      </c>
      <c r="I18" s="198" t="str">
        <f>'E-ItemCarrito'!H9</f>
        <v>La cantidad ingresada debe ser estrictamente mayor a cero (0).</v>
      </c>
      <c r="J18" s="197" t="s">
        <v>844</v>
      </c>
      <c r="K18" s="197" t="s">
        <v>147</v>
      </c>
    </row>
    <row r="19" spans="1:11" ht="138.75">
      <c r="A19" s="322" t="str">
        <f>'E-ItemCarrito'!B10</f>
        <v>Modificar cantidad del item</v>
      </c>
      <c r="B19" s="322" t="str">
        <f>'E-ItemCarrito'!C10</f>
        <v>Aumentar o disminuir las unidades de un producto que ya se encuentra dentro del carrito.</v>
      </c>
      <c r="C19" s="322" t="s">
        <v>845</v>
      </c>
      <c r="D19" s="322" t="s">
        <v>25</v>
      </c>
      <c r="E19" s="322" t="s">
        <v>846</v>
      </c>
      <c r="F19" s="322" t="s">
        <v>144</v>
      </c>
      <c r="G19" s="322" t="s">
        <v>847</v>
      </c>
      <c r="H19" s="200" t="str">
        <f>'E-ItemCarrito'!G10</f>
        <v>ITC-POL-04</v>
      </c>
      <c r="I19" s="200" t="str">
        <f>'E-ItemCarrito'!H10</f>
        <v>El idItem a modificar debe existir previamente en el carrito del cliente.</v>
      </c>
      <c r="J19" s="200" t="s">
        <v>848</v>
      </c>
      <c r="K19" s="200" t="s">
        <v>147</v>
      </c>
    </row>
    <row r="20" spans="1:11" ht="231">
      <c r="A20" s="323"/>
      <c r="B20" s="323"/>
      <c r="C20" s="323"/>
      <c r="D20" s="323"/>
      <c r="E20" s="323"/>
      <c r="F20" s="323"/>
      <c r="G20" s="323"/>
      <c r="H20" s="200" t="str">
        <f>'E-ItemCarrito'!G11</f>
        <v>PITC-POL-05</v>
      </c>
      <c r="I20" s="200" t="str">
        <f>'E-ItemCarrito'!H11</f>
        <v>Si el usuario reduce la cantidad a cero (0), el sistema debe disparar la eliminación automática del ítem.</v>
      </c>
      <c r="J20" s="200" t="s">
        <v>849</v>
      </c>
      <c r="K20" s="200" t="s">
        <v>147</v>
      </c>
    </row>
    <row r="21" spans="1:11" ht="101.25">
      <c r="A21" s="204" t="str">
        <f>'E-ItemCarrito'!B12</f>
        <v>Eliminar producto del carrito</v>
      </c>
      <c r="B21" s="204" t="str">
        <f>'E-ItemCarrito'!C12</f>
        <v>Retirar por completo una línea de producto del carrito de compras.</v>
      </c>
      <c r="C21" s="205" t="s">
        <v>829</v>
      </c>
      <c r="D21" s="205" t="s">
        <v>240</v>
      </c>
      <c r="E21" s="205" t="s">
        <v>850</v>
      </c>
      <c r="F21" s="205" t="s">
        <v>144</v>
      </c>
      <c r="G21" s="205" t="s">
        <v>851</v>
      </c>
      <c r="H21" s="195" t="str">
        <f>'E-ItemCarrito'!G12</f>
        <v>ITC-POL-06</v>
      </c>
      <c r="I21" s="195" t="str">
        <f>'E-ItemCarrito'!H12</f>
        <v>El idItem a eliminar debe existir previamente en el sistema.</v>
      </c>
      <c r="J21" s="195" t="s">
        <v>852</v>
      </c>
      <c r="K21" s="195" t="s">
        <v>147</v>
      </c>
    </row>
    <row r="22" spans="1:11" ht="159">
      <c r="A22" s="201" t="str">
        <f>'E-ItemCarrito'!B13</f>
        <v>Consultar items del carrito</v>
      </c>
      <c r="B22" s="201" t="str">
        <f>'E-ItemCarrito'!C13</f>
        <v>Listar todos los productos, con sus cantidades y subtotales, que están listos para ser pagados.</v>
      </c>
      <c r="C22" s="196" t="s">
        <v>744</v>
      </c>
      <c r="D22" s="191" t="s">
        <v>240</v>
      </c>
      <c r="E22" s="191" t="s">
        <v>853</v>
      </c>
      <c r="F22" s="191" t="s">
        <v>854</v>
      </c>
      <c r="G22" s="192" t="s">
        <v>855</v>
      </c>
      <c r="H22" s="191" t="str">
        <f>'E-ItemCarrito'!G13</f>
        <v>ITC-POL-07</v>
      </c>
      <c r="I22" s="191" t="str">
        <f>'E-ItemCarrito'!H13</f>
        <v>El cliente solo puede consultar los items que pertenezcan a su propio carrito activo.</v>
      </c>
      <c r="J22" s="193" t="s">
        <v>856</v>
      </c>
      <c r="K22" s="193" t="s">
        <v>147</v>
      </c>
    </row>
    <row r="23" spans="1:11" ht="15.75"/>
    <row r="24" spans="1:11" ht="15.75"/>
  </sheetData>
  <mergeCells count="25">
    <mergeCell ref="F16:F18"/>
    <mergeCell ref="G16:G18"/>
    <mergeCell ref="A19:A20"/>
    <mergeCell ref="B19:B20"/>
    <mergeCell ref="C19:C20"/>
    <mergeCell ref="D19:D20"/>
    <mergeCell ref="E19:E20"/>
    <mergeCell ref="F19:F20"/>
    <mergeCell ref="G19:G20"/>
    <mergeCell ref="A16:A18"/>
    <mergeCell ref="B16:B18"/>
    <mergeCell ref="C16:C18"/>
    <mergeCell ref="D16:D18"/>
    <mergeCell ref="E16:E18"/>
    <mergeCell ref="J14:K14"/>
    <mergeCell ref="A1:B1"/>
    <mergeCell ref="D1:F1"/>
    <mergeCell ref="G1:J1"/>
    <mergeCell ref="A11:A12"/>
    <mergeCell ref="B11:B12"/>
    <mergeCell ref="A14:A15"/>
    <mergeCell ref="B14:B15"/>
    <mergeCell ref="C14:E14"/>
    <mergeCell ref="F14:G14"/>
    <mergeCell ref="H14:I14"/>
  </mergeCells>
  <hyperlinks>
    <hyperlink ref="A1" r:id="rId1" location="'Modelo%20de%20dominio'!A1" display="applewebdata://4A31782C-94C9-40BA-AD06-77312C4F13C1/ - 'Modelo%20de%20dominio'!A1" xr:uid="{1B9348BE-5A8F-4587-BEDB-02C3814B2C88}"/>
    <hyperlink ref="D1" r:id="rId2" location="ListadoObjetosDominio!A1" display="applewebdata://4A31782C-94C9-40BA-AD06-77312C4F13C1/ - ListadoObjetosDominio!A1" xr:uid="{25FF0F7B-ED08-4155-8E25-4B286FEEF0F0}"/>
    <hyperlink ref="G1" r:id="rId3" location="'C-ImagenProducto '!A1" display="applewebdata://4A31782C-94C9-40BA-AD06-77312C4F13C1/ - 'C-ImagenProducto '!A1" xr:uid="{5E290CFD-01AE-41D3-99C3-6C9384B541E1}"/>
    <hyperlink ref="V4" location="'C-ImagenProducto '!A15" display="'C-ImagenProducto '!A15" xr:uid="{D1830342-F666-471A-8BD8-4C5A972DD67F}"/>
    <hyperlink ref="A19" location="RANGE!W4" display="Eliminar de forma definitiva la información de un nuevo País" xr:uid="{F4DDBB90-5360-4022-B984-35C38E99EEE8}"/>
    <hyperlink ref="A21" location="RANGE!X4" display="Consultar información de un País por su identificador" xr:uid="{7E587B96-3CA1-4862-9C6F-E76D7830E34F}"/>
  </hyperlinks>
  <pageMargins left="0.7" right="0.7" top="0.75" bottom="0.75" header="0.3" footer="0.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39EC-BAC9-4074-A469-0056B1B49F0F}">
  <dimension ref="A1:K13"/>
  <sheetViews>
    <sheetView topLeftCell="C9" workbookViewId="0">
      <selection activeCell="B13" sqref="B13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ListadoObjetosDominio!B11</f>
        <v>ItemCarrito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ListadoObjetosDominio!C11</f>
        <v>Objeto de dominio que representa a cada una de las selecciones individuales (producto específico y cantidad) dentro del carrito activo de un cliente.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36" t="s">
        <v>166</v>
      </c>
      <c r="H4" s="237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36" t="s">
        <v>173</v>
      </c>
      <c r="H5" s="237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7</v>
      </c>
      <c r="B7" s="243" t="s">
        <v>857</v>
      </c>
      <c r="C7" s="243" t="s">
        <v>858</v>
      </c>
      <c r="D7" s="243" t="str">
        <f>ListadoObjetosDominio!B11</f>
        <v>ItemCarrito</v>
      </c>
      <c r="E7" s="243" t="s">
        <v>859</v>
      </c>
      <c r="F7" s="243" t="s">
        <v>860</v>
      </c>
      <c r="G7" s="74" t="s">
        <v>861</v>
      </c>
      <c r="H7" s="74" t="s">
        <v>640</v>
      </c>
      <c r="I7" s="243" t="s">
        <v>781</v>
      </c>
      <c r="J7" s="243" t="s">
        <v>862</v>
      </c>
      <c r="K7" s="243" t="s">
        <v>863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864</v>
      </c>
      <c r="H8" s="74" t="s">
        <v>865</v>
      </c>
      <c r="I8" s="244"/>
      <c r="J8" s="244"/>
      <c r="K8" s="244"/>
    </row>
    <row r="9" spans="1:11" ht="50.1" customHeight="1">
      <c r="A9" s="244"/>
      <c r="B9" s="244"/>
      <c r="C9" s="244"/>
      <c r="D9" s="244"/>
      <c r="E9" s="244"/>
      <c r="F9" s="244"/>
      <c r="G9" s="74" t="s">
        <v>866</v>
      </c>
      <c r="H9" s="74" t="s">
        <v>867</v>
      </c>
      <c r="I9" s="244"/>
      <c r="J9" s="244"/>
      <c r="K9" s="244"/>
    </row>
    <row r="10" spans="1:11" ht="50.1" customHeight="1">
      <c r="A10" s="243" t="s">
        <v>7</v>
      </c>
      <c r="B10" s="243" t="s">
        <v>868</v>
      </c>
      <c r="C10" s="243" t="s">
        <v>869</v>
      </c>
      <c r="D10" s="243" t="str">
        <f>ListadoObjetosDominio!B11</f>
        <v>ItemCarrito</v>
      </c>
      <c r="E10" s="243" t="s">
        <v>870</v>
      </c>
      <c r="F10" s="243" t="s">
        <v>871</v>
      </c>
      <c r="G10" s="74" t="s">
        <v>872</v>
      </c>
      <c r="H10" s="74" t="s">
        <v>873</v>
      </c>
      <c r="I10" s="243" t="s">
        <v>781</v>
      </c>
      <c r="J10" s="243" t="s">
        <v>874</v>
      </c>
      <c r="K10" s="243" t="s">
        <v>875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876</v>
      </c>
      <c r="H11" s="74" t="s">
        <v>877</v>
      </c>
      <c r="I11" s="245"/>
      <c r="J11" s="245"/>
      <c r="K11" s="245"/>
    </row>
    <row r="12" spans="1:11" ht="50.1" customHeight="1">
      <c r="A12" s="74" t="s">
        <v>7</v>
      </c>
      <c r="B12" s="74" t="s">
        <v>878</v>
      </c>
      <c r="C12" s="74" t="s">
        <v>879</v>
      </c>
      <c r="D12" s="74" t="str">
        <f>ListadoObjetosDominio!B11</f>
        <v>ItemCarrito</v>
      </c>
      <c r="E12" s="74" t="s">
        <v>880</v>
      </c>
      <c r="F12" s="74" t="s">
        <v>881</v>
      </c>
      <c r="G12" s="74" t="s">
        <v>882</v>
      </c>
      <c r="H12" s="74" t="s">
        <v>883</v>
      </c>
      <c r="I12" s="74" t="s">
        <v>185</v>
      </c>
      <c r="J12" s="74" t="s">
        <v>884</v>
      </c>
      <c r="K12" s="74" t="s">
        <v>885</v>
      </c>
    </row>
    <row r="13" spans="1:11" ht="50.1" customHeight="1">
      <c r="A13" s="74" t="s">
        <v>7</v>
      </c>
      <c r="B13" s="74" t="s">
        <v>886</v>
      </c>
      <c r="C13" s="74" t="s">
        <v>887</v>
      </c>
      <c r="D13" s="74" t="str">
        <f>ListadoObjetosDominio!B11</f>
        <v>ItemCarrito</v>
      </c>
      <c r="E13" s="74" t="s">
        <v>870</v>
      </c>
      <c r="F13" s="74" t="s">
        <v>888</v>
      </c>
      <c r="G13" s="74" t="s">
        <v>889</v>
      </c>
      <c r="H13" s="74" t="s">
        <v>890</v>
      </c>
      <c r="I13" s="74" t="s">
        <v>185</v>
      </c>
      <c r="J13" s="74" t="s">
        <v>891</v>
      </c>
      <c r="K13" s="74" t="s">
        <v>892</v>
      </c>
    </row>
  </sheetData>
  <mergeCells count="32">
    <mergeCell ref="F10:F11"/>
    <mergeCell ref="I10:I11"/>
    <mergeCell ref="D7:D9"/>
    <mergeCell ref="A7:A9"/>
    <mergeCell ref="B7:B9"/>
    <mergeCell ref="C7:C9"/>
    <mergeCell ref="E7:E9"/>
    <mergeCell ref="A10:A11"/>
    <mergeCell ref="B10:B11"/>
    <mergeCell ref="C10:C11"/>
    <mergeCell ref="D10:D11"/>
    <mergeCell ref="E10:E11"/>
    <mergeCell ref="F7:F9"/>
    <mergeCell ref="G5:H5"/>
    <mergeCell ref="I5:I6"/>
    <mergeCell ref="J5:J6"/>
    <mergeCell ref="J10:J11"/>
    <mergeCell ref="K5:K6"/>
    <mergeCell ref="K10:K11"/>
    <mergeCell ref="I7:I9"/>
    <mergeCell ref="J7:J9"/>
    <mergeCell ref="K7:K9"/>
    <mergeCell ref="A5:A6"/>
    <mergeCell ref="B5:B6"/>
    <mergeCell ref="C5:C6"/>
    <mergeCell ref="D5:D6"/>
    <mergeCell ref="E5:F5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B98A-11CA-AB41-8D2B-EA972CC3A608}">
  <dimension ref="A1:M19"/>
  <sheetViews>
    <sheetView topLeftCell="B1" zoomScale="93" zoomScaleNormal="93" workbookViewId="0">
      <selection activeCell="B23" sqref="B23"/>
    </sheetView>
  </sheetViews>
  <sheetFormatPr defaultColWidth="11" defaultRowHeight="15.95"/>
  <cols>
    <col min="1" max="2" width="41.625" customWidth="1"/>
    <col min="3" max="3" width="41.5" bestFit="1" customWidth="1"/>
    <col min="4" max="6" width="41.5" customWidth="1"/>
    <col min="7" max="7" width="25.5" customWidth="1"/>
  </cols>
  <sheetData>
    <row r="1" spans="1:13">
      <c r="A1" s="251" t="s">
        <v>41</v>
      </c>
      <c r="B1" s="251"/>
      <c r="C1" s="251"/>
      <c r="D1" s="12"/>
      <c r="E1" s="12"/>
      <c r="F1" s="12"/>
      <c r="G1" s="252" t="s">
        <v>43</v>
      </c>
      <c r="H1" s="252"/>
      <c r="I1" s="251" t="s">
        <v>159</v>
      </c>
      <c r="J1" s="251"/>
      <c r="K1" s="251"/>
      <c r="L1" s="251"/>
    </row>
    <row r="2" spans="1:13">
      <c r="A2" s="21" t="s">
        <v>3</v>
      </c>
      <c r="B2" s="332" t="str">
        <f>ListadoObjetosDominio!B12</f>
        <v>Pedido</v>
      </c>
      <c r="C2" s="332"/>
      <c r="D2" s="110"/>
      <c r="E2" s="110"/>
      <c r="F2" s="110"/>
      <c r="G2" s="58"/>
    </row>
    <row r="3" spans="1:13">
      <c r="A3" s="21" t="s">
        <v>4</v>
      </c>
      <c r="B3" s="228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28"/>
      <c r="D3" s="228"/>
      <c r="E3" s="228"/>
      <c r="F3" s="228"/>
      <c r="G3" s="228"/>
    </row>
    <row r="4" spans="1:13" ht="51">
      <c r="A4" s="29" t="s">
        <v>893</v>
      </c>
      <c r="B4" s="29" t="s">
        <v>894</v>
      </c>
      <c r="C4" s="29" t="s">
        <v>895</v>
      </c>
      <c r="D4" s="29" t="s">
        <v>896</v>
      </c>
      <c r="E4" s="29" t="s">
        <v>897</v>
      </c>
      <c r="F4" s="29" t="s">
        <v>898</v>
      </c>
      <c r="G4" s="29" t="s">
        <v>899</v>
      </c>
    </row>
    <row r="5" spans="1:13">
      <c r="A5" s="22" t="s">
        <v>744</v>
      </c>
      <c r="B5" s="22" t="s">
        <v>52</v>
      </c>
      <c r="C5" s="22" t="s">
        <v>305</v>
      </c>
      <c r="D5" s="22" t="s">
        <v>900</v>
      </c>
      <c r="E5" s="22" t="s">
        <v>901</v>
      </c>
      <c r="F5" s="22" t="s">
        <v>902</v>
      </c>
      <c r="G5" s="24" t="s">
        <v>58</v>
      </c>
    </row>
    <row r="6" spans="1:13">
      <c r="A6" s="28" t="s">
        <v>903</v>
      </c>
      <c r="B6" s="135" t="s">
        <v>60</v>
      </c>
      <c r="C6" s="140" t="s">
        <v>310</v>
      </c>
      <c r="D6" s="140">
        <v>46112</v>
      </c>
      <c r="E6" s="140" t="s">
        <v>904</v>
      </c>
      <c r="F6" s="141">
        <v>14600</v>
      </c>
      <c r="G6" s="20" t="str">
        <f>A6</f>
        <v>PED-2026-001</v>
      </c>
    </row>
    <row r="7" spans="1:13">
      <c r="A7" s="28" t="s">
        <v>905</v>
      </c>
      <c r="B7" s="135" t="str">
        <f>'M-Cliente'!A8</f>
        <v>C-0002</v>
      </c>
      <c r="C7" s="140" t="s">
        <v>315</v>
      </c>
      <c r="D7" s="140">
        <v>46113</v>
      </c>
      <c r="E7" s="142" t="s">
        <v>906</v>
      </c>
      <c r="F7" s="141">
        <v>14600</v>
      </c>
      <c r="G7" s="20" t="str">
        <f>A7</f>
        <v>PED-2026-002</v>
      </c>
    </row>
    <row r="8" spans="1:13">
      <c r="A8" s="28" t="s">
        <v>907</v>
      </c>
      <c r="B8" s="135" t="str">
        <f>'M-Cliente'!A9</f>
        <v>C-0003</v>
      </c>
      <c r="C8" s="140" t="s">
        <v>319</v>
      </c>
      <c r="D8" s="140">
        <v>46114</v>
      </c>
      <c r="E8" s="144" t="s">
        <v>908</v>
      </c>
      <c r="F8" s="141">
        <v>14600</v>
      </c>
      <c r="G8" s="20" t="str">
        <f>A8</f>
        <v>PED-2026-003</v>
      </c>
    </row>
    <row r="9" spans="1:13">
      <c r="A9" s="28" t="s">
        <v>909</v>
      </c>
      <c r="B9" s="135" t="str">
        <f>'M-Cliente'!A10</f>
        <v>C-0004</v>
      </c>
      <c r="C9" s="140" t="s">
        <v>324</v>
      </c>
      <c r="D9" s="140">
        <v>46115</v>
      </c>
      <c r="E9" s="144" t="s">
        <v>910</v>
      </c>
      <c r="F9" s="141">
        <v>14600</v>
      </c>
      <c r="G9" s="20" t="str">
        <f>A9</f>
        <v>PED-2026-004</v>
      </c>
      <c r="K9" s="335"/>
      <c r="L9" s="335"/>
      <c r="M9" s="335"/>
    </row>
    <row r="10" spans="1:13">
      <c r="A10" s="28" t="s">
        <v>911</v>
      </c>
      <c r="B10" s="135" t="str">
        <f>'M-Cliente'!A7</f>
        <v>C-0001</v>
      </c>
      <c r="C10" s="140" t="s">
        <v>329</v>
      </c>
      <c r="D10" s="140">
        <v>46116</v>
      </c>
      <c r="E10" s="144" t="s">
        <v>906</v>
      </c>
      <c r="F10" s="141">
        <v>14600</v>
      </c>
      <c r="G10" s="20" t="str">
        <f>A10</f>
        <v>PED-2026-005</v>
      </c>
    </row>
    <row r="13" spans="1:13">
      <c r="A13" s="61" t="s">
        <v>88</v>
      </c>
      <c r="B13" s="61"/>
      <c r="C13" s="61"/>
      <c r="D13" s="61"/>
      <c r="E13" s="61"/>
      <c r="F13" s="61"/>
      <c r="G13" s="62"/>
    </row>
    <row r="14" spans="1:13">
      <c r="A14" s="31" t="s">
        <v>89</v>
      </c>
      <c r="B14" s="31"/>
      <c r="C14" s="31"/>
      <c r="D14" s="31"/>
      <c r="E14" s="31"/>
      <c r="F14" s="31"/>
      <c r="G14" s="59"/>
    </row>
    <row r="15" spans="1:13">
      <c r="A15" s="333" t="s">
        <v>90</v>
      </c>
      <c r="B15" s="333"/>
      <c r="C15" s="333"/>
      <c r="D15" s="333"/>
      <c r="E15" s="333"/>
      <c r="F15" s="333"/>
      <c r="G15" s="333"/>
    </row>
    <row r="16" spans="1:13">
      <c r="A16" s="254" t="s">
        <v>91</v>
      </c>
      <c r="B16" s="254"/>
      <c r="C16" s="254"/>
      <c r="D16" s="254"/>
      <c r="E16" s="254"/>
      <c r="F16" s="254"/>
      <c r="G16" s="254"/>
    </row>
    <row r="17" spans="1:7">
      <c r="A17" s="334" t="s">
        <v>606</v>
      </c>
      <c r="B17" s="334"/>
      <c r="C17" s="334"/>
      <c r="D17" s="334"/>
      <c r="E17" s="334"/>
      <c r="F17" s="334"/>
      <c r="G17" s="334"/>
    </row>
    <row r="18" spans="1:7">
      <c r="A18" s="222" t="s">
        <v>93</v>
      </c>
      <c r="B18" s="222"/>
      <c r="C18" s="222"/>
      <c r="D18" s="222"/>
      <c r="E18" s="222"/>
      <c r="F18" s="222"/>
      <c r="G18" s="222"/>
    </row>
    <row r="19" spans="1:7">
      <c r="A19" s="324" t="s">
        <v>607</v>
      </c>
      <c r="B19" s="324"/>
      <c r="C19" s="324"/>
      <c r="D19" s="324"/>
      <c r="E19" s="324"/>
      <c r="F19" s="324"/>
      <c r="G19" s="324"/>
    </row>
  </sheetData>
  <mergeCells count="11">
    <mergeCell ref="A15:G15"/>
    <mergeCell ref="A16:G16"/>
    <mergeCell ref="A17:G17"/>
    <mergeCell ref="A18:G18"/>
    <mergeCell ref="A19:G19"/>
    <mergeCell ref="K9:M9"/>
    <mergeCell ref="A1:C1"/>
    <mergeCell ref="G1:H1"/>
    <mergeCell ref="I1:L1"/>
    <mergeCell ref="B2:C2"/>
    <mergeCell ref="B3:G3"/>
  </mergeCells>
  <hyperlinks>
    <hyperlink ref="A1:C1" location="'Modelo de dominio'!A1" display="&lt;&lt; Ir al modelo de dominio" xr:uid="{EFEE6F61-FDDA-F044-866F-75B78F19F0B9}"/>
    <hyperlink ref="I1" location="'C-Dueno'!A1" display="&lt;&lt; Ir a la caracterización del objeto de dominio" xr:uid="{9594A4FB-A573-A344-BAC1-1B13871FDD91}"/>
    <hyperlink ref="I1:L1" location="'C-Departamento'!A1" display="&lt;&lt; Ir a la caracterización del objeto de dominio" xr:uid="{090B6BA6-58BD-5443-A195-5707EA3264A1}"/>
    <hyperlink ref="G1:H1" location="ListadoObjetosDominio!A1" display="&lt;&lt; Ir al listado de objetos de dominio" xr:uid="{2D75B69E-0C6F-E744-A2D2-181591EF243D}"/>
    <hyperlink ref="B6" location="'M-Cliente'!A7" display="'M-Cliente'!A7" xr:uid="{BC56F9B3-B9DF-1C42-8FD8-9EF636C712EF}"/>
    <hyperlink ref="B7" location="'M-Cliente'!A8" display="'M-Cliente'!A8" xr:uid="{E21263A0-3362-614B-BCC7-08B31019D0FB}"/>
    <hyperlink ref="B8" location="'M-Cliente'!A9" display="'M-Cliente'!A9" xr:uid="{36CF9AFF-DBB4-0145-B74D-F2A465D9E5CB}"/>
    <hyperlink ref="B9" location="'M-Cliente'!A10" display="'M-Cliente'!A10" xr:uid="{5EDBAEE3-9EC4-D84C-A7C9-C151E5C7C5F7}"/>
    <hyperlink ref="B10" location="'M-Cliente'!A7" display="'M-Cliente'!A7" xr:uid="{47BF5920-3CA7-E74F-8566-600699F46DA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5877-371F-4BE1-B20A-24DAFC69C6E5}">
  <dimension ref="A1:Y25"/>
  <sheetViews>
    <sheetView topLeftCell="A10" zoomScale="75" workbookViewId="0">
      <selection activeCell="K25" sqref="A16:K25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8" width="9" bestFit="1" customWidth="1"/>
    <col min="9" max="9" width="21.25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'M-Pedido'!B2</f>
        <v>Pedido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'M-Pedido'!B3</f>
        <v xml:space="preserve">Objeto de dominio que representa la sesión temporal donde un cliente agrupa los productos que tiene intención de adquirir antes de formalizar la transacción.
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98.1">
      <c r="A5" s="45" t="str">
        <f>'M-Pedido'!A5</f>
        <v>idCarrito</v>
      </c>
      <c r="B5" s="52" t="str">
        <f>'M-Pedido'!A4</f>
        <v>Identificador único y alfanumérico generado por el sistema (Nro. Orden)</v>
      </c>
      <c r="C5" s="45" t="s">
        <v>116</v>
      </c>
      <c r="D5" s="45" t="s">
        <v>117</v>
      </c>
      <c r="E5" s="45" t="s">
        <v>116</v>
      </c>
      <c r="F5" s="45">
        <v>1</v>
      </c>
      <c r="G5" s="45">
        <v>30</v>
      </c>
      <c r="H5" s="45"/>
      <c r="I5" s="45"/>
      <c r="J5" s="45"/>
      <c r="K5" s="45"/>
      <c r="L5" s="45" t="s">
        <v>118</v>
      </c>
      <c r="M5" s="45" t="s">
        <v>912</v>
      </c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'M-Pedido'!B5</f>
        <v>idCliente</v>
      </c>
      <c r="B6" s="45" t="str">
        <f>'M-Pedido'!B4</f>
        <v xml:space="preserve">Referencia al objeto de dominio “Cliente” que realiza la compra </v>
      </c>
      <c r="C6" s="45" t="s">
        <v>119</v>
      </c>
      <c r="D6" s="45" t="s">
        <v>342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913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40.1">
      <c r="A7" s="45" t="str">
        <f>'M-Pedido'!C5</f>
        <v>idDireccion</v>
      </c>
      <c r="B7" s="45" t="str">
        <f>'M-Pedido'!C4</f>
        <v>Referencia al objeto de dominio “Dirección” donde se entregará la compra (Llave foránea)</v>
      </c>
      <c r="C7" s="45" t="s">
        <v>119</v>
      </c>
      <c r="D7" s="45" t="s">
        <v>914</v>
      </c>
      <c r="E7" s="45" t="s">
        <v>116</v>
      </c>
      <c r="F7" s="45"/>
      <c r="G7" s="45"/>
      <c r="H7" s="45"/>
      <c r="I7" s="45"/>
      <c r="J7" s="45"/>
      <c r="K7" s="45"/>
      <c r="L7" s="45"/>
      <c r="M7" s="45" t="s">
        <v>915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111.95">
      <c r="A8" s="45" t="str">
        <f>'M-Pedido'!D5</f>
        <v>fechaCreacion</v>
      </c>
      <c r="B8" s="45" t="str">
        <f>'M-Pedido'!D4</f>
        <v>Fecha y hora exacta de la confirmación de la compra</v>
      </c>
      <c r="C8" s="45" t="s">
        <v>119</v>
      </c>
      <c r="D8" s="45" t="s">
        <v>697</v>
      </c>
      <c r="E8" s="45" t="s">
        <v>116</v>
      </c>
      <c r="F8" s="45"/>
      <c r="G8" s="45"/>
      <c r="H8" s="45"/>
      <c r="I8" s="45"/>
      <c r="J8" s="45"/>
      <c r="K8" s="45"/>
      <c r="L8" s="45"/>
      <c r="M8" s="45" t="s">
        <v>916</v>
      </c>
      <c r="N8" s="45" t="s">
        <v>119</v>
      </c>
      <c r="O8" s="45"/>
      <c r="P8" s="45"/>
      <c r="Q8" s="45"/>
      <c r="R8" s="45"/>
      <c r="S8" s="45" t="s">
        <v>119</v>
      </c>
      <c r="T8" s="45"/>
      <c r="U8" s="45" t="s">
        <v>116</v>
      </c>
      <c r="V8" s="88"/>
      <c r="W8" s="98"/>
      <c r="X8" s="89"/>
      <c r="Y8" s="90"/>
    </row>
    <row r="9" spans="1:25" ht="153.94999999999999">
      <c r="A9" s="45" t="str">
        <f>'M-Pedido'!E5</f>
        <v>estadoLogistico</v>
      </c>
      <c r="B9" s="45" t="str">
        <f>'M-Pedido'!E4</f>
        <v>Estado general del proceso logístico y financiero (Ej. PendientePago, Despachado)</v>
      </c>
      <c r="C9" s="45" t="s">
        <v>119</v>
      </c>
      <c r="D9" s="45" t="s">
        <v>917</v>
      </c>
      <c r="E9" s="45" t="s">
        <v>116</v>
      </c>
      <c r="F9" s="45">
        <v>6</v>
      </c>
      <c r="G9" s="45">
        <v>30</v>
      </c>
      <c r="H9" s="45"/>
      <c r="I9" s="45"/>
      <c r="J9" s="45"/>
      <c r="K9" s="45"/>
      <c r="L9" s="45" t="s">
        <v>125</v>
      </c>
      <c r="M9" s="45" t="s">
        <v>918</v>
      </c>
      <c r="N9" s="45" t="s">
        <v>119</v>
      </c>
      <c r="O9" s="45" t="s">
        <v>119</v>
      </c>
      <c r="P9" s="45"/>
      <c r="Q9" s="45" t="s">
        <v>116</v>
      </c>
      <c r="R9" s="45" t="s">
        <v>116</v>
      </c>
      <c r="S9" s="45" t="s">
        <v>119</v>
      </c>
      <c r="T9" s="45" t="s">
        <v>904</v>
      </c>
      <c r="U9" s="45" t="s">
        <v>119</v>
      </c>
      <c r="V9" s="88"/>
      <c r="W9" s="98"/>
      <c r="X9" s="89"/>
      <c r="Y9" s="90"/>
    </row>
    <row r="10" spans="1:25" ht="140.1">
      <c r="A10" s="45" t="str">
        <f>'M-Pedido'!F5</f>
        <v>totalCompra</v>
      </c>
      <c r="B10" s="45" t="str">
        <f>'M-Pedido'!F4</f>
        <v>Valor total liquidado y congelado a cobrar al cliente en COP</v>
      </c>
      <c r="C10" s="45" t="s">
        <v>119</v>
      </c>
      <c r="D10" s="45" t="s">
        <v>524</v>
      </c>
      <c r="E10" s="45" t="s">
        <v>116</v>
      </c>
      <c r="F10" s="45"/>
      <c r="G10" s="45"/>
      <c r="H10" s="45">
        <v>2</v>
      </c>
      <c r="I10" s="45" t="s">
        <v>525</v>
      </c>
      <c r="J10" s="45">
        <v>1</v>
      </c>
      <c r="K10" s="45">
        <v>999999</v>
      </c>
      <c r="L10" s="45"/>
      <c r="M10" s="45" t="s">
        <v>919</v>
      </c>
      <c r="N10" s="45" t="s">
        <v>116</v>
      </c>
      <c r="O10" s="45"/>
      <c r="P10" s="45"/>
      <c r="Q10" s="45"/>
      <c r="R10" s="45"/>
      <c r="S10" s="45" t="s">
        <v>119</v>
      </c>
      <c r="T10" s="45"/>
      <c r="U10" s="45" t="s">
        <v>116</v>
      </c>
      <c r="V10" s="88"/>
      <c r="W10" s="98"/>
      <c r="X10" s="89"/>
      <c r="Y10" s="90"/>
    </row>
    <row r="12" spans="1:25" ht="42">
      <c r="A12" s="50" t="s">
        <v>129</v>
      </c>
      <c r="B12" s="50" t="s">
        <v>4</v>
      </c>
      <c r="C12" s="50" t="s">
        <v>130</v>
      </c>
    </row>
    <row r="13" spans="1:25" ht="33.950000000000003" customHeight="1">
      <c r="A13" s="331" t="str">
        <f>'M-Pedido'!G5</f>
        <v>Combinación única 1</v>
      </c>
      <c r="B13" s="329" t="str">
        <f>'M-Pedido'!G4</f>
        <v>Indica que el número de pedido es un comprobante único en todo el sistema</v>
      </c>
      <c r="C13" s="49" t="str">
        <f>'M-Pedido'!A5</f>
        <v>idCarrito</v>
      </c>
    </row>
    <row r="14" spans="1:25" ht="17.100000000000001" customHeight="1">
      <c r="A14" s="331"/>
      <c r="B14" s="330"/>
      <c r="C14" s="49"/>
    </row>
    <row r="15" spans="1:25" ht="15.75"/>
    <row r="16" spans="1:25" ht="15.75">
      <c r="A16" s="255" t="s">
        <v>131</v>
      </c>
      <c r="B16" s="255" t="s">
        <v>4</v>
      </c>
      <c r="C16" s="255" t="s">
        <v>132</v>
      </c>
      <c r="D16" s="255"/>
      <c r="E16" s="255"/>
      <c r="F16" s="255" t="s">
        <v>133</v>
      </c>
      <c r="G16" s="255"/>
      <c r="H16" s="255" t="s">
        <v>134</v>
      </c>
      <c r="I16" s="255"/>
      <c r="J16" s="255" t="s">
        <v>227</v>
      </c>
      <c r="K16" s="255"/>
    </row>
    <row r="17" spans="1:11" ht="29.25">
      <c r="A17" s="255"/>
      <c r="B17" s="255"/>
      <c r="C17" s="194" t="s">
        <v>228</v>
      </c>
      <c r="D17" s="194" t="s">
        <v>98</v>
      </c>
      <c r="E17" s="194" t="s">
        <v>229</v>
      </c>
      <c r="F17" s="194" t="s">
        <v>138</v>
      </c>
      <c r="G17" s="194" t="s">
        <v>4</v>
      </c>
      <c r="H17" s="194" t="s">
        <v>139</v>
      </c>
      <c r="I17" s="194" t="s">
        <v>4</v>
      </c>
      <c r="J17" s="194" t="s">
        <v>140</v>
      </c>
      <c r="K17" s="194" t="s">
        <v>141</v>
      </c>
    </row>
    <row r="18" spans="1:11" ht="57.75">
      <c r="A18" s="318" t="str">
        <f>'E-Pedido'!B7</f>
        <v>Crear pedido (Checkout)</v>
      </c>
      <c r="B18" s="318" t="str">
        <f>'E-Pedido'!C7</f>
        <v>El usuario finaliza su compra, procesa el pago y genera la orden de despacho</v>
      </c>
      <c r="C18" s="277" t="s">
        <v>920</v>
      </c>
      <c r="D18" s="277" t="s">
        <v>27</v>
      </c>
      <c r="E18" s="280" t="s">
        <v>921</v>
      </c>
      <c r="F18" s="277" t="s">
        <v>144</v>
      </c>
      <c r="G18" s="277" t="s">
        <v>922</v>
      </c>
      <c r="H18" s="197" t="str">
        <f>'E-Pedido'!G7</f>
        <v>PED-POL-01</v>
      </c>
      <c r="I18" s="198" t="str">
        <f>'E-Pedido'!H7</f>
        <v>Asegurar que los datos requeridos sean válidos a nivel de tipo, formato, longitud y obligatoriedad.</v>
      </c>
      <c r="J18" s="197" t="s">
        <v>233</v>
      </c>
      <c r="K18" s="197" t="s">
        <v>147</v>
      </c>
    </row>
    <row r="19" spans="1:11" ht="43.5">
      <c r="A19" s="321"/>
      <c r="B19" s="321"/>
      <c r="C19" s="278"/>
      <c r="D19" s="278"/>
      <c r="E19" s="281"/>
      <c r="F19" s="278"/>
      <c r="G19" s="278"/>
      <c r="H19" s="197" t="str">
        <f>'E-Pedido'!G8</f>
        <v>PED-POL-02</v>
      </c>
      <c r="I19" s="198" t="str">
        <f>'E-Pedido'!H8</f>
        <v>El idCarrito asociado debe estar activo y contener al menos un ítem.</v>
      </c>
      <c r="J19" s="197" t="s">
        <v>923</v>
      </c>
      <c r="K19" s="197" t="s">
        <v>147</v>
      </c>
    </row>
    <row r="20" spans="1:11" ht="72.75">
      <c r="A20" s="319"/>
      <c r="B20" s="319"/>
      <c r="C20" s="279"/>
      <c r="D20" s="279"/>
      <c r="E20" s="282"/>
      <c r="F20" s="279"/>
      <c r="G20" s="279"/>
      <c r="H20" s="197" t="str">
        <f>'E-Pedido'!G9</f>
        <v>PED-POL-03</v>
      </c>
      <c r="I20" s="198" t="str">
        <f>'E-Pedido'!H9</f>
        <v>El total compra debe ser mayor a cero y coincidir exactamente con la suma de los ítems del carrito.</v>
      </c>
      <c r="J20" s="197" t="s">
        <v>924</v>
      </c>
      <c r="K20" s="197" t="s">
        <v>147</v>
      </c>
    </row>
    <row r="21" spans="1:11" ht="77.25">
      <c r="A21" s="322" t="str">
        <f>'E-Pedido'!B10</f>
        <v>Actualizar estado del pedido</v>
      </c>
      <c r="B21" s="322" t="str">
        <f>'E-Pedido'!C10</f>
        <v>Cambiar la fase en la que se encuentra la orden (ej. de "Pagado" a "Enviado" o "Entregado") para el seguimiento logístico.</v>
      </c>
      <c r="C21" s="322" t="s">
        <v>925</v>
      </c>
      <c r="D21" s="322" t="s">
        <v>27</v>
      </c>
      <c r="E21" s="322" t="s">
        <v>926</v>
      </c>
      <c r="F21" s="322" t="s">
        <v>144</v>
      </c>
      <c r="G21" s="322" t="s">
        <v>927</v>
      </c>
      <c r="H21" s="200" t="str">
        <f>'E-Pedido'!G10</f>
        <v>PED-POL-04</v>
      </c>
      <c r="I21" s="200" t="str">
        <f>'E-Pedido'!H10</f>
        <v>El idPedido a modificar debe existir previamente en el sistema.</v>
      </c>
      <c r="J21" s="200" t="s">
        <v>928</v>
      </c>
      <c r="K21" s="200" t="s">
        <v>147</v>
      </c>
    </row>
    <row r="22" spans="1:11" ht="92.25">
      <c r="A22" s="323"/>
      <c r="B22" s="323"/>
      <c r="C22" s="323"/>
      <c r="D22" s="323"/>
      <c r="E22" s="323"/>
      <c r="F22" s="323"/>
      <c r="G22" s="323"/>
      <c r="H22" s="200" t="str">
        <f>'E-Pedido'!G11</f>
        <v>PED-POL-05</v>
      </c>
      <c r="I22" s="200" t="str">
        <f>'E-Pedido'!H11</f>
        <v>El estado solo puede avanzar siguiendo un flujo lógico unidireccional (ej. no puede pasar de "Entregado" de vuelta a "Pendiente").</v>
      </c>
      <c r="J22" s="200" t="s">
        <v>929</v>
      </c>
      <c r="K22" s="200" t="s">
        <v>147</v>
      </c>
    </row>
    <row r="23" spans="1:11" ht="57.75">
      <c r="A23" s="336" t="str">
        <f>'E-Pedido'!B12</f>
        <v>Cancelar pedido</v>
      </c>
      <c r="B23" s="336" t="str">
        <f>'E-Pedido'!C12</f>
        <v>Anular la compra antes de que el paquete sea entregado a la transportadora, procesando un reembolso.</v>
      </c>
      <c r="C23" s="316" t="s">
        <v>930</v>
      </c>
      <c r="D23" s="316" t="s">
        <v>240</v>
      </c>
      <c r="E23" s="316" t="s">
        <v>931</v>
      </c>
      <c r="F23" s="316" t="s">
        <v>144</v>
      </c>
      <c r="G23" s="316" t="s">
        <v>932</v>
      </c>
      <c r="H23" s="195" t="str">
        <f>'E-Pedido'!G12</f>
        <v>PED-POL-06</v>
      </c>
      <c r="I23" s="195" t="str">
        <f>'E-Pedido'!H12</f>
        <v>El idPedido a cancelar debe existir previamente en el sistema.</v>
      </c>
      <c r="J23" s="195" t="s">
        <v>933</v>
      </c>
      <c r="K23" s="195" t="s">
        <v>147</v>
      </c>
    </row>
    <row r="24" spans="1:11" ht="87">
      <c r="A24" s="337"/>
      <c r="B24" s="337"/>
      <c r="C24" s="317"/>
      <c r="D24" s="317"/>
      <c r="E24" s="317"/>
      <c r="F24" s="317"/>
      <c r="G24" s="317"/>
      <c r="H24" s="195" t="str">
        <f>'E-Pedido'!G13</f>
        <v>PED-POL-07</v>
      </c>
      <c r="I24" s="195" t="str">
        <f>'E-Pedido'!H13</f>
        <v>El sistema solo debe permitir la cancelación si el estado actual es "Pendiente" o "Pagado", pero NO si es "Enviado".</v>
      </c>
      <c r="J24" s="195" t="s">
        <v>934</v>
      </c>
      <c r="K24" s="195" t="s">
        <v>147</v>
      </c>
    </row>
    <row r="25" spans="1:11" ht="72.75">
      <c r="A25" s="201" t="str">
        <f>'E-Pedido'!B14</f>
        <v>Consultar pedidos (Tracking)</v>
      </c>
      <c r="B25" s="201" t="str">
        <f>'E-Pedido'!C14</f>
        <v>Listar las órdenes realizadas en el pasado para revisar garantías, volver a comprar o hacer auditoría.</v>
      </c>
      <c r="C25" s="196" t="s">
        <v>154</v>
      </c>
      <c r="D25" s="191" t="s">
        <v>124</v>
      </c>
      <c r="E25" s="191" t="s">
        <v>935</v>
      </c>
      <c r="F25" s="191" t="s">
        <v>936</v>
      </c>
      <c r="G25" s="192" t="s">
        <v>937</v>
      </c>
      <c r="H25" s="191" t="str">
        <f>'E-Pedido'!G14</f>
        <v>PED-POL-08</v>
      </c>
      <c r="I25" s="191" t="str">
        <f>'E-Pedido'!H14</f>
        <v>El cliente solo puede ver sus propios pedidos; el administrador tiene acceso al historial global.</v>
      </c>
      <c r="J25" s="193" t="s">
        <v>938</v>
      </c>
      <c r="K25" s="193" t="s">
        <v>147</v>
      </c>
    </row>
  </sheetData>
  <mergeCells count="32">
    <mergeCell ref="F23:F24"/>
    <mergeCell ref="G23:G24"/>
    <mergeCell ref="A23:A24"/>
    <mergeCell ref="B23:B24"/>
    <mergeCell ref="C23:C24"/>
    <mergeCell ref="D23:D24"/>
    <mergeCell ref="E23:E24"/>
    <mergeCell ref="F18:F20"/>
    <mergeCell ref="G18:G20"/>
    <mergeCell ref="A21:A22"/>
    <mergeCell ref="B21:B22"/>
    <mergeCell ref="C21:C22"/>
    <mergeCell ref="D21:D22"/>
    <mergeCell ref="E21:E22"/>
    <mergeCell ref="F21:F22"/>
    <mergeCell ref="G21:G22"/>
    <mergeCell ref="A18:A20"/>
    <mergeCell ref="B18:B20"/>
    <mergeCell ref="C18:C20"/>
    <mergeCell ref="D18:D20"/>
    <mergeCell ref="E18:E20"/>
    <mergeCell ref="J16:K16"/>
    <mergeCell ref="A1:B1"/>
    <mergeCell ref="D1:F1"/>
    <mergeCell ref="G1:J1"/>
    <mergeCell ref="A13:A14"/>
    <mergeCell ref="B13:B14"/>
    <mergeCell ref="A16:A17"/>
    <mergeCell ref="B16:B17"/>
    <mergeCell ref="C16:E16"/>
    <mergeCell ref="F16:G16"/>
    <mergeCell ref="H16:I16"/>
  </mergeCells>
  <hyperlinks>
    <hyperlink ref="A1" r:id="rId1" location="'Modelo%20de%20dominio'!A1" display="applewebdata://4A31782C-94C9-40BA-AD06-77312C4F13C1/ - 'Modelo%20de%20dominio'!A1" xr:uid="{FA53E9B4-873D-451D-99E5-711AE8E5A187}"/>
    <hyperlink ref="D1" r:id="rId2" location="ListadoObjetosDominio!A1" display="applewebdata://4A31782C-94C9-40BA-AD06-77312C4F13C1/ - ListadoObjetosDominio!A1" xr:uid="{26350682-E27C-4205-943D-8F19E6136515}"/>
    <hyperlink ref="G1" r:id="rId3" location="'C-ImagenProducto '!A1" display="applewebdata://4A31782C-94C9-40BA-AD06-77312C4F13C1/ - 'C-ImagenProducto '!A1" xr:uid="{D054013A-6BE1-428A-8134-05641DC51C1A}"/>
    <hyperlink ref="V4" location="'C-ImagenProducto '!A15" display="'C-ImagenProducto '!A15" xr:uid="{A7ECA42D-C06A-4DAF-9F6F-A2A80EFDBDD1}"/>
    <hyperlink ref="A21" location="RANGE!W4" display="Eliminar de forma definitiva la información de un nuevo País" xr:uid="{4040C160-58D8-4D2D-AD96-32ABA5ADA48B}"/>
    <hyperlink ref="A23" location="RANGE!X4" display="Consultar información de un País por su identificador" xr:uid="{C0AB1693-C8A6-483D-ADC9-5F83FDE1AC2E}"/>
  </hyperlinks>
  <pageMargins left="0.7" right="0.7" top="0.75" bottom="0.75" header="0.3" footer="0.3"/>
  <legacy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2A74-9229-4427-BB64-64EB46A717A8}">
  <dimension ref="A1:K14"/>
  <sheetViews>
    <sheetView topLeftCell="B7" workbookViewId="0">
      <selection activeCell="C12" sqref="C12:C13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ListadoObjetosDominio!B12</f>
        <v>Pedido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ListadoObjetosDominio!C12</f>
        <v>Objeto de dominio que representa la confirmación formal, transaccional y definitiva de una compra realizada por un cliente en Imexcol.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7</v>
      </c>
      <c r="B7" s="243" t="s">
        <v>939</v>
      </c>
      <c r="C7" s="243" t="s">
        <v>940</v>
      </c>
      <c r="D7" s="243" t="str">
        <f>ListadoObjetosDominio!B12</f>
        <v>Pedido</v>
      </c>
      <c r="E7" s="243" t="s">
        <v>941</v>
      </c>
      <c r="F7" s="243" t="s">
        <v>942</v>
      </c>
      <c r="G7" s="74" t="s">
        <v>943</v>
      </c>
      <c r="H7" s="74" t="s">
        <v>640</v>
      </c>
      <c r="I7" s="243" t="s">
        <v>944</v>
      </c>
      <c r="J7" s="243" t="s">
        <v>945</v>
      </c>
      <c r="K7" s="243" t="s">
        <v>946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947</v>
      </c>
      <c r="H8" s="74" t="s">
        <v>948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949</v>
      </c>
      <c r="H9" s="74" t="s">
        <v>950</v>
      </c>
      <c r="I9" s="245"/>
      <c r="J9" s="245"/>
      <c r="K9" s="245"/>
    </row>
    <row r="10" spans="1:11" ht="50.1" customHeight="1">
      <c r="A10" s="243" t="s">
        <v>951</v>
      </c>
      <c r="B10" s="243" t="s">
        <v>952</v>
      </c>
      <c r="C10" s="243" t="s">
        <v>953</v>
      </c>
      <c r="D10" s="243" t="str">
        <f>ListadoObjetosDominio!B12</f>
        <v>Pedido</v>
      </c>
      <c r="E10" s="243" t="s">
        <v>954</v>
      </c>
      <c r="F10" s="243" t="s">
        <v>955</v>
      </c>
      <c r="G10" s="74" t="s">
        <v>956</v>
      </c>
      <c r="H10" s="74" t="s">
        <v>957</v>
      </c>
      <c r="I10" s="243" t="s">
        <v>958</v>
      </c>
      <c r="J10" s="243" t="s">
        <v>959</v>
      </c>
      <c r="K10" s="243" t="s">
        <v>960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961</v>
      </c>
      <c r="H11" s="74" t="s">
        <v>962</v>
      </c>
      <c r="I11" s="245"/>
      <c r="J11" s="245"/>
      <c r="K11" s="245"/>
    </row>
    <row r="12" spans="1:11" ht="50.1" customHeight="1">
      <c r="A12" s="243" t="s">
        <v>470</v>
      </c>
      <c r="B12" s="243" t="s">
        <v>963</v>
      </c>
      <c r="C12" s="243" t="s">
        <v>964</v>
      </c>
      <c r="D12" s="243" t="str">
        <f>ListadoObjetosDominio!B12</f>
        <v>Pedido</v>
      </c>
      <c r="E12" s="243" t="s">
        <v>954</v>
      </c>
      <c r="F12" s="243" t="s">
        <v>965</v>
      </c>
      <c r="G12" s="74" t="s">
        <v>966</v>
      </c>
      <c r="H12" s="74" t="s">
        <v>967</v>
      </c>
      <c r="I12" s="243" t="s">
        <v>968</v>
      </c>
      <c r="J12" s="243" t="s">
        <v>969</v>
      </c>
      <c r="K12" s="243" t="s">
        <v>970</v>
      </c>
    </row>
    <row r="13" spans="1:11" ht="50.1" customHeight="1">
      <c r="A13" s="245"/>
      <c r="B13" s="245"/>
      <c r="C13" s="245"/>
      <c r="D13" s="245"/>
      <c r="E13" s="245"/>
      <c r="F13" s="245"/>
      <c r="G13" s="74" t="s">
        <v>971</v>
      </c>
      <c r="H13" s="74" t="s">
        <v>972</v>
      </c>
      <c r="I13" s="245"/>
      <c r="J13" s="245"/>
      <c r="K13" s="245"/>
    </row>
    <row r="14" spans="1:11" ht="43.5">
      <c r="A14" s="74" t="s">
        <v>470</v>
      </c>
      <c r="B14" s="74" t="s">
        <v>973</v>
      </c>
      <c r="C14" s="74" t="s">
        <v>974</v>
      </c>
      <c r="D14" s="74" t="str">
        <f>ListadoObjetosDominio!B12</f>
        <v>Pedido</v>
      </c>
      <c r="E14" s="74" t="s">
        <v>975</v>
      </c>
      <c r="F14" s="74" t="s">
        <v>976</v>
      </c>
      <c r="G14" s="74" t="s">
        <v>977</v>
      </c>
      <c r="H14" s="74" t="s">
        <v>978</v>
      </c>
      <c r="I14" s="74" t="s">
        <v>185</v>
      </c>
      <c r="J14" s="74" t="s">
        <v>979</v>
      </c>
      <c r="K14" s="74" t="s">
        <v>823</v>
      </c>
    </row>
  </sheetData>
  <mergeCells count="41">
    <mergeCell ref="K12:K13"/>
    <mergeCell ref="J10:J11"/>
    <mergeCell ref="K10:K11"/>
    <mergeCell ref="A12:A13"/>
    <mergeCell ref="B12:B13"/>
    <mergeCell ref="C12:C13"/>
    <mergeCell ref="D12:D13"/>
    <mergeCell ref="E12:E13"/>
    <mergeCell ref="F12:F13"/>
    <mergeCell ref="I12:I13"/>
    <mergeCell ref="J12:J13"/>
    <mergeCell ref="J7:J9"/>
    <mergeCell ref="K7:K9"/>
    <mergeCell ref="A10:A11"/>
    <mergeCell ref="B10:B11"/>
    <mergeCell ref="C10:C11"/>
    <mergeCell ref="D10:D11"/>
    <mergeCell ref="E10:E11"/>
    <mergeCell ref="F10:F11"/>
    <mergeCell ref="I10:I11"/>
    <mergeCell ref="G5:H5"/>
    <mergeCell ref="I5:I6"/>
    <mergeCell ref="J5:J6"/>
    <mergeCell ref="K5:K6"/>
    <mergeCell ref="A7:A9"/>
    <mergeCell ref="B7:B9"/>
    <mergeCell ref="C7:C9"/>
    <mergeCell ref="D7:D9"/>
    <mergeCell ref="E7:E9"/>
    <mergeCell ref="F7:F9"/>
    <mergeCell ref="A5:A6"/>
    <mergeCell ref="B5:B6"/>
    <mergeCell ref="C5:C6"/>
    <mergeCell ref="D5:D6"/>
    <mergeCell ref="E5:F5"/>
    <mergeCell ref="I7:I9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2D11-E00B-9D46-9FDF-F783C3DDF4F5}">
  <dimension ref="A1:L19"/>
  <sheetViews>
    <sheetView zoomScale="93" zoomScaleNormal="93" workbookViewId="0">
      <selection activeCell="D27" sqref="D27"/>
    </sheetView>
  </sheetViews>
  <sheetFormatPr defaultColWidth="11" defaultRowHeight="15.95"/>
  <cols>
    <col min="1" max="4" width="41.625" customWidth="1"/>
    <col min="5" max="6" width="41.5" customWidth="1"/>
    <col min="7" max="7" width="25.5" customWidth="1"/>
  </cols>
  <sheetData>
    <row r="1" spans="1:12">
      <c r="A1" s="251" t="s">
        <v>41</v>
      </c>
      <c r="B1" s="251"/>
      <c r="C1" s="251"/>
      <c r="D1" s="251"/>
      <c r="E1" s="12"/>
      <c r="F1" s="12"/>
      <c r="G1" s="252" t="s">
        <v>43</v>
      </c>
      <c r="H1" s="252"/>
      <c r="I1" s="251" t="s">
        <v>159</v>
      </c>
      <c r="J1" s="251"/>
      <c r="K1" s="251"/>
      <c r="L1" s="251"/>
    </row>
    <row r="2" spans="1:12">
      <c r="A2" s="21" t="s">
        <v>3</v>
      </c>
      <c r="B2" s="332" t="str">
        <f>ListadoObjetosDominio!B13</f>
        <v>LineaPedido</v>
      </c>
      <c r="C2" s="332"/>
      <c r="D2" s="332"/>
      <c r="E2" s="110"/>
      <c r="F2" s="110"/>
      <c r="G2" s="58"/>
    </row>
    <row r="3" spans="1:12">
      <c r="A3" s="21" t="s">
        <v>4</v>
      </c>
      <c r="B3" s="228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228"/>
      <c r="D3" s="228"/>
      <c r="E3" s="228"/>
      <c r="F3" s="228"/>
      <c r="G3" s="228"/>
    </row>
    <row r="4" spans="1:12" ht="33.950000000000003">
      <c r="A4" s="29" t="s">
        <v>980</v>
      </c>
      <c r="B4" s="29" t="s">
        <v>981</v>
      </c>
      <c r="C4" s="29" t="s">
        <v>982</v>
      </c>
      <c r="D4" s="29" t="s">
        <v>983</v>
      </c>
      <c r="E4" s="29" t="s">
        <v>742</v>
      </c>
      <c r="F4" s="29" t="s">
        <v>743</v>
      </c>
    </row>
    <row r="5" spans="1:12">
      <c r="A5" s="22" t="s">
        <v>984</v>
      </c>
      <c r="B5" s="22" t="s">
        <v>930</v>
      </c>
      <c r="C5" s="22" t="s">
        <v>485</v>
      </c>
      <c r="D5" s="22" t="s">
        <v>830</v>
      </c>
      <c r="E5" s="22" t="s">
        <v>985</v>
      </c>
      <c r="F5" s="24" t="s">
        <v>58</v>
      </c>
    </row>
    <row r="6" spans="1:12">
      <c r="A6" s="28" t="s">
        <v>986</v>
      </c>
      <c r="B6" s="135" t="s">
        <v>903</v>
      </c>
      <c r="C6" s="135" t="str">
        <f>'M-Producto'!A6</f>
        <v>P-0001</v>
      </c>
      <c r="D6" s="147">
        <v>2</v>
      </c>
      <c r="E6" s="146" t="s">
        <v>493</v>
      </c>
      <c r="F6" s="20" t="str">
        <f>_xlfn.CONCAT(B6,"-",C6)</f>
        <v>PED-2026-001-P-0001</v>
      </c>
    </row>
    <row r="7" spans="1:12">
      <c r="A7" s="28" t="s">
        <v>987</v>
      </c>
      <c r="B7" s="135" t="s">
        <v>903</v>
      </c>
      <c r="C7" s="135" t="str">
        <f>'M-Producto'!A7</f>
        <v>P-0002</v>
      </c>
      <c r="D7" s="147">
        <v>1</v>
      </c>
      <c r="E7" s="143" t="s">
        <v>514</v>
      </c>
      <c r="F7" s="20" t="str">
        <f>_xlfn.CONCAT(B7,"-",C7)</f>
        <v>PED-2026-001-P-0002</v>
      </c>
    </row>
    <row r="8" spans="1:12">
      <c r="A8" s="28" t="s">
        <v>988</v>
      </c>
      <c r="B8" s="135" t="s">
        <v>905</v>
      </c>
      <c r="C8" s="135" t="str">
        <f>'M-Producto'!A8</f>
        <v>P-0003</v>
      </c>
      <c r="D8" s="147">
        <v>5</v>
      </c>
      <c r="E8" s="145" t="s">
        <v>499</v>
      </c>
      <c r="F8" s="20" t="str">
        <f>_xlfn.CONCAT(B8,"-",C8)</f>
        <v>PED-2026-002-P-0003</v>
      </c>
    </row>
    <row r="9" spans="1:12">
      <c r="A9" s="28" t="s">
        <v>989</v>
      </c>
      <c r="B9" s="135" t="s">
        <v>907</v>
      </c>
      <c r="C9" s="135" t="str">
        <f>'M-Producto'!A9</f>
        <v>P-0004</v>
      </c>
      <c r="D9" s="147">
        <v>3</v>
      </c>
      <c r="E9" s="145" t="s">
        <v>499</v>
      </c>
      <c r="F9" s="20" t="str">
        <f>_xlfn.CONCAT(B9,"-",C9)</f>
        <v>PED-2026-003-P-0004</v>
      </c>
      <c r="I9" s="335"/>
      <c r="J9" s="335"/>
      <c r="K9" s="335"/>
    </row>
    <row r="10" spans="1:12">
      <c r="A10" s="28" t="s">
        <v>990</v>
      </c>
      <c r="B10" s="135" t="s">
        <v>909</v>
      </c>
      <c r="C10" s="135" t="str">
        <f>'M-Producto'!A10</f>
        <v>P-0005</v>
      </c>
      <c r="D10" s="147">
        <v>2</v>
      </c>
      <c r="E10" s="145" t="s">
        <v>509</v>
      </c>
      <c r="F10" s="20" t="str">
        <f>_xlfn.CONCAT(B10,"-",C10)</f>
        <v>PED-2026-004-P-0005</v>
      </c>
    </row>
    <row r="13" spans="1:12">
      <c r="A13" s="61" t="s">
        <v>88</v>
      </c>
      <c r="B13" s="61"/>
      <c r="C13" s="61"/>
      <c r="D13" s="61"/>
      <c r="E13" s="61"/>
      <c r="F13" s="61"/>
      <c r="G13" s="62"/>
    </row>
    <row r="14" spans="1:12">
      <c r="A14" s="31" t="s">
        <v>89</v>
      </c>
      <c r="B14" s="31"/>
      <c r="C14" s="31"/>
      <c r="D14" s="31"/>
      <c r="E14" s="31"/>
      <c r="F14" s="31"/>
      <c r="G14" s="59"/>
    </row>
    <row r="15" spans="1:12">
      <c r="A15" s="333" t="s">
        <v>90</v>
      </c>
      <c r="B15" s="333"/>
      <c r="C15" s="333"/>
      <c r="D15" s="333"/>
      <c r="E15" s="333"/>
      <c r="F15" s="333"/>
      <c r="G15" s="333"/>
    </row>
    <row r="16" spans="1:12">
      <c r="A16" s="254" t="s">
        <v>91</v>
      </c>
      <c r="B16" s="254"/>
      <c r="C16" s="254"/>
      <c r="D16" s="254"/>
      <c r="E16" s="254"/>
      <c r="F16" s="254"/>
      <c r="G16" s="254"/>
    </row>
    <row r="17" spans="1:7">
      <c r="A17" s="334" t="s">
        <v>606</v>
      </c>
      <c r="B17" s="334"/>
      <c r="C17" s="334"/>
      <c r="D17" s="334"/>
      <c r="E17" s="334"/>
      <c r="F17" s="334"/>
      <c r="G17" s="334"/>
    </row>
    <row r="18" spans="1:7">
      <c r="A18" s="222" t="s">
        <v>93</v>
      </c>
      <c r="B18" s="222"/>
      <c r="C18" s="222"/>
      <c r="D18" s="222"/>
      <c r="E18" s="222"/>
      <c r="F18" s="222"/>
      <c r="G18" s="222"/>
    </row>
    <row r="19" spans="1:7">
      <c r="A19" s="324" t="s">
        <v>607</v>
      </c>
      <c r="B19" s="324"/>
      <c r="C19" s="324"/>
      <c r="D19" s="324"/>
      <c r="E19" s="324"/>
      <c r="F19" s="324"/>
      <c r="G19" s="324"/>
    </row>
  </sheetData>
  <mergeCells count="11">
    <mergeCell ref="A15:G15"/>
    <mergeCell ref="A16:G16"/>
    <mergeCell ref="A17:G17"/>
    <mergeCell ref="A18:G18"/>
    <mergeCell ref="A19:G19"/>
    <mergeCell ref="I9:K9"/>
    <mergeCell ref="A1:D1"/>
    <mergeCell ref="G1:H1"/>
    <mergeCell ref="I1:L1"/>
    <mergeCell ref="B2:D2"/>
    <mergeCell ref="B3:G3"/>
  </mergeCells>
  <phoneticPr fontId="25" type="noConversion"/>
  <hyperlinks>
    <hyperlink ref="A1:D1" location="'Modelo de dominio'!A1" display="&lt;&lt; Ir al modelo de dominio" xr:uid="{F3B50ECA-F7C0-F14E-9AB5-0BFB34480F21}"/>
    <hyperlink ref="I1" location="'C-Dueno'!A1" display="&lt;&lt; Ir a la caracterización del objeto de dominio" xr:uid="{07C29BED-5988-1444-8C90-793790A44C7B}"/>
    <hyperlink ref="I1:L1" location="'C-Departamento'!A1" display="&lt;&lt; Ir a la caracterización del objeto de dominio" xr:uid="{27515147-F8A8-4F49-AD97-6C7D8D83150B}"/>
    <hyperlink ref="G1:H1" location="ListadoObjetosDominio!A1" display="&lt;&lt; Ir al listado de objetos de dominio" xr:uid="{965905A5-B376-C349-92FE-A820CE21559B}"/>
    <hyperlink ref="B6" location="'M-Pedido'!A6" display="PED-2026-001" xr:uid="{8A5FF145-6945-1F4E-9B0B-188DC0221FF7}"/>
    <hyperlink ref="B7:B10" location="'M-Pedido'!A6" display="PED-2026-001" xr:uid="{7AAEF28E-1933-274D-82D5-58BAC55243A2}"/>
    <hyperlink ref="B8" location="'M-Pedido'!A7" display="PED-2026-002" xr:uid="{FC89F046-254E-9D41-84F1-9B5ADAA2D1DC}"/>
    <hyperlink ref="B9" location="'M-Pedido'!A8" display="PED-2026-003" xr:uid="{4C3A0B5F-E68D-0743-8B7B-2BB6710B5425}"/>
    <hyperlink ref="B10" location="'M-Pedido'!A9" display="PED-2026-004" xr:uid="{E7A05CA6-D196-5D44-AEDA-287E9B26F312}"/>
    <hyperlink ref="C6" location="'M-Producto'!A6" display="'M-Producto'!A6" xr:uid="{72C87B31-66DD-CC4B-BA01-7CE340A34477}"/>
    <hyperlink ref="C7:C10" location="'M-Producto'!A6" display="'M-Producto'!A6" xr:uid="{5F739C02-21D4-6541-8B78-E142DE8CDF9F}"/>
    <hyperlink ref="C7" location="'M-Producto'!A7" display="'M-Producto'!A7" xr:uid="{4ECD859A-FA02-084B-A6ED-C1E361325208}"/>
    <hyperlink ref="C8" location="'M-Producto'!A8" display="'M-Producto'!A8" xr:uid="{31D18577-CE87-D24C-893F-0B47F7B0654F}"/>
    <hyperlink ref="C9" location="'M-Producto'!A9" display="'M-Producto'!A9" xr:uid="{C3CE6BFE-54FA-9A48-AB90-FA2EC537CFFA}"/>
    <hyperlink ref="C10" location="'M-Producto'!A10" display="'M-Producto'!A10" xr:uid="{EC43CA6C-5D39-744B-8D64-223F6924021A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42A0-1EB5-4C79-89E0-C0EE7EE7CBCB}">
  <dimension ref="A1:Y24"/>
  <sheetViews>
    <sheetView topLeftCell="B9" zoomScale="75" workbookViewId="0">
      <selection activeCell="K21" sqref="B15:K21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'M-LineaPedido'!B2</f>
        <v>LineaPedido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'M-LineaPedido'!B3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'M-LineaPedido'!A5</f>
        <v>idLineaPedido</v>
      </c>
      <c r="B5" s="52" t="str">
        <f>'M-LineaPedido'!A4</f>
        <v>Identificador interno y correlativo autogenerado por el sistema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30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'M-LineaPedido'!B5</f>
        <v>idPedido</v>
      </c>
      <c r="B6" s="45" t="str">
        <f>'M-LineaPedido'!B4</f>
        <v xml:space="preserve">Referencia al objeto de dominio “Pedido” al que pertenece este detalle </v>
      </c>
      <c r="C6" s="45" t="s">
        <v>119</v>
      </c>
      <c r="D6" s="45" t="s">
        <v>991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992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26">
      <c r="A7" s="45" t="str">
        <f>'M-LineaPedido'!C5</f>
        <v>idProducto</v>
      </c>
      <c r="B7" s="45" t="str">
        <f>'M-LineaPedido'!C4</f>
        <v xml:space="preserve">Referencia al objeto de dominio “Producto” despachado en este renglón </v>
      </c>
      <c r="C7" s="45" t="s">
        <v>119</v>
      </c>
      <c r="D7" s="45" t="s">
        <v>608</v>
      </c>
      <c r="E7" s="45" t="s">
        <v>116</v>
      </c>
      <c r="F7" s="45"/>
      <c r="G7" s="45"/>
      <c r="H7" s="45"/>
      <c r="I7" s="45"/>
      <c r="J7" s="45"/>
      <c r="K7" s="45"/>
      <c r="L7" s="45"/>
      <c r="M7" s="45" t="s">
        <v>993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84">
      <c r="A8" s="45" t="str">
        <f>'M-LineaPedido'!D5</f>
        <v>cantidad</v>
      </c>
      <c r="B8" s="45" t="str">
        <f>'M-LineaPedido'!D4</f>
        <v>Número de unidades adquiridas por el cliente de este artículo</v>
      </c>
      <c r="C8" s="45" t="s">
        <v>119</v>
      </c>
      <c r="D8" s="45" t="s">
        <v>222</v>
      </c>
      <c r="E8" s="45" t="s">
        <v>116</v>
      </c>
      <c r="F8" s="45"/>
      <c r="G8" s="45"/>
      <c r="H8" s="45"/>
      <c r="I8" s="45"/>
      <c r="J8" s="45">
        <v>1</v>
      </c>
      <c r="K8" s="45">
        <v>9999</v>
      </c>
      <c r="L8" s="45"/>
      <c r="M8" s="45" t="s">
        <v>994</v>
      </c>
      <c r="N8" s="45" t="s">
        <v>119</v>
      </c>
      <c r="O8" s="45"/>
      <c r="P8" s="45"/>
      <c r="Q8" s="45"/>
      <c r="R8" s="45"/>
      <c r="S8" s="45" t="s">
        <v>119</v>
      </c>
      <c r="T8" s="45">
        <v>1</v>
      </c>
      <c r="U8" s="45" t="s">
        <v>119</v>
      </c>
      <c r="V8" s="88"/>
      <c r="W8" s="98"/>
      <c r="X8" s="89"/>
      <c r="Y8" s="90"/>
    </row>
    <row r="9" spans="1:25" ht="182.1">
      <c r="A9" s="45" t="str">
        <f>'M-LineaPedido'!E5</f>
        <v>precioCongelado</v>
      </c>
      <c r="B9" s="45" t="str">
        <f>'M-LineaPedido'!E4</f>
        <v>Estado actual del carrito (Ej. Activo, Abandonado, Convertido)</v>
      </c>
      <c r="C9" s="45" t="s">
        <v>119</v>
      </c>
      <c r="D9" s="45" t="s">
        <v>524</v>
      </c>
      <c r="E9" s="45" t="s">
        <v>116</v>
      </c>
      <c r="F9" s="45"/>
      <c r="G9" s="45"/>
      <c r="H9" s="45">
        <v>2</v>
      </c>
      <c r="I9" s="45" t="s">
        <v>525</v>
      </c>
      <c r="J9" s="45">
        <v>1</v>
      </c>
      <c r="K9" s="45">
        <v>99999</v>
      </c>
      <c r="L9" s="45"/>
      <c r="M9" s="45" t="s">
        <v>995</v>
      </c>
      <c r="N9" s="45" t="s">
        <v>119</v>
      </c>
      <c r="O9" s="45"/>
      <c r="P9" s="45"/>
      <c r="Q9" s="45"/>
      <c r="R9" s="45"/>
      <c r="S9" s="45" t="s">
        <v>119</v>
      </c>
      <c r="T9" s="45"/>
      <c r="U9" s="45" t="s">
        <v>116</v>
      </c>
      <c r="V9" s="88"/>
      <c r="W9" s="98"/>
      <c r="X9" s="89"/>
      <c r="Y9" s="90"/>
    </row>
    <row r="11" spans="1:25" ht="42">
      <c r="A11" s="50" t="s">
        <v>129</v>
      </c>
      <c r="B11" s="50" t="s">
        <v>4</v>
      </c>
      <c r="C11" s="50" t="s">
        <v>130</v>
      </c>
    </row>
    <row r="12" spans="1:25" ht="33.950000000000003" customHeight="1">
      <c r="A12" s="331" t="str">
        <f>'M-LineaPedido'!F5</f>
        <v>Combinación única 1</v>
      </c>
      <c r="B12" s="329" t="str">
        <f>'M-LineaPedido'!F4</f>
        <v>Indica que un cliente no puede tener más de un carrito “Activo” simultáneamente</v>
      </c>
      <c r="C12" s="49" t="str">
        <f>'M-LineaPedido'!B5</f>
        <v>idPedido</v>
      </c>
    </row>
    <row r="13" spans="1:25" ht="17.100000000000001" customHeight="1">
      <c r="A13" s="331"/>
      <c r="B13" s="330"/>
      <c r="C13" s="49" t="str">
        <f>'M-LineaPedido'!C5</f>
        <v>idProducto</v>
      </c>
    </row>
    <row r="14" spans="1:25" ht="15.75"/>
    <row r="15" spans="1:25" ht="15.75">
      <c r="A15" s="340" t="s">
        <v>131</v>
      </c>
      <c r="B15" s="338" t="s">
        <v>4</v>
      </c>
      <c r="C15" s="338" t="s">
        <v>132</v>
      </c>
      <c r="D15" s="338"/>
      <c r="E15" s="338"/>
      <c r="F15" s="338" t="s">
        <v>133</v>
      </c>
      <c r="G15" s="338"/>
      <c r="H15" s="338" t="s">
        <v>134</v>
      </c>
      <c r="I15" s="338"/>
      <c r="J15" s="338" t="s">
        <v>227</v>
      </c>
      <c r="K15" s="339"/>
    </row>
    <row r="16" spans="1:25" ht="29.25">
      <c r="A16" s="341"/>
      <c r="B16" s="255"/>
      <c r="C16" s="194" t="s">
        <v>228</v>
      </c>
      <c r="D16" s="194" t="s">
        <v>98</v>
      </c>
      <c r="E16" s="194" t="s">
        <v>229</v>
      </c>
      <c r="F16" s="194" t="s">
        <v>138</v>
      </c>
      <c r="G16" s="194" t="s">
        <v>4</v>
      </c>
      <c r="H16" s="194" t="s">
        <v>139</v>
      </c>
      <c r="I16" s="194" t="s">
        <v>4</v>
      </c>
      <c r="J16" s="194" t="s">
        <v>140</v>
      </c>
      <c r="K16" s="208" t="s">
        <v>141</v>
      </c>
    </row>
    <row r="17" spans="1:11" ht="138.75">
      <c r="A17" s="342" t="str">
        <f>'E-LineaPedido'!B7</f>
        <v>Registrar línea de pedido</v>
      </c>
      <c r="B17" s="261" t="str">
        <f>'E-LineaPedido'!C7</f>
        <v>Guardar el registro inmutable de un producto comprado, congelando su precio y cantidad exactos al momento del pago.</v>
      </c>
      <c r="C17" s="277" t="s">
        <v>996</v>
      </c>
      <c r="D17" s="277" t="s">
        <v>29</v>
      </c>
      <c r="E17" s="280" t="s">
        <v>997</v>
      </c>
      <c r="F17" s="277" t="s">
        <v>144</v>
      </c>
      <c r="G17" s="277" t="s">
        <v>998</v>
      </c>
      <c r="H17" s="197" t="str">
        <f>'E-LineaPedido'!G7</f>
        <v>LIN-POL-01</v>
      </c>
      <c r="I17" s="198" t="str">
        <f>'E-LineaPedido'!H7</f>
        <v>Asegurar que los datos requeridos sean válidos a nivel de tipo, formato, longitud y obligatoriedad.</v>
      </c>
      <c r="J17" s="197" t="s">
        <v>233</v>
      </c>
      <c r="K17" s="209" t="s">
        <v>147</v>
      </c>
    </row>
    <row r="18" spans="1:11" ht="176.25">
      <c r="A18" s="342"/>
      <c r="B18" s="261"/>
      <c r="C18" s="278"/>
      <c r="D18" s="278"/>
      <c r="E18" s="281"/>
      <c r="F18" s="278"/>
      <c r="G18" s="278"/>
      <c r="H18" s="197" t="str">
        <f>'E-LineaPedido'!G8</f>
        <v>LIN-POL-02</v>
      </c>
      <c r="I18" s="198" t="str">
        <f>'E-LineaPedido'!H8</f>
        <v>El idProducto debe existir en el catálogo, pero su estado actual no importa (incluso si fue inactivado después de la compra).</v>
      </c>
      <c r="J18" s="197" t="s">
        <v>999</v>
      </c>
      <c r="K18" s="209" t="s">
        <v>147</v>
      </c>
    </row>
    <row r="19" spans="1:11" ht="189">
      <c r="A19" s="342"/>
      <c r="B19" s="261"/>
      <c r="C19" s="279"/>
      <c r="D19" s="279"/>
      <c r="E19" s="282"/>
      <c r="F19" s="279"/>
      <c r="G19" s="279"/>
      <c r="H19" s="197" t="str">
        <f>'E-LineaPedido'!G9</f>
        <v>LIN-POL-03</v>
      </c>
      <c r="I19" s="198" t="str">
        <f>'E-LineaPedido'!H9</f>
        <v>El precioCongelado debe ser una copia exacta del precio que tenía el producto al momento de la compra, asegurando inmutabilidad.</v>
      </c>
      <c r="J19" s="197" t="s">
        <v>1000</v>
      </c>
      <c r="K19" s="209" t="s">
        <v>147</v>
      </c>
    </row>
    <row r="20" spans="1:11" ht="215.25">
      <c r="A20" s="210" t="str">
        <f>'E-LineaPedido'!B10</f>
        <v>Devolver / Cancelar línea (Reembolso parcial)</v>
      </c>
      <c r="B20" s="207" t="str">
        <f>'E-LineaPedido'!C10</f>
        <v>Anular un ítem específico del pedido porque llegó defectuoso o el cliente pidió garantía, sin cancelar todo el pedido.</v>
      </c>
      <c r="C20" s="207" t="s">
        <v>984</v>
      </c>
      <c r="D20" s="207" t="s">
        <v>240</v>
      </c>
      <c r="E20" s="207" t="s">
        <v>1001</v>
      </c>
      <c r="F20" s="207" t="s">
        <v>144</v>
      </c>
      <c r="G20" s="207" t="s">
        <v>1002</v>
      </c>
      <c r="H20" s="200" t="str">
        <f>'E-LineaPedido'!G10</f>
        <v>LIN-POL-04</v>
      </c>
      <c r="I20" s="200" t="str">
        <f>'E-LineaPedido'!H10</f>
        <v>Solo se puede devolver una línea si el pedido padre (idPedido) está en estado "Entregado" o "Completado".</v>
      </c>
      <c r="J20" s="200" t="s">
        <v>1003</v>
      </c>
      <c r="K20" s="211" t="s">
        <v>147</v>
      </c>
    </row>
    <row r="21" spans="1:11" ht="174">
      <c r="A21" s="212" t="str">
        <f>'E-LineaPedido'!B11</f>
        <v>Consultar detalle de pedido</v>
      </c>
      <c r="B21" s="213" t="str">
        <f>'E-LineaPedido'!C11</f>
        <v>Listar los productos exactos, cantidades y precios que el cliente compró dentro de un pedido específico.</v>
      </c>
      <c r="C21" s="214" t="s">
        <v>930</v>
      </c>
      <c r="D21" s="214" t="s">
        <v>240</v>
      </c>
      <c r="E21" s="214" t="s">
        <v>1004</v>
      </c>
      <c r="F21" s="214" t="s">
        <v>1005</v>
      </c>
      <c r="G21" s="214" t="s">
        <v>1006</v>
      </c>
      <c r="H21" s="215" t="str">
        <f>'E-LineaPedido'!G11</f>
        <v>LIN-POL-05</v>
      </c>
      <c r="I21" s="215" t="str">
        <f>'E-LineaPedido'!H11</f>
        <v>El cliente solo puede consultar las líneas de pedido que pertenezcan a un idPedido asociado a su cuenta.</v>
      </c>
      <c r="J21" s="215" t="s">
        <v>1007</v>
      </c>
      <c r="K21" s="216" t="s">
        <v>147</v>
      </c>
    </row>
    <row r="22" spans="1:11" ht="15.75"/>
    <row r="23" spans="1:11" ht="15.75"/>
    <row r="24" spans="1:11" ht="15.75"/>
  </sheetData>
  <mergeCells count="18">
    <mergeCell ref="F17:F19"/>
    <mergeCell ref="G17:G19"/>
    <mergeCell ref="A17:A19"/>
    <mergeCell ref="B17:B19"/>
    <mergeCell ref="C17:C19"/>
    <mergeCell ref="D17:D19"/>
    <mergeCell ref="E17:E19"/>
    <mergeCell ref="J15:K15"/>
    <mergeCell ref="A1:B1"/>
    <mergeCell ref="D1:F1"/>
    <mergeCell ref="G1:J1"/>
    <mergeCell ref="A12:A13"/>
    <mergeCell ref="B12:B13"/>
    <mergeCell ref="A15:A16"/>
    <mergeCell ref="B15:B16"/>
    <mergeCell ref="C15:E15"/>
    <mergeCell ref="F15:G15"/>
    <mergeCell ref="H15:I15"/>
  </mergeCells>
  <hyperlinks>
    <hyperlink ref="A1" r:id="rId1" location="'Modelo%20de%20dominio'!A1" display="applewebdata://4A31782C-94C9-40BA-AD06-77312C4F13C1/ - 'Modelo%20de%20dominio'!A1" xr:uid="{55401CE0-7C52-45C9-9968-72A90FEC65AF}"/>
    <hyperlink ref="D1" r:id="rId2" location="ListadoObjetosDominio!A1" display="applewebdata://4A31782C-94C9-40BA-AD06-77312C4F13C1/ - ListadoObjetosDominio!A1" xr:uid="{4295BFE3-4AF1-4E71-BA8E-D882AEF8C061}"/>
    <hyperlink ref="G1" r:id="rId3" location="'C-ImagenProducto '!A1" display="applewebdata://4A31782C-94C9-40BA-AD06-77312C4F13C1/ - 'C-ImagenProducto '!A1" xr:uid="{37F50318-68FD-4876-9872-4633FFA43A48}"/>
    <hyperlink ref="V4" location="'C-ImagenProducto '!A15" display="'C-ImagenProducto '!A15" xr:uid="{19A544E5-0DF4-4817-BE21-834E6356C82E}"/>
    <hyperlink ref="A20" location="RANGE!W4" display="Eliminar de forma definitiva la información de un nuevo País" xr:uid="{23B06CB8-0F05-462A-B980-202C66AF87CF}"/>
    <hyperlink ref="A21" location="RANGE!X4" display="Consultar información de un País por su identificador" xr:uid="{8DFD3471-4832-4349-AE91-221A3323BE93}"/>
  </hyperlinks>
  <pageMargins left="0.7" right="0.7" top="0.75" bottom="0.75" header="0.3" footer="0.3"/>
  <legacyDrawing r:id="rId4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2D1A-E4B9-4A36-9EBE-11F12C4B3A69}">
  <dimension ref="A1:K11"/>
  <sheetViews>
    <sheetView topLeftCell="E7" workbookViewId="0">
      <selection activeCell="H11" sqref="H11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ListadoObjetosDominio!B13</f>
        <v>LineaPedido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815</v>
      </c>
      <c r="B7" s="243" t="s">
        <v>1008</v>
      </c>
      <c r="C7" s="243" t="s">
        <v>1009</v>
      </c>
      <c r="D7" s="243" t="str">
        <f>ListadoObjetosDominio!B13</f>
        <v>LineaPedido</v>
      </c>
      <c r="E7" s="243" t="s">
        <v>1010</v>
      </c>
      <c r="F7" s="243" t="s">
        <v>1011</v>
      </c>
      <c r="G7" s="74" t="s">
        <v>1012</v>
      </c>
      <c r="H7" s="74" t="s">
        <v>640</v>
      </c>
      <c r="I7" s="243" t="s">
        <v>1013</v>
      </c>
      <c r="J7" s="243" t="s">
        <v>1014</v>
      </c>
      <c r="K7" s="243" t="s">
        <v>1015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1016</v>
      </c>
      <c r="H8" s="74" t="s">
        <v>1017</v>
      </c>
      <c r="I8" s="244"/>
      <c r="J8" s="244"/>
      <c r="K8" s="244"/>
    </row>
    <row r="9" spans="1:11" ht="50.1" customHeight="1">
      <c r="A9" s="244"/>
      <c r="B9" s="244"/>
      <c r="C9" s="244"/>
      <c r="D9" s="244"/>
      <c r="E9" s="244"/>
      <c r="F9" s="244"/>
      <c r="G9" s="74" t="s">
        <v>1018</v>
      </c>
      <c r="H9" s="74" t="s">
        <v>1019</v>
      </c>
      <c r="I9" s="244"/>
      <c r="J9" s="244"/>
      <c r="K9" s="244"/>
    </row>
    <row r="10" spans="1:11" ht="50.1" customHeight="1">
      <c r="A10" s="179" t="s">
        <v>10</v>
      </c>
      <c r="B10" s="179" t="s">
        <v>1020</v>
      </c>
      <c r="C10" s="179" t="s">
        <v>1021</v>
      </c>
      <c r="D10" s="179" t="str">
        <f>ListadoObjetosDominio!B13</f>
        <v>LineaPedido</v>
      </c>
      <c r="E10" s="179" t="s">
        <v>1022</v>
      </c>
      <c r="F10" s="179" t="s">
        <v>1023</v>
      </c>
      <c r="G10" s="179" t="s">
        <v>1024</v>
      </c>
      <c r="H10" s="179" t="s">
        <v>1025</v>
      </c>
      <c r="I10" s="179" t="s">
        <v>968</v>
      </c>
      <c r="J10" s="179" t="s">
        <v>1026</v>
      </c>
      <c r="K10" s="179" t="s">
        <v>1027</v>
      </c>
    </row>
    <row r="11" spans="1:11" ht="43.5">
      <c r="A11" s="173" t="s">
        <v>577</v>
      </c>
      <c r="B11" s="173" t="s">
        <v>1028</v>
      </c>
      <c r="C11" s="173" t="s">
        <v>1029</v>
      </c>
      <c r="D11" s="173" t="s">
        <v>29</v>
      </c>
      <c r="E11" s="173" t="s">
        <v>1022</v>
      </c>
      <c r="F11" s="173" t="s">
        <v>1030</v>
      </c>
      <c r="G11" s="173" t="s">
        <v>1031</v>
      </c>
      <c r="H11" s="173" t="s">
        <v>1032</v>
      </c>
      <c r="I11" s="173"/>
      <c r="J11" s="173" t="s">
        <v>1033</v>
      </c>
      <c r="K11" s="173" t="s">
        <v>823</v>
      </c>
    </row>
  </sheetData>
  <mergeCells count="23">
    <mergeCell ref="A7:A9"/>
    <mergeCell ref="B7:B9"/>
    <mergeCell ref="C7:C9"/>
    <mergeCell ref="D7:D9"/>
    <mergeCell ref="E7:E9"/>
    <mergeCell ref="F7:F9"/>
    <mergeCell ref="B2:K2"/>
    <mergeCell ref="B3:K3"/>
    <mergeCell ref="B4:C4"/>
    <mergeCell ref="E4:F4"/>
    <mergeCell ref="G4:H4"/>
    <mergeCell ref="I7:I9"/>
    <mergeCell ref="J7:J9"/>
    <mergeCell ref="K7:K9"/>
    <mergeCell ref="G5:H5"/>
    <mergeCell ref="I5:I6"/>
    <mergeCell ref="J5:J6"/>
    <mergeCell ref="K5:K6"/>
    <mergeCell ref="A5:A6"/>
    <mergeCell ref="B5:B6"/>
    <mergeCell ref="C5:C6"/>
    <mergeCell ref="D5:D6"/>
    <mergeCell ref="E5:F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BEC7-AA30-DD47-8C86-E6331B0DFD96}">
  <dimension ref="A1:N19"/>
  <sheetViews>
    <sheetView topLeftCell="D1" zoomScale="93" zoomScaleNormal="93" workbookViewId="0">
      <selection activeCell="H6" sqref="H6"/>
    </sheetView>
  </sheetViews>
  <sheetFormatPr defaultColWidth="11" defaultRowHeight="15.95"/>
  <cols>
    <col min="1" max="3" width="41.625" customWidth="1"/>
    <col min="4" max="8" width="41.5" customWidth="1"/>
    <col min="9" max="9" width="25.5" customWidth="1"/>
  </cols>
  <sheetData>
    <row r="1" spans="1:14">
      <c r="A1" s="343" t="s">
        <v>41</v>
      </c>
      <c r="B1" s="343"/>
      <c r="C1" s="343"/>
      <c r="D1" s="148"/>
      <c r="E1" s="148"/>
      <c r="F1" s="148"/>
      <c r="G1" s="148"/>
      <c r="H1" s="148"/>
      <c r="I1" s="335" t="s">
        <v>43</v>
      </c>
      <c r="J1" s="335"/>
      <c r="K1" s="343" t="s">
        <v>159</v>
      </c>
      <c r="L1" s="343"/>
      <c r="M1" s="343"/>
      <c r="N1" s="343"/>
    </row>
    <row r="2" spans="1:14">
      <c r="A2" s="21" t="s">
        <v>3</v>
      </c>
      <c r="B2" s="332" t="str">
        <f>ListadoObjetosDominio!B14</f>
        <v>Pago</v>
      </c>
      <c r="C2" s="332"/>
      <c r="D2" s="110"/>
      <c r="E2" s="110"/>
      <c r="F2" s="110"/>
      <c r="G2" s="110"/>
      <c r="H2" s="110"/>
      <c r="I2" s="58"/>
    </row>
    <row r="3" spans="1:14">
      <c r="A3" s="21" t="s">
        <v>4</v>
      </c>
      <c r="B3" s="228" t="str">
        <f>ListadoObjetosDominio!C14</f>
        <v>Objeto de dominio que representa el registro de la transacción financiera procesada a través de la pasarela de pagos para saldar un pedido.</v>
      </c>
      <c r="C3" s="228"/>
      <c r="D3" s="228"/>
      <c r="E3" s="228"/>
      <c r="F3" s="228"/>
      <c r="G3" s="228"/>
      <c r="H3" s="228"/>
      <c r="I3" s="228"/>
    </row>
    <row r="4" spans="1:14" ht="51">
      <c r="A4" s="29" t="s">
        <v>1034</v>
      </c>
      <c r="B4" s="29" t="s">
        <v>1035</v>
      </c>
      <c r="C4" s="29" t="s">
        <v>1036</v>
      </c>
      <c r="D4" s="29" t="s">
        <v>1037</v>
      </c>
      <c r="E4" s="29" t="s">
        <v>1038</v>
      </c>
      <c r="F4" s="29" t="s">
        <v>1039</v>
      </c>
      <c r="G4" s="29" t="s">
        <v>1040</v>
      </c>
      <c r="H4" s="29" t="s">
        <v>1041</v>
      </c>
    </row>
    <row r="5" spans="1:14">
      <c r="A5" s="22" t="s">
        <v>1042</v>
      </c>
      <c r="B5" s="22" t="s">
        <v>930</v>
      </c>
      <c r="C5" s="22" t="s">
        <v>1043</v>
      </c>
      <c r="D5" s="22" t="s">
        <v>1044</v>
      </c>
      <c r="E5" s="22" t="s">
        <v>409</v>
      </c>
      <c r="F5" s="22" t="s">
        <v>1045</v>
      </c>
      <c r="G5" s="22" t="s">
        <v>1046</v>
      </c>
      <c r="H5" s="24" t="s">
        <v>58</v>
      </c>
    </row>
    <row r="6" spans="1:14">
      <c r="A6" s="28" t="s">
        <v>1047</v>
      </c>
      <c r="B6" s="135" t="s">
        <v>903</v>
      </c>
      <c r="C6" s="149">
        <v>14600</v>
      </c>
      <c r="D6" t="s">
        <v>1048</v>
      </c>
      <c r="E6" s="146" t="s">
        <v>1049</v>
      </c>
      <c r="F6" s="146" t="s">
        <v>1050</v>
      </c>
      <c r="G6" s="140">
        <v>46112</v>
      </c>
      <c r="H6" s="20" t="str">
        <f>A6</f>
        <v>PAG-0001</v>
      </c>
    </row>
    <row r="7" spans="1:14">
      <c r="A7" s="28" t="s">
        <v>1051</v>
      </c>
      <c r="B7" s="135" t="s">
        <v>905</v>
      </c>
      <c r="C7" s="149">
        <v>14600</v>
      </c>
      <c r="D7" t="s">
        <v>1052</v>
      </c>
      <c r="E7" s="143" t="s">
        <v>1049</v>
      </c>
      <c r="F7" s="143" t="s">
        <v>1053</v>
      </c>
      <c r="G7" s="140">
        <v>46112</v>
      </c>
      <c r="H7" s="20" t="str">
        <f>A7</f>
        <v>PAG-0002</v>
      </c>
    </row>
    <row r="8" spans="1:14">
      <c r="A8" s="28" t="s">
        <v>1054</v>
      </c>
      <c r="B8" s="135" t="s">
        <v>907</v>
      </c>
      <c r="C8" s="149">
        <v>14600</v>
      </c>
      <c r="D8" t="s">
        <v>1055</v>
      </c>
      <c r="E8" s="145" t="s">
        <v>1056</v>
      </c>
      <c r="F8" s="145" t="s">
        <v>1057</v>
      </c>
      <c r="G8" s="140">
        <v>46112</v>
      </c>
      <c r="H8" s="20" t="str">
        <f>A8</f>
        <v>PAG-0003</v>
      </c>
    </row>
    <row r="9" spans="1:14">
      <c r="A9" s="28" t="s">
        <v>1058</v>
      </c>
      <c r="B9" s="135" t="s">
        <v>909</v>
      </c>
      <c r="C9" s="149">
        <v>14600</v>
      </c>
      <c r="D9" t="s">
        <v>1059</v>
      </c>
      <c r="E9" s="145" t="s">
        <v>1060</v>
      </c>
      <c r="F9" s="145" t="s">
        <v>1061</v>
      </c>
      <c r="G9" s="140">
        <v>46112</v>
      </c>
      <c r="H9" s="20" t="str">
        <f>A9</f>
        <v>PAG-0004</v>
      </c>
      <c r="K9" s="335"/>
      <c r="L9" s="335"/>
      <c r="M9" s="335"/>
    </row>
    <row r="10" spans="1:14">
      <c r="A10" s="28" t="s">
        <v>1062</v>
      </c>
      <c r="B10" s="135" t="s">
        <v>911</v>
      </c>
      <c r="C10" s="149">
        <v>14600</v>
      </c>
      <c r="D10" t="s">
        <v>909</v>
      </c>
      <c r="E10" s="145" t="s">
        <v>1063</v>
      </c>
      <c r="F10" s="145" t="s">
        <v>1064</v>
      </c>
      <c r="G10" s="140">
        <v>46112</v>
      </c>
      <c r="H10" s="20" t="str">
        <f>A10</f>
        <v>PAG-0005</v>
      </c>
    </row>
    <row r="13" spans="1:14">
      <c r="A13" s="61" t="s">
        <v>88</v>
      </c>
      <c r="B13" s="61"/>
      <c r="C13" s="61"/>
      <c r="D13" s="61"/>
      <c r="E13" s="61"/>
      <c r="F13" s="61"/>
      <c r="G13" s="61"/>
      <c r="H13" s="61"/>
      <c r="I13" s="62"/>
    </row>
    <row r="14" spans="1:14">
      <c r="A14" s="31" t="s">
        <v>89</v>
      </c>
      <c r="B14" s="31"/>
      <c r="C14" s="31"/>
      <c r="D14" s="31"/>
      <c r="E14" s="31"/>
      <c r="F14" s="31"/>
      <c r="G14" s="31"/>
      <c r="H14" s="31"/>
      <c r="I14" s="59"/>
    </row>
    <row r="15" spans="1:14">
      <c r="A15" s="333" t="s">
        <v>90</v>
      </c>
      <c r="B15" s="333"/>
      <c r="C15" s="333"/>
      <c r="D15" s="333"/>
      <c r="E15" s="333"/>
      <c r="F15" s="333"/>
      <c r="G15" s="333"/>
      <c r="H15" s="333"/>
      <c r="I15" s="333"/>
    </row>
    <row r="16" spans="1:14">
      <c r="A16" s="254" t="s">
        <v>91</v>
      </c>
      <c r="B16" s="254"/>
      <c r="C16" s="254"/>
      <c r="D16" s="254"/>
      <c r="E16" s="254"/>
      <c r="F16" s="254"/>
      <c r="G16" s="254"/>
      <c r="H16" s="254"/>
      <c r="I16" s="254"/>
    </row>
    <row r="17" spans="1:9">
      <c r="A17" s="334" t="s">
        <v>606</v>
      </c>
      <c r="B17" s="334"/>
      <c r="C17" s="334"/>
      <c r="D17" s="334"/>
      <c r="E17" s="334"/>
      <c r="F17" s="334"/>
      <c r="G17" s="334"/>
      <c r="H17" s="334"/>
      <c r="I17" s="334"/>
    </row>
    <row r="18" spans="1:9">
      <c r="A18" s="222" t="s">
        <v>93</v>
      </c>
      <c r="B18" s="222"/>
      <c r="C18" s="222"/>
      <c r="D18" s="222"/>
      <c r="E18" s="222"/>
      <c r="F18" s="222"/>
      <c r="G18" s="222"/>
      <c r="H18" s="222"/>
      <c r="I18" s="222"/>
    </row>
    <row r="19" spans="1:9">
      <c r="A19" s="324" t="s">
        <v>607</v>
      </c>
      <c r="B19" s="324"/>
      <c r="C19" s="324"/>
      <c r="D19" s="324"/>
      <c r="E19" s="324"/>
      <c r="F19" s="324"/>
      <c r="G19" s="324"/>
      <c r="H19" s="324"/>
      <c r="I19" s="324"/>
    </row>
  </sheetData>
  <mergeCells count="11">
    <mergeCell ref="A15:I15"/>
    <mergeCell ref="A16:I16"/>
    <mergeCell ref="A17:I17"/>
    <mergeCell ref="A18:I18"/>
    <mergeCell ref="A19:I19"/>
    <mergeCell ref="K9:M9"/>
    <mergeCell ref="A1:C1"/>
    <mergeCell ref="I1:J1"/>
    <mergeCell ref="K1:N1"/>
    <mergeCell ref="B2:C2"/>
    <mergeCell ref="B3:I3"/>
  </mergeCells>
  <hyperlinks>
    <hyperlink ref="A1:C1" location="'Modelo de dominio'!A1" display="&lt;&lt; Ir al modelo de dominio" xr:uid="{F8A5F3D5-000E-4A4B-8D75-FB6CD6BE4BCB}"/>
    <hyperlink ref="K1" location="'C-Dueno'!A1" display="&lt;&lt; Ir a la caracterización del objeto de dominio" xr:uid="{EC581C62-AB35-0D46-A31A-FBDA159AC845}"/>
    <hyperlink ref="K1:N1" location="'C-Departamento'!A1" display="&lt;&lt; Ir a la caracterización del objeto de dominio" xr:uid="{4180B9CE-28CD-2548-8213-68F6AD12D121}"/>
    <hyperlink ref="I1:J1" location="ListadoObjetosDominio!A1" display="&lt;&lt; Ir al listado de objetos de dominio" xr:uid="{337379D3-3C2B-3148-AC7C-201B8BCD82D9}"/>
    <hyperlink ref="B6" location="'M-Pedido'!A6" display="PED-2026-001" xr:uid="{0E6FBC4F-C554-EC4D-8DD6-D3874CC8D9B4}"/>
    <hyperlink ref="B7:B10" location="'M-Pedido'!A6" display="PED-2026-001" xr:uid="{3ECE68C6-4270-1B4F-A9E4-F0EDC2E4B425}"/>
    <hyperlink ref="D6" location="'M-Pedido'!A6" display="PED-2026-001" xr:uid="{14CD9A74-6C48-804B-815C-1118659066C5}"/>
    <hyperlink ref="D7:D10" location="'M-Pedido'!A6" display="PED-2026-001" xr:uid="{EC9FDD51-6CFA-B141-ACB9-F7043BAC43C5}"/>
    <hyperlink ref="D8" location="'M-Pedido'!A7" display="PED-2026-002" xr:uid="{9F69826B-9FFD-F641-B030-9676268FB714}"/>
    <hyperlink ref="D9" location="'M-Pedido'!A8" display="PED-2026-003" xr:uid="{B9AA202E-1BB9-F045-A92E-8A5E17E6084B}"/>
    <hyperlink ref="D10" location="'M-Pedido'!A9" display="PED-2026-004" xr:uid="{432C334E-5923-B546-845C-78A9B697F49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7C3F-2688-49FA-933D-EE169AB7375B}">
  <dimension ref="A1:Y26"/>
  <sheetViews>
    <sheetView topLeftCell="A20" zoomScale="75" workbookViewId="0">
      <selection activeCell="A17" sqref="A17:K25"/>
    </sheetView>
  </sheetViews>
  <sheetFormatPr defaultColWidth="11" defaultRowHeight="15.95"/>
  <cols>
    <col min="1" max="1" width="19.125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'M-Pagos'!B2</f>
        <v>Pago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'M-Pagos'!B3</f>
        <v>Objeto de dominio que representa el registro de la transacción financiera procesada a través de la pasarela de pagos para saldar un pedido.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111.95">
      <c r="A5" s="45" t="str">
        <f>'M-Pagos'!A5</f>
        <v>idPago</v>
      </c>
      <c r="B5" s="52" t="str">
        <f>'M-Pagos'!A4</f>
        <v>Identificador interno autogenerado por el sistema para el pago</v>
      </c>
      <c r="C5" s="45" t="s">
        <v>116</v>
      </c>
      <c r="D5" s="45" t="s">
        <v>117</v>
      </c>
      <c r="E5" s="45" t="s">
        <v>116</v>
      </c>
      <c r="F5" s="45">
        <v>5</v>
      </c>
      <c r="G5" s="45">
        <v>50</v>
      </c>
      <c r="H5" s="45"/>
      <c r="I5" s="45"/>
      <c r="J5" s="45"/>
      <c r="K5" s="45"/>
      <c r="L5" s="45" t="s">
        <v>118</v>
      </c>
      <c r="M5" s="45" t="s">
        <v>1065</v>
      </c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116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'M-Pagos'!B5</f>
        <v>idPedido</v>
      </c>
      <c r="B6" s="45" t="str">
        <f>'M-Pagos'!B4</f>
        <v>Referencia al objeto de dominio “Pedido” que se intenta saldar (Llave foránea)</v>
      </c>
      <c r="C6" s="45" t="s">
        <v>119</v>
      </c>
      <c r="D6" s="45" t="s">
        <v>991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1066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98.1">
      <c r="A7" s="45" t="str">
        <f>'M-Pagos'!C5</f>
        <v>monto</v>
      </c>
      <c r="B7" s="45" t="str">
        <f>'M-Pagos'!C4</f>
        <v>Monto total enviado a la pasarela para este intento de pago en COP</v>
      </c>
      <c r="C7" s="45" t="s">
        <v>119</v>
      </c>
      <c r="D7" s="45" t="s">
        <v>524</v>
      </c>
      <c r="E7" s="45" t="s">
        <v>116</v>
      </c>
      <c r="F7" s="45"/>
      <c r="G7" s="45"/>
      <c r="H7" s="45">
        <v>2</v>
      </c>
      <c r="I7" s="45" t="s">
        <v>525</v>
      </c>
      <c r="J7" s="45">
        <v>1</v>
      </c>
      <c r="K7" s="45">
        <v>999999</v>
      </c>
      <c r="L7" s="45"/>
      <c r="M7" s="45" t="s">
        <v>1067</v>
      </c>
      <c r="N7" s="45" t="s">
        <v>119</v>
      </c>
      <c r="O7" s="45"/>
      <c r="P7" s="45"/>
      <c r="Q7" s="45"/>
      <c r="R7" s="45"/>
      <c r="S7" s="45" t="s">
        <v>119</v>
      </c>
      <c r="T7" s="45"/>
      <c r="U7" s="45" t="s">
        <v>116</v>
      </c>
      <c r="V7" s="88" t="s">
        <v>612</v>
      </c>
      <c r="W7" s="98" t="s">
        <v>340</v>
      </c>
      <c r="X7" s="89"/>
      <c r="Y7" s="90"/>
    </row>
    <row r="8" spans="1:25" ht="84">
      <c r="A8" s="45" t="str">
        <f>'M-Pagos'!D5</f>
        <v>metodo</v>
      </c>
      <c r="B8" s="45" t="str">
        <f>'M-Pagos'!D4</f>
        <v>Medio utilizado por el cliente (tarjeta, PSE, efectivo contraentrega, etc.)</v>
      </c>
      <c r="C8" s="45" t="s">
        <v>119</v>
      </c>
      <c r="D8" s="45" t="s">
        <v>1068</v>
      </c>
      <c r="E8" s="45" t="s">
        <v>116</v>
      </c>
      <c r="F8" s="45"/>
      <c r="G8" s="45"/>
      <c r="H8" s="45"/>
      <c r="I8" s="45"/>
      <c r="J8" s="45"/>
      <c r="K8" s="45"/>
      <c r="L8" s="45"/>
      <c r="M8" s="45" t="s">
        <v>1069</v>
      </c>
      <c r="N8" s="45" t="s">
        <v>119</v>
      </c>
      <c r="O8" s="45"/>
      <c r="P8" s="45"/>
      <c r="Q8" s="45"/>
      <c r="R8" s="45"/>
      <c r="S8" s="45" t="s">
        <v>119</v>
      </c>
      <c r="T8" s="45"/>
      <c r="U8" s="45" t="s">
        <v>119</v>
      </c>
      <c r="V8" s="88"/>
      <c r="W8" s="98"/>
      <c r="X8" s="89"/>
      <c r="Y8" s="90"/>
    </row>
    <row r="9" spans="1:25" ht="111.95">
      <c r="A9" s="45" t="str">
        <f>'M-Pagos'!E5</f>
        <v>estado</v>
      </c>
      <c r="B9" s="45" t="str">
        <f>'M-Pagos'!E4</f>
        <v>Estado actual del intento de pago (Ej. Pendiente, Aprobado, Rechazado)</v>
      </c>
      <c r="C9" s="45" t="s">
        <v>1070</v>
      </c>
      <c r="D9" s="45" t="s">
        <v>124</v>
      </c>
      <c r="E9" s="45" t="s">
        <v>116</v>
      </c>
      <c r="F9" s="45">
        <v>6</v>
      </c>
      <c r="G9" s="45">
        <v>20</v>
      </c>
      <c r="H9" s="45"/>
      <c r="I9" s="45"/>
      <c r="J9" s="45"/>
      <c r="K9" s="45"/>
      <c r="L9" s="45" t="s">
        <v>125</v>
      </c>
      <c r="M9" s="45" t="s">
        <v>1071</v>
      </c>
      <c r="N9" s="45" t="s">
        <v>119</v>
      </c>
      <c r="O9" s="45" t="s">
        <v>119</v>
      </c>
      <c r="P9" s="45"/>
      <c r="Q9" s="45" t="s">
        <v>116</v>
      </c>
      <c r="R9" s="45" t="s">
        <v>116</v>
      </c>
      <c r="S9" s="45" t="s">
        <v>119</v>
      </c>
      <c r="T9" s="45" t="s">
        <v>1063</v>
      </c>
      <c r="U9" s="45" t="s">
        <v>119</v>
      </c>
      <c r="V9" s="88"/>
      <c r="W9" s="98"/>
      <c r="X9" s="89"/>
      <c r="Y9" s="90"/>
    </row>
    <row r="10" spans="1:25" ht="98.1">
      <c r="A10" s="45" t="str">
        <f>'M-Pagos'!F5</f>
        <v>codigoAutorizacion</v>
      </c>
      <c r="B10" s="45" t="str">
        <f>'M-Pagos'!F4</f>
        <v>Código o referencia devuelta por la pasarela externa (número de autorización o recibo)</v>
      </c>
      <c r="C10" s="45" t="s">
        <v>1070</v>
      </c>
      <c r="D10" s="45" t="s">
        <v>240</v>
      </c>
      <c r="E10" s="45" t="s">
        <v>119</v>
      </c>
      <c r="F10" s="45">
        <v>5</v>
      </c>
      <c r="G10" s="45">
        <v>50</v>
      </c>
      <c r="H10" s="45"/>
      <c r="I10" s="45"/>
      <c r="J10" s="45"/>
      <c r="K10" s="45"/>
      <c r="L10" s="45" t="s">
        <v>118</v>
      </c>
      <c r="M10" s="45" t="s">
        <v>1072</v>
      </c>
      <c r="N10" s="45" t="s">
        <v>119</v>
      </c>
      <c r="O10" s="45" t="s">
        <v>119</v>
      </c>
      <c r="P10" s="45"/>
      <c r="Q10" s="45" t="s">
        <v>116</v>
      </c>
      <c r="R10" s="45" t="s">
        <v>116</v>
      </c>
      <c r="S10" s="45" t="s">
        <v>116</v>
      </c>
      <c r="T10" s="45"/>
      <c r="U10" s="45" t="s">
        <v>116</v>
      </c>
      <c r="V10" s="88"/>
      <c r="W10" s="98"/>
      <c r="X10" s="89"/>
      <c r="Y10" s="90"/>
    </row>
    <row r="11" spans="1:25" ht="98.1">
      <c r="A11" s="45" t="str">
        <f>'M-Pagos'!G5</f>
        <v>fechaHora</v>
      </c>
      <c r="B11" s="45" t="str">
        <f>'M-Pagos'!G4</f>
        <v>Fecha y hora en la que la pasarela respondió al intento de pago</v>
      </c>
      <c r="C11" s="45" t="s">
        <v>1070</v>
      </c>
      <c r="D11" s="45" t="s">
        <v>697</v>
      </c>
      <c r="E11" s="45" t="s">
        <v>116</v>
      </c>
      <c r="F11" s="45"/>
      <c r="G11" s="45"/>
      <c r="H11" s="45"/>
      <c r="I11" s="45"/>
      <c r="J11" s="45"/>
      <c r="K11" s="45"/>
      <c r="L11" s="45"/>
      <c r="M11" s="45" t="s">
        <v>1073</v>
      </c>
      <c r="N11" s="45" t="s">
        <v>119</v>
      </c>
      <c r="O11" s="45"/>
      <c r="P11" s="45"/>
      <c r="Q11" s="45"/>
      <c r="R11" s="45"/>
      <c r="S11" s="45" t="s">
        <v>119</v>
      </c>
      <c r="T11" s="45"/>
      <c r="U11" s="45" t="s">
        <v>1074</v>
      </c>
      <c r="V11" s="88"/>
      <c r="W11" s="98"/>
      <c r="X11" s="89"/>
      <c r="Y11" s="90"/>
    </row>
    <row r="13" spans="1:25" ht="27.95">
      <c r="A13" s="50" t="s">
        <v>129</v>
      </c>
      <c r="B13" s="50" t="s">
        <v>4</v>
      </c>
      <c r="C13" s="50" t="s">
        <v>130</v>
      </c>
    </row>
    <row r="14" spans="1:25" ht="33.950000000000003" customHeight="1">
      <c r="A14" s="331" t="str">
        <f>'M-Pagos'!H5</f>
        <v>Combinación única 1</v>
      </c>
      <c r="B14" s="329" t="str">
        <f>'M-Pagos'!H4</f>
        <v>Indica que cada intento de pago tiene un identificador único en el sistema, útil para trazabilidad y reclamos</v>
      </c>
      <c r="C14" s="49" t="str">
        <f>'M-Pagos'!A5</f>
        <v>idPago</v>
      </c>
    </row>
    <row r="15" spans="1:25" ht="17.100000000000001" customHeight="1">
      <c r="A15" s="331"/>
      <c r="B15" s="330"/>
      <c r="C15" s="49"/>
    </row>
    <row r="16" spans="1:25" ht="15.75"/>
    <row r="17" spans="1:11" ht="15.75">
      <c r="A17" s="255" t="s">
        <v>131</v>
      </c>
      <c r="B17" s="255" t="s">
        <v>4</v>
      </c>
      <c r="C17" s="255" t="s">
        <v>132</v>
      </c>
      <c r="D17" s="255"/>
      <c r="E17" s="255"/>
      <c r="F17" s="255" t="s">
        <v>133</v>
      </c>
      <c r="G17" s="255"/>
      <c r="H17" s="255" t="s">
        <v>134</v>
      </c>
      <c r="I17" s="255"/>
      <c r="J17" s="255" t="s">
        <v>227</v>
      </c>
      <c r="K17" s="255"/>
    </row>
    <row r="18" spans="1:11" ht="29.25">
      <c r="A18" s="255"/>
      <c r="B18" s="255"/>
      <c r="C18" s="194" t="s">
        <v>228</v>
      </c>
      <c r="D18" s="194" t="s">
        <v>98</v>
      </c>
      <c r="E18" s="194" t="s">
        <v>229</v>
      </c>
      <c r="F18" s="194" t="s">
        <v>138</v>
      </c>
      <c r="G18" s="194" t="s">
        <v>4</v>
      </c>
      <c r="H18" s="194" t="s">
        <v>139</v>
      </c>
      <c r="I18" s="194" t="s">
        <v>4</v>
      </c>
      <c r="J18" s="194" t="s">
        <v>140</v>
      </c>
      <c r="K18" s="194" t="s">
        <v>141</v>
      </c>
    </row>
    <row r="19" spans="1:11" ht="138.75">
      <c r="A19" s="318" t="str">
        <f>'E-Pagos'!B7</f>
        <v>Procesar pago (Iniciar)</v>
      </c>
      <c r="B19" s="318" t="str">
        <f>'E-Pagos'!C7</f>
        <v>Enviar la información de cobro a la entidad financiera y registrar la transacción inicial.</v>
      </c>
      <c r="C19" s="277" t="s">
        <v>1075</v>
      </c>
      <c r="D19" s="277" t="s">
        <v>31</v>
      </c>
      <c r="E19" s="280" t="s">
        <v>1076</v>
      </c>
      <c r="F19" s="277" t="s">
        <v>144</v>
      </c>
      <c r="G19" s="277" t="s">
        <v>1077</v>
      </c>
      <c r="H19" s="197" t="str">
        <f>'E-Pagos'!G7</f>
        <v>PAG-POL-01</v>
      </c>
      <c r="I19" s="198" t="str">
        <f>'E-Pagos'!H7</f>
        <v>Asegurar que los datos requeridos sean válidos a nivel de tipo, formato, longitud y obligatoriedad.</v>
      </c>
      <c r="J19" s="197" t="s">
        <v>233</v>
      </c>
      <c r="K19" s="197" t="s">
        <v>147</v>
      </c>
    </row>
    <row r="20" spans="1:11" ht="113.25">
      <c r="A20" s="321"/>
      <c r="B20" s="321"/>
      <c r="C20" s="278"/>
      <c r="D20" s="278"/>
      <c r="E20" s="281"/>
      <c r="F20" s="278"/>
      <c r="G20" s="278"/>
      <c r="H20" s="197" t="str">
        <f>'E-Pagos'!G8</f>
        <v>PAG-POL-02</v>
      </c>
      <c r="I20" s="198" t="str">
        <f>'E-Pagos'!H8</f>
        <v>El monto a cobrar debe coincidir exactamente con el "total compra" del idPedido asociado.</v>
      </c>
      <c r="J20" s="197" t="s">
        <v>1078</v>
      </c>
      <c r="K20" s="197" t="s">
        <v>147</v>
      </c>
    </row>
    <row r="21" spans="1:11" ht="113.25">
      <c r="A21" s="319"/>
      <c r="B21" s="319"/>
      <c r="C21" s="279"/>
      <c r="D21" s="279"/>
      <c r="E21" s="282"/>
      <c r="F21" s="279"/>
      <c r="G21" s="279"/>
      <c r="H21" s="197" t="str">
        <f>'E-Pagos'!G9</f>
        <v>PAG-POL-03</v>
      </c>
      <c r="I21" s="198" t="str">
        <f>'E-Pagos'!H9</f>
        <v>El estado inicial de la transacción debe ser obligatoriamente "Pendiente" o "En proceso".</v>
      </c>
      <c r="J21" s="197" t="s">
        <v>1079</v>
      </c>
      <c r="K21" s="197" t="s">
        <v>147</v>
      </c>
    </row>
    <row r="22" spans="1:11" ht="123">
      <c r="A22" s="322" t="str">
        <f>'E-Pagos'!B10</f>
        <v>Actualizar estado de pago</v>
      </c>
      <c r="B22" s="322" t="str">
        <f>'E-Pagos'!C10</f>
        <v>Recibir la confirmación asíncrona del banco (aprobado o rechazado) y actualizar el sistema.</v>
      </c>
      <c r="C22" s="322" t="s">
        <v>1080</v>
      </c>
      <c r="D22" s="322" t="s">
        <v>31</v>
      </c>
      <c r="E22" s="322" t="s">
        <v>1081</v>
      </c>
      <c r="F22" s="322" t="s">
        <v>144</v>
      </c>
      <c r="G22" s="322" t="s">
        <v>1082</v>
      </c>
      <c r="H22" s="200" t="str">
        <f>'E-Pagos'!G10</f>
        <v>PAG-POL-04</v>
      </c>
      <c r="I22" s="200" t="str">
        <f>'E-Pagos'!H10</f>
        <v>El idPago a modificar debe existir previamente en el sistema.</v>
      </c>
      <c r="J22" s="200" t="s">
        <v>1083</v>
      </c>
      <c r="K22" s="200" t="s">
        <v>147</v>
      </c>
    </row>
    <row r="23" spans="1:11" ht="184.5">
      <c r="A23" s="323"/>
      <c r="B23" s="323"/>
      <c r="C23" s="323"/>
      <c r="D23" s="323"/>
      <c r="E23" s="323"/>
      <c r="F23" s="323"/>
      <c r="G23" s="323"/>
      <c r="H23" s="200" t="str">
        <f>'E-Pagos'!G11</f>
        <v>PAG-POL-05</v>
      </c>
      <c r="I23" s="200" t="str">
        <f>'E-Pagos'!H11</f>
        <v>El estado solo puede cambiar a "Aprobado" o "Rechazado" si el estado actual era "Pendiente".</v>
      </c>
      <c r="J23" s="200" t="s">
        <v>1084</v>
      </c>
      <c r="K23" s="200" t="s">
        <v>147</v>
      </c>
    </row>
    <row r="24" spans="1:11" ht="188.25">
      <c r="A24" s="206" t="str">
        <f>'E-Pagos'!B12</f>
        <v>Reembolsar pago</v>
      </c>
      <c r="B24" s="206" t="str">
        <f>'E-Pagos'!C12</f>
        <v>Devolver el dinero al cliente tras la cancelación de un pedido o por aplicación de una garantía.</v>
      </c>
      <c r="C24" s="205" t="s">
        <v>1042</v>
      </c>
      <c r="D24" s="205" t="s">
        <v>240</v>
      </c>
      <c r="E24" s="205" t="s">
        <v>1085</v>
      </c>
      <c r="F24" s="205" t="s">
        <v>144</v>
      </c>
      <c r="G24" s="205" t="s">
        <v>1086</v>
      </c>
      <c r="H24" s="195" t="str">
        <f>'E-Pagos'!G12</f>
        <v>PAG-POL-06</v>
      </c>
      <c r="I24" s="195" t="str">
        <f>'E-Pedido'!H13</f>
        <v>El sistema solo debe permitir la cancelación si el estado actual es "Pendiente" o "Pagado", pero NO si es "Enviado".</v>
      </c>
      <c r="J24" s="195" t="s">
        <v>1087</v>
      </c>
      <c r="K24" s="195" t="s">
        <v>147</v>
      </c>
    </row>
    <row r="25" spans="1:11" ht="174">
      <c r="A25" s="201" t="str">
        <f>'E-Pagos'!B13</f>
        <v>Consultar pagos</v>
      </c>
      <c r="B25" s="201" t="str">
        <f>'E-Pagos'!C13</f>
        <v>Revisar el comprobante, el método usado y el estado de la transacción para conciliación contable o soporte.</v>
      </c>
      <c r="C25" s="196" t="s">
        <v>154</v>
      </c>
      <c r="D25" s="191" t="s">
        <v>124</v>
      </c>
      <c r="E25" s="191" t="s">
        <v>1088</v>
      </c>
      <c r="F25" s="191" t="s">
        <v>1089</v>
      </c>
      <c r="G25" s="192" t="s">
        <v>1090</v>
      </c>
      <c r="H25" s="191" t="str">
        <f>'E-Pagos'!G13</f>
        <v>PAG-POL-07</v>
      </c>
      <c r="I25" s="191" t="str">
        <f>'E-Pagos'!H13</f>
        <v>El cliente solo puede ver los pagos de sus propios pedidos; el administrador tiene visión global.</v>
      </c>
      <c r="J25" s="193" t="s">
        <v>1091</v>
      </c>
      <c r="K25" s="193" t="s">
        <v>147</v>
      </c>
    </row>
    <row r="26" spans="1:11" ht="15.75"/>
  </sheetData>
  <mergeCells count="25">
    <mergeCell ref="F19:F21"/>
    <mergeCell ref="G19:G21"/>
    <mergeCell ref="A22:A23"/>
    <mergeCell ref="B22:B23"/>
    <mergeCell ref="C22:C23"/>
    <mergeCell ref="D22:D23"/>
    <mergeCell ref="E22:E23"/>
    <mergeCell ref="F22:F23"/>
    <mergeCell ref="G22:G23"/>
    <mergeCell ref="A19:A21"/>
    <mergeCell ref="B19:B21"/>
    <mergeCell ref="C19:C21"/>
    <mergeCell ref="D19:D21"/>
    <mergeCell ref="E19:E21"/>
    <mergeCell ref="J17:K17"/>
    <mergeCell ref="A1:B1"/>
    <mergeCell ref="D1:F1"/>
    <mergeCell ref="G1:J1"/>
    <mergeCell ref="A14:A15"/>
    <mergeCell ref="B14:B15"/>
    <mergeCell ref="A17:A18"/>
    <mergeCell ref="B17:B18"/>
    <mergeCell ref="C17:E17"/>
    <mergeCell ref="F17:G17"/>
    <mergeCell ref="H17:I17"/>
  </mergeCells>
  <hyperlinks>
    <hyperlink ref="A1" r:id="rId1" location="'Modelo%20de%20dominio'!A1" display="applewebdata://4A31782C-94C9-40BA-AD06-77312C4F13C1/ - 'Modelo%20de%20dominio'!A1" xr:uid="{8166B198-B979-4EB0-BBBE-508189FDE6EE}"/>
    <hyperlink ref="D1" r:id="rId2" location="ListadoObjetosDominio!A1" display="applewebdata://4A31782C-94C9-40BA-AD06-77312C4F13C1/ - ListadoObjetosDominio!A1" xr:uid="{1B3DBC4E-492F-4D1D-9604-BE45ED8E9D4D}"/>
    <hyperlink ref="G1" r:id="rId3" location="'C-ImagenProducto '!A1" display="applewebdata://4A31782C-94C9-40BA-AD06-77312C4F13C1/ - 'C-ImagenProducto '!A1" xr:uid="{D887310B-A57C-40CC-A522-5FFE36EC0523}"/>
    <hyperlink ref="V4" location="'C-ImagenProducto '!A15" display="'C-ImagenProducto '!A15" xr:uid="{EF636B91-C7F7-4926-9ACF-A669E631FE46}"/>
    <hyperlink ref="A22" location="RANGE!W4" display="Eliminar de forma definitiva la información de un nuevo País" xr:uid="{4107EC1A-2FFA-4613-899B-0885DFE2ABFC}"/>
    <hyperlink ref="A24" location="RANGE!X4" display="Consultar información de un País por su identificador" xr:uid="{DA1A5BB9-18EE-4618-ABB2-287A36C1F886}"/>
  </hyperlinks>
  <pageMargins left="0.7" right="0.7" top="0.75" bottom="0.75" header="0.3" footer="0.3"/>
  <legacyDrawing r:id="rId4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24B1-284F-4CBC-9FA7-C2DC0F42596B}">
  <dimension ref="A1:K13"/>
  <sheetViews>
    <sheetView topLeftCell="C9" workbookViewId="0">
      <selection activeCell="H13" sqref="H13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ListadoObjetosDominio!B14</f>
        <v>Pago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ListadoObjetosDominio!C14</f>
        <v>Objeto de dominio que representa el registro de la transacción financiera procesada a través de la pasarela de pagos para saldar un pedido.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1092</v>
      </c>
      <c r="B7" s="243" t="s">
        <v>1093</v>
      </c>
      <c r="C7" s="243" t="s">
        <v>1094</v>
      </c>
      <c r="D7" s="243" t="str">
        <f>ListadoObjetosDominio!B14</f>
        <v>Pago</v>
      </c>
      <c r="E7" s="243" t="s">
        <v>1095</v>
      </c>
      <c r="F7" s="243" t="s">
        <v>1096</v>
      </c>
      <c r="G7" s="74" t="s">
        <v>1097</v>
      </c>
      <c r="H7" s="74" t="s">
        <v>640</v>
      </c>
      <c r="I7" s="243" t="s">
        <v>1098</v>
      </c>
      <c r="J7" s="243" t="s">
        <v>1099</v>
      </c>
      <c r="K7" s="243" t="s">
        <v>1100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1101</v>
      </c>
      <c r="H8" s="74" t="s">
        <v>1102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1103</v>
      </c>
      <c r="H9" s="74" t="s">
        <v>1104</v>
      </c>
      <c r="I9" s="245"/>
      <c r="J9" s="245"/>
      <c r="K9" s="245"/>
    </row>
    <row r="10" spans="1:11" ht="50.1" customHeight="1">
      <c r="A10" s="243" t="s">
        <v>1105</v>
      </c>
      <c r="B10" s="243" t="s">
        <v>1106</v>
      </c>
      <c r="C10" s="243" t="s">
        <v>1107</v>
      </c>
      <c r="D10" s="243" t="str">
        <f>ListadoObjetosDominio!B14</f>
        <v>Pago</v>
      </c>
      <c r="E10" s="243" t="s">
        <v>1108</v>
      </c>
      <c r="F10" s="243" t="s">
        <v>1109</v>
      </c>
      <c r="G10" s="74" t="s">
        <v>1110</v>
      </c>
      <c r="H10" s="74" t="s">
        <v>1111</v>
      </c>
      <c r="I10" s="243" t="s">
        <v>1112</v>
      </c>
      <c r="J10" s="243" t="s">
        <v>1113</v>
      </c>
      <c r="K10" s="243" t="s">
        <v>1114</v>
      </c>
    </row>
    <row r="11" spans="1:11" ht="50.1" customHeight="1">
      <c r="A11" s="245"/>
      <c r="B11" s="245"/>
      <c r="C11" s="245"/>
      <c r="D11" s="245"/>
      <c r="E11" s="245"/>
      <c r="F11" s="245"/>
      <c r="G11" s="74" t="s">
        <v>1115</v>
      </c>
      <c r="H11" s="74" t="s">
        <v>1116</v>
      </c>
      <c r="I11" s="245"/>
      <c r="J11" s="245"/>
      <c r="K11" s="245"/>
    </row>
    <row r="12" spans="1:11" ht="57.75">
      <c r="A12" s="74" t="s">
        <v>10</v>
      </c>
      <c r="B12" s="74" t="s">
        <v>1117</v>
      </c>
      <c r="C12" s="74" t="s">
        <v>1118</v>
      </c>
      <c r="D12" s="74" t="str">
        <f>ListadoObjetosDominio!B14</f>
        <v>Pago</v>
      </c>
      <c r="E12" s="74" t="s">
        <v>1119</v>
      </c>
      <c r="F12" s="74" t="s">
        <v>1120</v>
      </c>
      <c r="G12" s="74" t="s">
        <v>1121</v>
      </c>
      <c r="H12" s="74" t="s">
        <v>1122</v>
      </c>
      <c r="I12" s="74" t="s">
        <v>1123</v>
      </c>
      <c r="J12" s="74" t="s">
        <v>1124</v>
      </c>
      <c r="K12" s="74" t="s">
        <v>1125</v>
      </c>
    </row>
    <row r="13" spans="1:11" ht="57.75">
      <c r="A13" s="74" t="s">
        <v>470</v>
      </c>
      <c r="B13" s="74" t="s">
        <v>1126</v>
      </c>
      <c r="C13" s="74" t="s">
        <v>1127</v>
      </c>
      <c r="D13" s="74" t="str">
        <f>ListadoObjetosDominio!B14</f>
        <v>Pago</v>
      </c>
      <c r="E13" s="74" t="s">
        <v>1128</v>
      </c>
      <c r="F13" s="74" t="s">
        <v>1129</v>
      </c>
      <c r="G13" s="74" t="s">
        <v>1130</v>
      </c>
      <c r="H13" s="74" t="s">
        <v>1131</v>
      </c>
      <c r="I13" s="74"/>
      <c r="J13" s="74" t="s">
        <v>1132</v>
      </c>
      <c r="K13" s="74" t="s">
        <v>1133</v>
      </c>
    </row>
  </sheetData>
  <mergeCells count="32">
    <mergeCell ref="F10:F11"/>
    <mergeCell ref="I10:I11"/>
    <mergeCell ref="A7:A9"/>
    <mergeCell ref="B7:B9"/>
    <mergeCell ref="C7:C9"/>
    <mergeCell ref="D7:D9"/>
    <mergeCell ref="E7:E9"/>
    <mergeCell ref="A10:A11"/>
    <mergeCell ref="B10:B11"/>
    <mergeCell ref="C10:C11"/>
    <mergeCell ref="D10:D11"/>
    <mergeCell ref="E10:E11"/>
    <mergeCell ref="F7:F9"/>
    <mergeCell ref="G5:H5"/>
    <mergeCell ref="I5:I6"/>
    <mergeCell ref="J5:J6"/>
    <mergeCell ref="J10:J11"/>
    <mergeCell ref="K5:K6"/>
    <mergeCell ref="K10:K11"/>
    <mergeCell ref="I7:I9"/>
    <mergeCell ref="J7:J9"/>
    <mergeCell ref="K7:K9"/>
    <mergeCell ref="A5:A6"/>
    <mergeCell ref="B5:B6"/>
    <mergeCell ref="C5:C6"/>
    <mergeCell ref="D5:D6"/>
    <mergeCell ref="E5:F5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775F-8AF2-7143-88A0-A306F8BACA2B}">
  <dimension ref="A1:L19"/>
  <sheetViews>
    <sheetView zoomScale="93" zoomScaleNormal="93" workbookViewId="0">
      <selection activeCell="B6" sqref="B6"/>
    </sheetView>
  </sheetViews>
  <sheetFormatPr defaultColWidth="11" defaultRowHeight="15.95"/>
  <cols>
    <col min="1" max="3" width="41.625" customWidth="1"/>
    <col min="4" max="5" width="0.125" customWidth="1"/>
    <col min="6" max="6" width="41.5" hidden="1" customWidth="1"/>
    <col min="7" max="7" width="25.5" customWidth="1"/>
  </cols>
  <sheetData>
    <row r="1" spans="1:12">
      <c r="A1" s="343" t="s">
        <v>41</v>
      </c>
      <c r="B1" s="343"/>
      <c r="C1" s="343"/>
      <c r="D1" s="148"/>
      <c r="E1" s="148"/>
      <c r="F1" s="148"/>
      <c r="G1" s="335" t="s">
        <v>43</v>
      </c>
      <c r="H1" s="335"/>
      <c r="I1" s="343" t="s">
        <v>159</v>
      </c>
      <c r="J1" s="343"/>
      <c r="K1" s="343"/>
      <c r="L1" s="343"/>
    </row>
    <row r="2" spans="1:12">
      <c r="A2" s="21" t="s">
        <v>3</v>
      </c>
      <c r="B2" s="332" t="str">
        <f>ListadoObjetosDominio!B15</f>
        <v>MetodoPago</v>
      </c>
      <c r="C2" s="332"/>
      <c r="D2" s="110"/>
      <c r="E2" s="110"/>
      <c r="F2" s="110"/>
      <c r="G2" s="58"/>
    </row>
    <row r="3" spans="1:12">
      <c r="A3" s="21" t="s">
        <v>4</v>
      </c>
      <c r="B3" s="228" t="str">
        <f>ListadoObjetosDominio!C15</f>
        <v>Objeto de dominio que representa el instrumento financiero o forma transaccional utilizada por el cliente (tarjeta de crédito, PSE, etc.) para realizar el pago.</v>
      </c>
      <c r="C3" s="228"/>
      <c r="D3" s="228"/>
      <c r="E3" s="228"/>
      <c r="F3" s="228"/>
      <c r="G3" s="228"/>
    </row>
    <row r="4" spans="1:12" ht="51">
      <c r="A4" s="29" t="s">
        <v>1034</v>
      </c>
      <c r="B4" s="29" t="s">
        <v>1134</v>
      </c>
      <c r="C4" s="29" t="s">
        <v>1041</v>
      </c>
    </row>
    <row r="5" spans="1:12">
      <c r="A5" s="22" t="s">
        <v>1135</v>
      </c>
      <c r="B5" s="22" t="s">
        <v>55</v>
      </c>
      <c r="C5" s="24" t="s">
        <v>58</v>
      </c>
    </row>
    <row r="6" spans="1:12">
      <c r="A6" s="28" t="s">
        <v>1136</v>
      </c>
      <c r="B6" s="147" t="s">
        <v>1048</v>
      </c>
      <c r="C6" s="150" t="str">
        <f>B6</f>
        <v>Tarjeta de Crédito (Visa/Mastercard)</v>
      </c>
    </row>
    <row r="7" spans="1:12">
      <c r="A7" s="28" t="s">
        <v>1137</v>
      </c>
      <c r="B7" s="147" t="s">
        <v>1052</v>
      </c>
      <c r="C7" s="150" t="str">
        <f t="shared" ref="C7:C10" si="0">B7</f>
        <v xml:space="preserve">	PSE (Transferencia Bancaria)</v>
      </c>
    </row>
    <row r="8" spans="1:12">
      <c r="A8" s="28" t="s">
        <v>1138</v>
      </c>
      <c r="B8" s="147" t="s">
        <v>1055</v>
      </c>
      <c r="C8" s="150" t="str">
        <f t="shared" si="0"/>
        <v>Nequi / Daviplata</v>
      </c>
    </row>
    <row r="9" spans="1:12">
      <c r="A9" s="28" t="s">
        <v>1139</v>
      </c>
      <c r="B9" s="147" t="s">
        <v>1059</v>
      </c>
      <c r="C9" s="150" t="str">
        <f t="shared" si="0"/>
        <v>Pago Contra Entrega</v>
      </c>
      <c r="D9" s="335"/>
      <c r="E9" s="335"/>
    </row>
    <row r="10" spans="1:12">
      <c r="A10" s="28" t="s">
        <v>1140</v>
      </c>
      <c r="B10" s="147" t="s">
        <v>1141</v>
      </c>
      <c r="C10" s="150" t="str">
        <f t="shared" si="0"/>
        <v>MercadoPago</v>
      </c>
    </row>
    <row r="13" spans="1:12">
      <c r="A13" s="61" t="s">
        <v>88</v>
      </c>
      <c r="B13" s="61"/>
      <c r="C13" s="61"/>
      <c r="D13" s="61"/>
      <c r="E13" s="61"/>
      <c r="F13" s="61"/>
      <c r="G13" s="62"/>
    </row>
    <row r="14" spans="1:12">
      <c r="A14" s="31" t="s">
        <v>89</v>
      </c>
      <c r="B14" s="31"/>
      <c r="C14" s="31"/>
      <c r="D14" s="31"/>
      <c r="E14" s="31"/>
      <c r="F14" s="31"/>
      <c r="G14" s="59"/>
    </row>
    <row r="15" spans="1:12">
      <c r="A15" s="333" t="s">
        <v>90</v>
      </c>
      <c r="B15" s="333"/>
      <c r="C15" s="333"/>
      <c r="D15" s="333"/>
      <c r="E15" s="333"/>
      <c r="F15" s="333"/>
      <c r="G15" s="333"/>
    </row>
    <row r="16" spans="1:12">
      <c r="A16" s="254" t="s">
        <v>91</v>
      </c>
      <c r="B16" s="254"/>
      <c r="C16" s="254"/>
      <c r="D16" s="254"/>
      <c r="E16" s="254"/>
      <c r="F16" s="254"/>
      <c r="G16" s="254"/>
    </row>
    <row r="17" spans="1:7">
      <c r="A17" s="334" t="s">
        <v>606</v>
      </c>
      <c r="B17" s="334"/>
      <c r="C17" s="334"/>
      <c r="D17" s="334"/>
      <c r="E17" s="334"/>
      <c r="F17" s="334"/>
      <c r="G17" s="334"/>
    </row>
    <row r="18" spans="1:7">
      <c r="A18" s="222" t="s">
        <v>93</v>
      </c>
      <c r="B18" s="222"/>
      <c r="C18" s="222"/>
      <c r="D18" s="222"/>
      <c r="E18" s="222"/>
      <c r="F18" s="222"/>
      <c r="G18" s="222"/>
    </row>
    <row r="19" spans="1:7">
      <c r="A19" s="324" t="s">
        <v>607</v>
      </c>
      <c r="B19" s="324"/>
      <c r="C19" s="324"/>
      <c r="D19" s="324"/>
      <c r="E19" s="324"/>
      <c r="F19" s="324"/>
      <c r="G19" s="324"/>
    </row>
  </sheetData>
  <mergeCells count="11">
    <mergeCell ref="A15:G15"/>
    <mergeCell ref="A16:G16"/>
    <mergeCell ref="A17:G17"/>
    <mergeCell ref="A18:G18"/>
    <mergeCell ref="A19:G19"/>
    <mergeCell ref="D9:E9"/>
    <mergeCell ref="A1:C1"/>
    <mergeCell ref="G1:H1"/>
    <mergeCell ref="I1:L1"/>
    <mergeCell ref="B2:C2"/>
    <mergeCell ref="B3:G3"/>
  </mergeCells>
  <hyperlinks>
    <hyperlink ref="A1:C1" location="'Modelo de dominio'!A1" display="&lt;&lt; Ir al modelo de dominio" xr:uid="{A7A63348-FEC3-9349-A1FD-98259FF8EAAD}"/>
    <hyperlink ref="I1" location="'C-Dueno'!A1" display="&lt;&lt; Ir a la caracterización del objeto de dominio" xr:uid="{FB5E08DD-6CBD-264C-8BD0-232FB26F36BD}"/>
    <hyperlink ref="I1:L1" location="'C-Departamento'!A1" display="&lt;&lt; Ir a la caracterización del objeto de dominio" xr:uid="{ECF5218B-91B1-A54B-B559-54145F98E18F}"/>
    <hyperlink ref="G1:H1" location="ListadoObjetosDominio!A1" display="&lt;&lt; Ir al listado de objetos de dominio" xr:uid="{9FC56698-28D5-B94A-92DB-4417E5EE0866}"/>
    <hyperlink ref="B6" location="'M-Pedido'!A6" display="PED-2026-001" xr:uid="{472932C7-AE8E-8741-B56A-9024657A8647}"/>
    <hyperlink ref="B10" location="'M-Pedido'!A9" display="PED-2026-004" xr:uid="{4DEA3166-87BD-EE43-9131-1CB8EC2623E7}"/>
    <hyperlink ref="B9" location="'M-Pedido'!A8" display="PED-2026-003" xr:uid="{FF1D6D2E-A493-0F4A-A217-D1ECC77F486A}"/>
    <hyperlink ref="B8" location="'M-Pedido'!A7" display="PED-2026-002" xr:uid="{9F11E24B-4BF5-B84F-B6E7-3612F011525D}"/>
    <hyperlink ref="B7:B10" location="'M-Pedido'!A6" display="PED-2026-001" xr:uid="{FB95FF77-10AD-CD44-9097-D65E2B2A2FA3}"/>
    <hyperlink ref="C6" location="'M-MetodoPago'!B6" display="'M-MetodoPago'!B6" xr:uid="{8EE6642B-4046-094D-81E6-FD80A65C154B}"/>
    <hyperlink ref="C7:C10" location="'M-MetodoPago'!B6" display="'M-MetodoPago'!B6" xr:uid="{7102D34E-B8A3-AF44-A768-E158B12F9D43}"/>
    <hyperlink ref="C7" location="'M-MetodoPago'!B7" display="'M-MetodoPago'!B7" xr:uid="{3B3DE48B-964D-A24E-B0D7-1BEE12F6CC20}"/>
    <hyperlink ref="C8" location="'M-MetodoPago'!B8" display="'M-MetodoPago'!B8" xr:uid="{40759C22-5E27-8846-A381-FACCA4110ED7}"/>
    <hyperlink ref="C9" location="'M-MetodoPago'!B9" display="'M-MetodoPago'!B9" xr:uid="{A43B35DE-557C-1E40-9CD8-358E9A7F8869}"/>
    <hyperlink ref="C10" location="'M-MetodoPago'!B10" display="'M-MetodoPago'!B10" xr:uid="{101E1F81-08D9-E54C-A0C0-0D71BC2D0F8A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87C2-DC29-402B-9365-D82A08802EB0}">
  <dimension ref="A1:Y21"/>
  <sheetViews>
    <sheetView topLeftCell="A15" zoomScale="75" workbookViewId="0">
      <selection activeCell="A12" sqref="A12:K19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'M-MetodoPago'!B2</f>
        <v>MetodoPago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'M-MetodoPago'!B3</f>
        <v>Objeto de dominio que representa el instrumento financiero o forma transaccional utilizada por el cliente (tarjeta de crédito, PSE, etc.) para realizar el pago.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'M-MetodoPago'!A5</f>
        <v>idMetodo</v>
      </c>
      <c r="B5" s="52" t="str">
        <f>'M-MetodoPago'!A4</f>
        <v>Identificador interno autogenerado por el sistema para el pago</v>
      </c>
      <c r="C5" s="45" t="s">
        <v>116</v>
      </c>
      <c r="D5" s="45" t="s">
        <v>117</v>
      </c>
      <c r="E5" s="45" t="s">
        <v>116</v>
      </c>
      <c r="F5" s="45">
        <v>1</v>
      </c>
      <c r="G5" s="45">
        <v>20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84">
      <c r="A6" s="45" t="str">
        <f>'M-MetodoPago'!B5</f>
        <v>nombre</v>
      </c>
      <c r="B6" s="45" t="str">
        <f>'M-MetodoPago'!B4</f>
        <v>Referencia el nombre comercial y visible de la opción de pago en el checkout (Ej. PSE, Tarjeta Crédito)</v>
      </c>
      <c r="C6" s="45" t="s">
        <v>119</v>
      </c>
      <c r="D6" s="45" t="s">
        <v>124</v>
      </c>
      <c r="E6" s="45" t="s">
        <v>116</v>
      </c>
      <c r="F6" s="45">
        <v>3</v>
      </c>
      <c r="G6" s="45">
        <v>50</v>
      </c>
      <c r="H6" s="45"/>
      <c r="I6" s="45"/>
      <c r="J6" s="45"/>
      <c r="K6" s="45"/>
      <c r="L6" s="45" t="s">
        <v>125</v>
      </c>
      <c r="M6" s="45" t="s">
        <v>1142</v>
      </c>
      <c r="N6" s="45" t="s">
        <v>119</v>
      </c>
      <c r="O6" s="45" t="s">
        <v>119</v>
      </c>
      <c r="P6" s="45"/>
      <c r="Q6" s="45" t="s">
        <v>116</v>
      </c>
      <c r="R6" s="45" t="s">
        <v>116</v>
      </c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8" spans="1:25" ht="42">
      <c r="A8" s="50" t="s">
        <v>129</v>
      </c>
      <c r="B8" s="50" t="s">
        <v>4</v>
      </c>
      <c r="C8" s="50" t="s">
        <v>130</v>
      </c>
    </row>
    <row r="9" spans="1:25" ht="33.950000000000003" customHeight="1">
      <c r="A9" s="331" t="str">
        <f>'M-MetodoPago'!C5</f>
        <v>Combinación única 1</v>
      </c>
      <c r="B9" s="329" t="str">
        <f>'M-MetodoPago'!C4</f>
        <v>Indica que cada intento de pago tiene un identificador único en el sistema, útil para trazabilidad y reclamos</v>
      </c>
      <c r="C9" s="49" t="str">
        <f>'M-MetodoPago'!B5</f>
        <v>nombre</v>
      </c>
    </row>
    <row r="10" spans="1:25" ht="17.100000000000001" customHeight="1">
      <c r="A10" s="331"/>
      <c r="B10" s="330"/>
      <c r="C10" s="49"/>
    </row>
    <row r="11" spans="1:25" ht="15.75"/>
    <row r="12" spans="1:25" ht="15.75">
      <c r="A12" s="255" t="s">
        <v>131</v>
      </c>
      <c r="B12" s="255" t="s">
        <v>4</v>
      </c>
      <c r="C12" s="255" t="s">
        <v>132</v>
      </c>
      <c r="D12" s="255"/>
      <c r="E12" s="255"/>
      <c r="F12" s="255" t="s">
        <v>133</v>
      </c>
      <c r="G12" s="255"/>
      <c r="H12" s="255" t="s">
        <v>134</v>
      </c>
      <c r="I12" s="255"/>
      <c r="J12" s="255" t="s">
        <v>227</v>
      </c>
      <c r="K12" s="255"/>
    </row>
    <row r="13" spans="1:25" ht="29.25">
      <c r="A13" s="255"/>
      <c r="B13" s="255"/>
      <c r="C13" s="194" t="s">
        <v>228</v>
      </c>
      <c r="D13" s="194" t="s">
        <v>98</v>
      </c>
      <c r="E13" s="194" t="s">
        <v>229</v>
      </c>
      <c r="F13" s="194" t="s">
        <v>138</v>
      </c>
      <c r="G13" s="194" t="s">
        <v>4</v>
      </c>
      <c r="H13" s="194" t="s">
        <v>139</v>
      </c>
      <c r="I13" s="194" t="s">
        <v>4</v>
      </c>
      <c r="J13" s="194" t="s">
        <v>140</v>
      </c>
      <c r="K13" s="194" t="s">
        <v>141</v>
      </c>
    </row>
    <row r="14" spans="1:25" ht="138.75">
      <c r="A14" s="318" t="str">
        <f>'E-MetodoPago'!B7</f>
        <v>Registrar método de pago</v>
      </c>
      <c r="B14" s="318" t="str">
        <f>'E-MetodoPago'!C7</f>
        <v>Crear una nueva opción de pago para que quede disponible en el checkout de la tienda.</v>
      </c>
      <c r="C14" s="277" t="s">
        <v>1143</v>
      </c>
      <c r="D14" s="277" t="s">
        <v>33</v>
      </c>
      <c r="E14" s="280" t="s">
        <v>1144</v>
      </c>
      <c r="F14" s="277" t="s">
        <v>144</v>
      </c>
      <c r="G14" s="277" t="s">
        <v>1145</v>
      </c>
      <c r="H14" s="197" t="str">
        <f>'E-MetodoPago'!G7</f>
        <v>MET-POL-01</v>
      </c>
      <c r="I14" s="198" t="str">
        <f>'E-MetodoPago'!H7</f>
        <v>Asegurar que los datos requeridos sean válidos a nivel de tipo de dato, formato, longitud y obligatoriedad.</v>
      </c>
      <c r="J14" s="197" t="s">
        <v>233</v>
      </c>
      <c r="K14" s="197" t="s">
        <v>147</v>
      </c>
    </row>
    <row r="15" spans="1:25" ht="176.25" customHeight="1">
      <c r="A15" s="319"/>
      <c r="B15" s="319"/>
      <c r="C15" s="279"/>
      <c r="D15" s="279"/>
      <c r="E15" s="282"/>
      <c r="F15" s="279"/>
      <c r="G15" s="279"/>
      <c r="H15" s="197" t="str">
        <f>'E-MetodoPago'!G8</f>
        <v>MET-POL-02</v>
      </c>
      <c r="I15" s="198" t="str">
        <f>'E-MetodoPago'!H8</f>
        <v>El nombre del método de pago no debe repetirse en el sistema.</v>
      </c>
      <c r="J15" s="197" t="s">
        <v>1146</v>
      </c>
      <c r="K15" s="197" t="s">
        <v>147</v>
      </c>
    </row>
    <row r="16" spans="1:25" ht="138.75">
      <c r="A16" s="322" t="str">
        <f>'E-MetodoPago'!B9</f>
        <v>Modificar método de pago</v>
      </c>
      <c r="B16" s="322" t="str">
        <f>'E-MetodoPago'!C9</f>
        <v>Actualizar la información de una opción de pago existente, como su nombre, descripción o disponibilidad.</v>
      </c>
      <c r="C16" s="322" t="s">
        <v>1147</v>
      </c>
      <c r="D16" s="322" t="s">
        <v>33</v>
      </c>
      <c r="E16" s="322" t="s">
        <v>1148</v>
      </c>
      <c r="F16" s="322" t="s">
        <v>144</v>
      </c>
      <c r="G16" s="322" t="s">
        <v>1149</v>
      </c>
      <c r="H16" s="200" t="str">
        <f>'E-MetodoPago'!G9</f>
        <v>MET-POL-03</v>
      </c>
      <c r="I16" s="200" t="str">
        <f>'E-MetodoPago'!H9</f>
        <v>El idMetodoPago a modificar debe existir previamente en el sistema.</v>
      </c>
      <c r="J16" s="200" t="s">
        <v>1150</v>
      </c>
      <c r="K16" s="200" t="s">
        <v>147</v>
      </c>
    </row>
    <row r="17" spans="1:11" ht="184.5">
      <c r="A17" s="323"/>
      <c r="B17" s="323"/>
      <c r="C17" s="323"/>
      <c r="D17" s="323"/>
      <c r="E17" s="323"/>
      <c r="F17" s="323"/>
      <c r="G17" s="323"/>
      <c r="H17" s="200" t="str">
        <f>'E-MetodoPago'!G10</f>
        <v>MET-POL-04</v>
      </c>
      <c r="I17" s="200" t="str">
        <f>'E-MetodoPago'!H10</f>
        <v>Si se cambia el nombre, el nuevo valor no debe coincidir con otro método ya registrado.</v>
      </c>
      <c r="J17" s="200" t="s">
        <v>1151</v>
      </c>
      <c r="K17" s="200" t="s">
        <v>147</v>
      </c>
    </row>
    <row r="18" spans="1:11" ht="101.25">
      <c r="A18" s="206" t="str">
        <f>'E-MetodoPago'!B11</f>
        <v>Desactivar método de pago</v>
      </c>
      <c r="B18" s="206" t="str">
        <f>'E-MetodoPago'!C11</f>
        <v>Inhabilitar una opción de cobro para que deje de aparecer en el checkout sin borrar su historial.</v>
      </c>
      <c r="C18" s="205" t="s">
        <v>1152</v>
      </c>
      <c r="D18" s="205" t="s">
        <v>240</v>
      </c>
      <c r="E18" s="205" t="s">
        <v>1153</v>
      </c>
      <c r="F18" s="205" t="s">
        <v>144</v>
      </c>
      <c r="G18" s="205" t="s">
        <v>1154</v>
      </c>
      <c r="H18" s="195" t="str">
        <f>'E-MetodoPago'!G11</f>
        <v>MET-POL-05</v>
      </c>
      <c r="I18" s="195" t="str">
        <f>'E-MetodoPago'!H11</f>
        <v>El idMetodoPago debe existir previamente en el sistema.</v>
      </c>
      <c r="J18" s="195" t="s">
        <v>1155</v>
      </c>
      <c r="K18" s="195" t="s">
        <v>147</v>
      </c>
    </row>
    <row r="19" spans="1:11" ht="144.75">
      <c r="A19" s="201" t="str">
        <f>'E-MetodoPago'!B12</f>
        <v>Consultar métodos de pago</v>
      </c>
      <c r="B19" s="201" t="str">
        <f>'E-MetodoPago'!C12</f>
        <v>Listar los métodos de pago disponibles para mostrarlos en el checkout o gestionarlos desde el panel administrativo.</v>
      </c>
      <c r="C19" s="196" t="s">
        <v>154</v>
      </c>
      <c r="D19" s="191" t="s">
        <v>124</v>
      </c>
      <c r="E19" s="191" t="s">
        <v>1156</v>
      </c>
      <c r="F19" s="191" t="s">
        <v>1157</v>
      </c>
      <c r="G19" s="192" t="s">
        <v>1158</v>
      </c>
      <c r="H19" s="191" t="str">
        <f>'E-MetodoPago'!G12</f>
        <v>MET-POL-06</v>
      </c>
      <c r="I19" s="191" t="str">
        <f>'E-MetodoPago'!H12</f>
        <v>El cliente solo debe visualizar métodos con estado "Activo"; el administrador puede ver todos.</v>
      </c>
      <c r="J19" s="193" t="s">
        <v>1159</v>
      </c>
      <c r="K19" s="193" t="s">
        <v>147</v>
      </c>
    </row>
    <row r="20" spans="1:11" ht="15.75"/>
    <row r="21" spans="1:11" ht="15.75"/>
  </sheetData>
  <mergeCells count="25">
    <mergeCell ref="F16:F17"/>
    <mergeCell ref="G16:G17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J12:K12"/>
    <mergeCell ref="A1:B1"/>
    <mergeCell ref="D1:F1"/>
    <mergeCell ref="G1:J1"/>
    <mergeCell ref="A9:A10"/>
    <mergeCell ref="B9:B10"/>
    <mergeCell ref="A12:A13"/>
    <mergeCell ref="B12:B13"/>
    <mergeCell ref="C12:E12"/>
    <mergeCell ref="F12:G12"/>
    <mergeCell ref="H12:I12"/>
  </mergeCells>
  <hyperlinks>
    <hyperlink ref="A1" r:id="rId1" location="'Modelo%20de%20dominio'!A1" display="applewebdata://4A31782C-94C9-40BA-AD06-77312C4F13C1/ - 'Modelo%20de%20dominio'!A1" xr:uid="{BF310E16-986A-4CA3-A3D2-42A4461189FE}"/>
    <hyperlink ref="D1" r:id="rId2" location="ListadoObjetosDominio!A1" display="applewebdata://4A31782C-94C9-40BA-AD06-77312C4F13C1/ - ListadoObjetosDominio!A1" xr:uid="{081C82C8-084A-442E-A58A-A6CBCAB7AA9B}"/>
    <hyperlink ref="G1" r:id="rId3" location="'C-ImagenProducto '!A1" display="applewebdata://4A31782C-94C9-40BA-AD06-77312C4F13C1/ - 'C-ImagenProducto '!A1" xr:uid="{748C8B98-0F7A-4BA2-9834-0FEE124A271A}"/>
    <hyperlink ref="V4" location="'C-ImagenProducto '!A15" display="'C-ImagenProducto '!A15" xr:uid="{911F96DD-2378-43F2-96E8-2D4EA1A1C77C}"/>
    <hyperlink ref="A16" location="RANGE!W4" display="Eliminar de forma definitiva la información de un nuevo País" xr:uid="{60DD23FF-6973-460F-8D66-F24E5F48CA4D}"/>
    <hyperlink ref="A18" location="RANGE!X4" display="Consultar información de un País por su identificador" xr:uid="{1FECFDF6-46CE-4922-83F4-324F85BDD219}"/>
  </hyperlinks>
  <pageMargins left="0.7" right="0.7" top="0.75" bottom="0.75" header="0.3" footer="0.3"/>
  <legacy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EF2A-50DB-4A72-AA90-774B77B0B86F}">
  <dimension ref="A1:K12"/>
  <sheetViews>
    <sheetView topLeftCell="E8" workbookViewId="0">
      <selection activeCell="H12" sqref="H12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ListadoObjetosDominio!B15</f>
        <v>MetodoPago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ListadoObjetosDominio!C15</f>
        <v>Objeto de dominio que representa el instrumento financiero o forma transaccional utilizada por el cliente (tarjeta de crédito, PSE, etc.) para realizar el pago.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10</v>
      </c>
      <c r="B7" s="243" t="s">
        <v>1160</v>
      </c>
      <c r="C7" s="243" t="s">
        <v>1161</v>
      </c>
      <c r="D7" s="243" t="str">
        <f>ListadoObjetosDominio!B15</f>
        <v>MetodoPago</v>
      </c>
      <c r="E7" s="243" t="s">
        <v>55</v>
      </c>
      <c r="F7" s="243" t="s">
        <v>1162</v>
      </c>
      <c r="G7" s="74" t="s">
        <v>1163</v>
      </c>
      <c r="H7" s="74" t="s">
        <v>375</v>
      </c>
      <c r="I7" s="243"/>
      <c r="J7" s="243" t="s">
        <v>1164</v>
      </c>
      <c r="K7" s="243" t="s">
        <v>1165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1166</v>
      </c>
      <c r="H8" s="74" t="s">
        <v>1167</v>
      </c>
      <c r="I8" s="244"/>
      <c r="J8" s="244"/>
      <c r="K8" s="244"/>
    </row>
    <row r="9" spans="1:11" ht="50.1" customHeight="1">
      <c r="A9" s="243" t="s">
        <v>10</v>
      </c>
      <c r="B9" s="243" t="s">
        <v>1168</v>
      </c>
      <c r="C9" s="243" t="s">
        <v>1169</v>
      </c>
      <c r="D9" s="243" t="str">
        <f>ListadoObjetosDominio!B15</f>
        <v>MetodoPago</v>
      </c>
      <c r="E9" s="243" t="s">
        <v>1170</v>
      </c>
      <c r="F9" s="243" t="s">
        <v>1171</v>
      </c>
      <c r="G9" s="74" t="s">
        <v>1172</v>
      </c>
      <c r="H9" s="74" t="s">
        <v>1173</v>
      </c>
      <c r="I9" s="243"/>
      <c r="J9" s="243" t="s">
        <v>1174</v>
      </c>
      <c r="K9" s="243" t="s">
        <v>1175</v>
      </c>
    </row>
    <row r="10" spans="1:11" ht="50.1" customHeight="1">
      <c r="A10" s="245"/>
      <c r="B10" s="245"/>
      <c r="C10" s="245"/>
      <c r="D10" s="245"/>
      <c r="E10" s="245"/>
      <c r="F10" s="245"/>
      <c r="G10" s="74" t="s">
        <v>1176</v>
      </c>
      <c r="H10" s="74" t="s">
        <v>1177</v>
      </c>
      <c r="I10" s="245"/>
      <c r="J10" s="245"/>
      <c r="K10" s="245"/>
    </row>
    <row r="11" spans="1:11" ht="50.1" customHeight="1">
      <c r="A11" s="178" t="s">
        <v>10</v>
      </c>
      <c r="B11" s="178" t="s">
        <v>1178</v>
      </c>
      <c r="C11" s="178" t="s">
        <v>1179</v>
      </c>
      <c r="D11" s="178" t="str">
        <f>ListadoObjetosDominio!B15</f>
        <v>MetodoPago</v>
      </c>
      <c r="E11" s="178" t="s">
        <v>1170</v>
      </c>
      <c r="F11" s="178" t="s">
        <v>1180</v>
      </c>
      <c r="G11" s="74" t="s">
        <v>1181</v>
      </c>
      <c r="H11" s="74" t="s">
        <v>1182</v>
      </c>
      <c r="I11" s="178"/>
      <c r="J11" s="178" t="s">
        <v>1183</v>
      </c>
      <c r="K11" s="178" t="s">
        <v>1184</v>
      </c>
    </row>
    <row r="12" spans="1:11" ht="50.1" customHeight="1">
      <c r="A12" s="74" t="s">
        <v>470</v>
      </c>
      <c r="B12" s="74" t="s">
        <v>1185</v>
      </c>
      <c r="C12" s="74" t="s">
        <v>1186</v>
      </c>
      <c r="D12" s="74" t="str">
        <f>ListadoObjetosDominio!B15</f>
        <v>MetodoPago</v>
      </c>
      <c r="E12" s="74" t="s">
        <v>1170</v>
      </c>
      <c r="F12" s="74" t="s">
        <v>1187</v>
      </c>
      <c r="G12" s="74" t="s">
        <v>1188</v>
      </c>
      <c r="H12" s="74" t="s">
        <v>1189</v>
      </c>
      <c r="I12" s="74"/>
      <c r="J12" s="74" t="s">
        <v>1190</v>
      </c>
      <c r="K12" s="74" t="s">
        <v>1191</v>
      </c>
    </row>
  </sheetData>
  <mergeCells count="32">
    <mergeCell ref="K9:K10"/>
    <mergeCell ref="A9:A10"/>
    <mergeCell ref="I9:I10"/>
    <mergeCell ref="F9:F10"/>
    <mergeCell ref="E9:E10"/>
    <mergeCell ref="D9:D10"/>
    <mergeCell ref="C7:C8"/>
    <mergeCell ref="B7:B8"/>
    <mergeCell ref="C9:C10"/>
    <mergeCell ref="B9:B10"/>
    <mergeCell ref="J9:J10"/>
    <mergeCell ref="A7:A8"/>
    <mergeCell ref="G5:H5"/>
    <mergeCell ref="I5:I6"/>
    <mergeCell ref="J5:J6"/>
    <mergeCell ref="K5:K6"/>
    <mergeCell ref="I7:I8"/>
    <mergeCell ref="J7:J8"/>
    <mergeCell ref="K7:K8"/>
    <mergeCell ref="A5:A6"/>
    <mergeCell ref="B5:B6"/>
    <mergeCell ref="C5:C6"/>
    <mergeCell ref="D5:D6"/>
    <mergeCell ref="E5:F5"/>
    <mergeCell ref="F7:F8"/>
    <mergeCell ref="E7:E8"/>
    <mergeCell ref="D7:D8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8B47-D567-F448-95B1-214A58928CAA}">
  <dimension ref="A1:N19"/>
  <sheetViews>
    <sheetView topLeftCell="B1" zoomScale="93" zoomScaleNormal="93" workbookViewId="0">
      <selection activeCell="A5" sqref="A5:G5"/>
    </sheetView>
  </sheetViews>
  <sheetFormatPr defaultColWidth="11" defaultRowHeight="15.95"/>
  <cols>
    <col min="1" max="8" width="41.625" customWidth="1"/>
    <col min="9" max="9" width="25.5" customWidth="1"/>
  </cols>
  <sheetData>
    <row r="1" spans="1:14">
      <c r="A1" s="343" t="s">
        <v>41</v>
      </c>
      <c r="B1" s="343"/>
      <c r="C1" s="343"/>
      <c r="D1" s="343"/>
      <c r="E1" s="343"/>
      <c r="F1" s="343"/>
      <c r="G1" s="343"/>
      <c r="H1" s="343"/>
      <c r="I1" s="335" t="s">
        <v>43</v>
      </c>
      <c r="J1" s="335"/>
      <c r="K1" s="343" t="s">
        <v>159</v>
      </c>
      <c r="L1" s="343"/>
      <c r="M1" s="343"/>
      <c r="N1" s="343"/>
    </row>
    <row r="2" spans="1:14">
      <c r="A2" s="21" t="s">
        <v>3</v>
      </c>
      <c r="B2" s="332" t="str">
        <f>ListadoObjetosDominio!B16</f>
        <v>Factura</v>
      </c>
      <c r="C2" s="332"/>
      <c r="D2" s="332"/>
      <c r="E2" s="332"/>
      <c r="F2" s="332"/>
      <c r="G2" s="332"/>
      <c r="H2" s="332"/>
      <c r="I2" s="58"/>
    </row>
    <row r="3" spans="1:14">
      <c r="A3" s="21" t="s">
        <v>4</v>
      </c>
      <c r="B3" s="228" t="str">
        <f>ListadoObjetosDominio!C16</f>
        <v>Objeto de dominio que representa el comprobante legal y contable emitido al cliente con el desglose de impuestos una vez el pago ha sido exitoso.</v>
      </c>
      <c r="C3" s="228"/>
      <c r="D3" s="228"/>
      <c r="E3" s="228"/>
      <c r="F3" s="228"/>
      <c r="G3" s="228"/>
      <c r="H3" s="228"/>
      <c r="I3" s="228"/>
    </row>
    <row r="4" spans="1:14" ht="51">
      <c r="A4" s="29" t="s">
        <v>1192</v>
      </c>
      <c r="B4" s="29" t="s">
        <v>1193</v>
      </c>
      <c r="C4" s="29" t="s">
        <v>1194</v>
      </c>
      <c r="D4" s="29" t="s">
        <v>1195</v>
      </c>
      <c r="E4" s="29" t="s">
        <v>1196</v>
      </c>
      <c r="F4" s="29" t="s">
        <v>1197</v>
      </c>
      <c r="G4" s="29" t="s">
        <v>1198</v>
      </c>
      <c r="H4" s="29" t="s">
        <v>1041</v>
      </c>
    </row>
    <row r="5" spans="1:14">
      <c r="A5" s="22" t="s">
        <v>1199</v>
      </c>
      <c r="B5" s="22" t="s">
        <v>1042</v>
      </c>
      <c r="C5" s="22" t="s">
        <v>1200</v>
      </c>
      <c r="D5" s="22" t="s">
        <v>1201</v>
      </c>
      <c r="E5" s="22" t="s">
        <v>1202</v>
      </c>
      <c r="F5" s="22" t="s">
        <v>1203</v>
      </c>
      <c r="G5" s="22" t="s">
        <v>1204</v>
      </c>
      <c r="H5" s="24" t="s">
        <v>58</v>
      </c>
    </row>
    <row r="6" spans="1:14">
      <c r="A6" s="28" t="s">
        <v>1205</v>
      </c>
      <c r="B6" s="151" t="s">
        <v>1206</v>
      </c>
      <c r="C6" s="151" t="s">
        <v>1207</v>
      </c>
      <c r="D6" s="152">
        <v>46112</v>
      </c>
      <c r="E6" s="151">
        <v>12269</v>
      </c>
      <c r="F6" s="151">
        <f>E6*19%</f>
        <v>2331.11</v>
      </c>
      <c r="G6" s="151">
        <f>E6+F6</f>
        <v>14600.11</v>
      </c>
      <c r="H6" s="150" t="str">
        <f>B6</f>
        <v>PAG-001</v>
      </c>
    </row>
    <row r="7" spans="1:14">
      <c r="A7" s="28" t="s">
        <v>1208</v>
      </c>
      <c r="B7" s="151" t="s">
        <v>1209</v>
      </c>
      <c r="C7" s="151" t="s">
        <v>1210</v>
      </c>
      <c r="D7" s="153">
        <v>46113</v>
      </c>
      <c r="E7" s="151">
        <v>12269</v>
      </c>
      <c r="F7" s="151">
        <f>E7*19%</f>
        <v>2331.11</v>
      </c>
      <c r="G7" s="151">
        <f>E7+F7</f>
        <v>14600.11</v>
      </c>
      <c r="H7" s="150" t="str">
        <f t="shared" ref="H7:H10" si="0">B7</f>
        <v>PAG-002</v>
      </c>
    </row>
    <row r="8" spans="1:14">
      <c r="A8" s="28" t="s">
        <v>1211</v>
      </c>
      <c r="B8" s="151" t="s">
        <v>1212</v>
      </c>
      <c r="C8" s="151" t="s">
        <v>1213</v>
      </c>
      <c r="D8" s="153">
        <v>46114</v>
      </c>
      <c r="E8" s="151">
        <v>12269</v>
      </c>
      <c r="F8" s="151">
        <f>E8*19%</f>
        <v>2331.11</v>
      </c>
      <c r="G8" s="151">
        <f>E8+F8</f>
        <v>14600.11</v>
      </c>
      <c r="H8" s="150" t="str">
        <f t="shared" si="0"/>
        <v>PAG-003</v>
      </c>
    </row>
    <row r="9" spans="1:14">
      <c r="A9" s="28" t="s">
        <v>1214</v>
      </c>
      <c r="B9" s="151" t="s">
        <v>1215</v>
      </c>
      <c r="C9" s="151" t="s">
        <v>1216</v>
      </c>
      <c r="D9" s="153">
        <v>46115</v>
      </c>
      <c r="E9" s="151">
        <v>12269</v>
      </c>
      <c r="F9" s="151">
        <f>E9*19%</f>
        <v>2331.11</v>
      </c>
      <c r="G9" s="151">
        <f>E9+F9</f>
        <v>14600.11</v>
      </c>
      <c r="H9" s="150" t="str">
        <f t="shared" si="0"/>
        <v>PAG-004</v>
      </c>
    </row>
    <row r="10" spans="1:14">
      <c r="A10" s="28" t="s">
        <v>1217</v>
      </c>
      <c r="B10" s="151" t="s">
        <v>1218</v>
      </c>
      <c r="C10" s="151" t="s">
        <v>1219</v>
      </c>
      <c r="D10" s="153">
        <v>46116</v>
      </c>
      <c r="E10" s="151">
        <v>12269</v>
      </c>
      <c r="F10" s="151">
        <f>E10*19%</f>
        <v>2331.11</v>
      </c>
      <c r="G10" s="151">
        <f>E10+F10</f>
        <v>14600.11</v>
      </c>
      <c r="H10" s="150" t="str">
        <f t="shared" si="0"/>
        <v>PAG-005</v>
      </c>
    </row>
    <row r="13" spans="1:14">
      <c r="A13" s="61" t="s">
        <v>88</v>
      </c>
      <c r="B13" s="61"/>
      <c r="C13" s="61"/>
      <c r="D13" s="61"/>
      <c r="E13" s="61"/>
      <c r="F13" s="61"/>
      <c r="G13" s="61"/>
      <c r="H13" s="61"/>
      <c r="I13" s="62"/>
    </row>
    <row r="14" spans="1:14">
      <c r="A14" s="31" t="s">
        <v>89</v>
      </c>
      <c r="B14" s="31"/>
      <c r="C14" s="31"/>
      <c r="D14" s="31"/>
      <c r="E14" s="31"/>
      <c r="F14" s="31"/>
      <c r="G14" s="31"/>
      <c r="H14" s="31"/>
      <c r="I14" s="59"/>
    </row>
    <row r="15" spans="1:14">
      <c r="A15" s="333" t="s">
        <v>90</v>
      </c>
      <c r="B15" s="333"/>
      <c r="C15" s="333"/>
      <c r="D15" s="333"/>
      <c r="E15" s="333"/>
      <c r="F15" s="333"/>
      <c r="G15" s="333"/>
      <c r="H15" s="333"/>
      <c r="I15" s="333"/>
    </row>
    <row r="16" spans="1:14">
      <c r="A16" s="254" t="s">
        <v>91</v>
      </c>
      <c r="B16" s="254"/>
      <c r="C16" s="254"/>
      <c r="D16" s="254"/>
      <c r="E16" s="254"/>
      <c r="F16" s="254"/>
      <c r="G16" s="254"/>
      <c r="H16" s="254"/>
      <c r="I16" s="254"/>
    </row>
    <row r="17" spans="1:9">
      <c r="A17" s="334" t="s">
        <v>606</v>
      </c>
      <c r="B17" s="334"/>
      <c r="C17" s="334"/>
      <c r="D17" s="334"/>
      <c r="E17" s="334"/>
      <c r="F17" s="334"/>
      <c r="G17" s="334"/>
      <c r="H17" s="334"/>
      <c r="I17" s="334"/>
    </row>
    <row r="18" spans="1:9">
      <c r="A18" s="222" t="s">
        <v>93</v>
      </c>
      <c r="B18" s="222"/>
      <c r="C18" s="222"/>
      <c r="D18" s="222"/>
      <c r="E18" s="222"/>
      <c r="F18" s="222"/>
      <c r="G18" s="222"/>
      <c r="H18" s="222"/>
      <c r="I18" s="222"/>
    </row>
    <row r="19" spans="1:9">
      <c r="A19" s="324" t="s">
        <v>607</v>
      </c>
      <c r="B19" s="324"/>
      <c r="C19" s="324"/>
      <c r="D19" s="324"/>
      <c r="E19" s="324"/>
      <c r="F19" s="324"/>
      <c r="G19" s="324"/>
      <c r="H19" s="324"/>
      <c r="I19" s="324"/>
    </row>
  </sheetData>
  <mergeCells count="10">
    <mergeCell ref="A15:I15"/>
    <mergeCell ref="A16:I16"/>
    <mergeCell ref="A17:I17"/>
    <mergeCell ref="A18:I18"/>
    <mergeCell ref="A19:I19"/>
    <mergeCell ref="A1:H1"/>
    <mergeCell ref="I1:J1"/>
    <mergeCell ref="K1:N1"/>
    <mergeCell ref="B2:H2"/>
    <mergeCell ref="B3:I3"/>
  </mergeCells>
  <hyperlinks>
    <hyperlink ref="A1:H1" location="'Modelo de dominio'!A1" display="&lt;&lt; Ir al modelo de dominio" xr:uid="{FDEE1AE8-588B-F449-8948-1585BADACEC7}"/>
    <hyperlink ref="K1" location="'C-Dueno'!A1" display="&lt;&lt; Ir a la caracterización del objeto de dominio" xr:uid="{C2AF4D97-2927-C14D-8834-4E5F6537144E}"/>
    <hyperlink ref="K1:N1" location="'C-Departamento'!A1" display="&lt;&lt; Ir a la caracterización del objeto de dominio" xr:uid="{B5B7A6C4-A390-7048-88FB-838581FEDA03}"/>
    <hyperlink ref="I1:J1" location="ListadoObjetosDominio!A1" display="&lt;&lt; Ir al listado de objetos de dominio" xr:uid="{0BB2ED8B-94CE-FA4B-BB77-BA6C80E0E900}"/>
    <hyperlink ref="B6" location="'M-Pedido'!A6" display="PED-2026-001" xr:uid="{3058213C-5506-A145-B74E-06D43E09F6BA}"/>
    <hyperlink ref="H6" location="'M-MetodoPago'!B6" display="'M-MetodoPago'!B6" xr:uid="{4E94C73D-D474-1848-B2AE-BCC69A5A6FE1}"/>
    <hyperlink ref="H7:H10" location="'M-MetodoPago'!B6" display="'M-MetodoPago'!B6" xr:uid="{9726910D-BF57-F94F-AB82-97D9F54F9ECF}"/>
    <hyperlink ref="H7" location="'M-MetodoPago'!B7" display="'M-MetodoPago'!B7" xr:uid="{C3754697-AD96-6D4E-A2F5-3D077B006657}"/>
    <hyperlink ref="H8" location="'M-MetodoPago'!B8" display="'M-MetodoPago'!B8" xr:uid="{F52A3449-1785-BD4B-BC3C-0D422A30EBC5}"/>
    <hyperlink ref="H9" location="'M-MetodoPago'!B9" display="'M-MetodoPago'!B9" xr:uid="{FFC3FC27-4A8A-3949-B077-2BB1E109C9AC}"/>
    <hyperlink ref="H10" location="'M-MetodoPago'!B10" display="'M-MetodoPago'!B10" xr:uid="{C1DACDE0-D938-AB4D-90D1-E23B92E2D058}"/>
    <hyperlink ref="B7:B10" location="'M-Pedido'!A6" display="PED-2026-001" xr:uid="{E7BAC06D-4066-D440-86F8-0E90DD898162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0E4A-9922-441A-BFBF-1AF6AC92A4C7}">
  <dimension ref="A1:Y28"/>
  <sheetViews>
    <sheetView topLeftCell="A11" zoomScale="75" workbookViewId="0">
      <selection activeCell="N23" sqref="N23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8" width="9" bestFit="1" customWidth="1"/>
    <col min="9" max="9" width="24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'M-Factura'!B2</f>
        <v>Factura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'M-Factura'!B3</f>
        <v>Objeto de dominio que representa el comprobante legal y contable emitido al cliente con el desglose de impuestos una vez el pago ha sido exitoso.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'M-Factura'!A5</f>
        <v>idFactura</v>
      </c>
      <c r="B5" s="52" t="str">
        <f>'M-Factura'!A4</f>
        <v>Identificador interno autogenerado por el sistema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30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126">
      <c r="A6" s="45" t="str">
        <f>'M-Factura'!B5</f>
        <v>idPago</v>
      </c>
      <c r="B6" s="45" t="str">
        <f>'M-Factura'!B4</f>
        <v>Referencia al objeto de dominio “Pago” exitoso que originó esta factura (Llave foránea)</v>
      </c>
      <c r="C6" s="45" t="s">
        <v>119</v>
      </c>
      <c r="D6" s="45" t="s">
        <v>1220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1221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26">
      <c r="A7" s="45" t="str">
        <f>'M-Factura'!C5</f>
        <v>numeroFactura</v>
      </c>
      <c r="B7" s="45" t="str">
        <f>'M-Factura'!C4</f>
        <v xml:space="preserve">Número de factura electrónica </v>
      </c>
      <c r="C7" s="45" t="s">
        <v>119</v>
      </c>
      <c r="D7" s="45" t="s">
        <v>240</v>
      </c>
      <c r="E7" s="45" t="s">
        <v>116</v>
      </c>
      <c r="F7" s="45">
        <v>5</v>
      </c>
      <c r="G7" s="45">
        <v>50</v>
      </c>
      <c r="H7" s="45"/>
      <c r="I7" s="45"/>
      <c r="J7" s="45"/>
      <c r="K7" s="45"/>
      <c r="L7" s="45" t="s">
        <v>118</v>
      </c>
      <c r="M7" s="45" t="s">
        <v>1222</v>
      </c>
      <c r="N7" s="45" t="s">
        <v>119</v>
      </c>
      <c r="O7" s="45" t="s">
        <v>119</v>
      </c>
      <c r="P7" s="45"/>
      <c r="Q7" s="45" t="s">
        <v>116</v>
      </c>
      <c r="R7" s="45" t="s">
        <v>116</v>
      </c>
      <c r="S7" s="45" t="s">
        <v>116</v>
      </c>
      <c r="T7" s="45"/>
      <c r="U7" s="45" t="s">
        <v>116</v>
      </c>
      <c r="V7" s="88" t="s">
        <v>612</v>
      </c>
      <c r="W7" s="98" t="s">
        <v>340</v>
      </c>
      <c r="X7" s="89"/>
      <c r="Y7" s="90"/>
    </row>
    <row r="8" spans="1:25" ht="126">
      <c r="A8" s="45" t="str">
        <f>'M-Factura'!D5</f>
        <v>fechaEmision</v>
      </c>
      <c r="B8" s="45" t="str">
        <f>'M-Factura'!D4</f>
        <v>Fecha y hora de emisión del comprobante contable</v>
      </c>
      <c r="C8" s="45" t="s">
        <v>119</v>
      </c>
      <c r="D8" s="45" t="s">
        <v>697</v>
      </c>
      <c r="E8" s="45" t="s">
        <v>116</v>
      </c>
      <c r="F8" s="45"/>
      <c r="G8" s="45"/>
      <c r="H8" s="45"/>
      <c r="I8" s="45"/>
      <c r="J8" s="45"/>
      <c r="K8" s="45"/>
      <c r="L8" s="45"/>
      <c r="M8" s="45" t="s">
        <v>1223</v>
      </c>
      <c r="N8" s="45" t="s">
        <v>119</v>
      </c>
      <c r="O8" s="45"/>
      <c r="P8" s="45"/>
      <c r="Q8" s="45"/>
      <c r="R8" s="45"/>
      <c r="S8" s="45" t="s">
        <v>119</v>
      </c>
      <c r="T8" s="45"/>
      <c r="U8" s="45" t="s">
        <v>116</v>
      </c>
      <c r="V8" s="88"/>
      <c r="W8" s="98"/>
      <c r="X8" s="89"/>
      <c r="Y8" s="90"/>
    </row>
    <row r="9" spans="1:25" ht="56.1">
      <c r="A9" s="45" t="str">
        <f>'M-Factura'!E5</f>
        <v>subtotal</v>
      </c>
      <c r="B9" s="45" t="str">
        <f>'M-Factura'!E4</f>
        <v>Valor base de la compra sin impuestos (COP)</v>
      </c>
      <c r="C9" s="45" t="s">
        <v>119</v>
      </c>
      <c r="D9" s="45" t="s">
        <v>524</v>
      </c>
      <c r="E9" s="45" t="s">
        <v>116</v>
      </c>
      <c r="F9" s="45"/>
      <c r="G9" s="45"/>
      <c r="H9" s="45">
        <v>2</v>
      </c>
      <c r="I9" s="45" t="s">
        <v>525</v>
      </c>
      <c r="J9" s="45">
        <v>0</v>
      </c>
      <c r="K9" s="45">
        <v>99999</v>
      </c>
      <c r="L9" s="45"/>
      <c r="M9" s="45" t="s">
        <v>1224</v>
      </c>
      <c r="N9" s="45" t="s">
        <v>116</v>
      </c>
      <c r="O9" s="45"/>
      <c r="P9" s="45"/>
      <c r="Q9" s="45"/>
      <c r="R9" s="45"/>
      <c r="S9" s="45" t="s">
        <v>119</v>
      </c>
      <c r="T9" s="45"/>
      <c r="U9" s="45" t="s">
        <v>119</v>
      </c>
      <c r="V9" s="88"/>
      <c r="W9" s="98"/>
      <c r="X9" s="89"/>
      <c r="Y9" s="90"/>
    </row>
    <row r="10" spans="1:25" ht="126">
      <c r="A10" s="45" t="str">
        <f>'M-Factura'!F5</f>
        <v>totalImpuestos</v>
      </c>
      <c r="B10" s="45" t="str">
        <f>'M-Factura'!F4</f>
        <v>Valor correspondiente al IVA (19%) u otros tributos (COP)</v>
      </c>
      <c r="C10" s="45" t="s">
        <v>119</v>
      </c>
      <c r="D10" s="45" t="s">
        <v>524</v>
      </c>
      <c r="E10" s="45" t="s">
        <v>116</v>
      </c>
      <c r="F10" s="45"/>
      <c r="G10" s="45"/>
      <c r="H10" s="45">
        <v>2</v>
      </c>
      <c r="I10" s="45" t="s">
        <v>525</v>
      </c>
      <c r="J10" s="45">
        <v>0</v>
      </c>
      <c r="K10" s="45">
        <v>99999</v>
      </c>
      <c r="L10" s="45"/>
      <c r="M10" s="45" t="s">
        <v>1225</v>
      </c>
      <c r="N10" s="45" t="s">
        <v>116</v>
      </c>
      <c r="O10" s="45"/>
      <c r="P10" s="45"/>
      <c r="Q10" s="45"/>
      <c r="R10" s="45"/>
      <c r="S10" s="45" t="s">
        <v>119</v>
      </c>
      <c r="T10" s="45"/>
      <c r="U10" s="45" t="s">
        <v>119</v>
      </c>
      <c r="V10" s="88"/>
      <c r="W10" s="98"/>
      <c r="X10" s="89"/>
      <c r="Y10" s="90"/>
    </row>
    <row r="11" spans="1:25" ht="140.1">
      <c r="A11" s="45" t="str">
        <f>'M-Factura'!G5</f>
        <v>totalFacturado</v>
      </c>
      <c r="B11" s="45" t="str">
        <f>'M-Factura'!G4</f>
        <v>Valor total legalmente facturado al cliente (COP)</v>
      </c>
      <c r="C11" s="45" t="s">
        <v>119</v>
      </c>
      <c r="D11" s="45" t="s">
        <v>524</v>
      </c>
      <c r="E11" s="45" t="s">
        <v>116</v>
      </c>
      <c r="F11" s="45"/>
      <c r="G11" s="45"/>
      <c r="H11" s="45">
        <v>2</v>
      </c>
      <c r="I11" s="45" t="s">
        <v>525</v>
      </c>
      <c r="J11" s="45">
        <v>0</v>
      </c>
      <c r="K11" s="45">
        <v>99999</v>
      </c>
      <c r="L11" s="45"/>
      <c r="M11" s="45" t="s">
        <v>1226</v>
      </c>
      <c r="N11" s="45" t="s">
        <v>116</v>
      </c>
      <c r="O11" s="45"/>
      <c r="P11" s="45"/>
      <c r="Q11" s="45"/>
      <c r="R11" s="45"/>
      <c r="S11" s="45" t="s">
        <v>119</v>
      </c>
      <c r="T11" s="45"/>
      <c r="U11" s="45" t="s">
        <v>119</v>
      </c>
      <c r="V11" s="88"/>
      <c r="W11" s="98"/>
      <c r="X11" s="89"/>
      <c r="Y11" s="90"/>
    </row>
    <row r="13" spans="1:25" ht="42">
      <c r="A13" s="50" t="s">
        <v>129</v>
      </c>
      <c r="B13" s="50" t="s">
        <v>4</v>
      </c>
      <c r="C13" s="50" t="s">
        <v>130</v>
      </c>
    </row>
    <row r="14" spans="1:25" ht="33.950000000000003" customHeight="1">
      <c r="A14" s="331" t="str">
        <f>'M-Factura'!H5</f>
        <v>Combinación única 1</v>
      </c>
      <c r="B14" s="329" t="str">
        <f>'M-Factura'!H4</f>
        <v>Indica que cada intento de pago tiene un identificador único en el sistema, útil para trazabilidad y reclamos</v>
      </c>
      <c r="C14" s="344" t="str">
        <f>'M-Factura'!B5</f>
        <v>idPago</v>
      </c>
    </row>
    <row r="15" spans="1:25" ht="17.100000000000001" customHeight="1">
      <c r="A15" s="331"/>
      <c r="B15" s="330"/>
      <c r="C15" s="345"/>
    </row>
    <row r="16" spans="1:25" ht="15.75"/>
    <row r="17" spans="1:11" ht="15.75">
      <c r="A17" s="255" t="s">
        <v>131</v>
      </c>
      <c r="B17" s="255" t="s">
        <v>4</v>
      </c>
      <c r="C17" s="255" t="s">
        <v>132</v>
      </c>
      <c r="D17" s="255"/>
      <c r="E17" s="255"/>
      <c r="F17" s="255" t="s">
        <v>133</v>
      </c>
      <c r="G17" s="255"/>
      <c r="H17" s="255" t="s">
        <v>134</v>
      </c>
      <c r="I17" s="255"/>
      <c r="J17" s="255" t="s">
        <v>227</v>
      </c>
      <c r="K17" s="255"/>
    </row>
    <row r="18" spans="1:11" ht="29.25">
      <c r="A18" s="255"/>
      <c r="B18" s="255"/>
      <c r="C18" s="194" t="s">
        <v>228</v>
      </c>
      <c r="D18" s="194" t="s">
        <v>98</v>
      </c>
      <c r="E18" s="194" t="s">
        <v>229</v>
      </c>
      <c r="F18" s="194" t="s">
        <v>138</v>
      </c>
      <c r="G18" s="194" t="s">
        <v>4</v>
      </c>
      <c r="H18" s="194" t="s">
        <v>139</v>
      </c>
      <c r="I18" s="194" t="s">
        <v>4</v>
      </c>
      <c r="J18" s="194" t="s">
        <v>140</v>
      </c>
      <c r="K18" s="194" t="s">
        <v>141</v>
      </c>
    </row>
    <row r="19" spans="1:11" ht="57.75">
      <c r="A19" s="261" t="str">
        <f>'E-Factura'!B7</f>
        <v>Generar factura</v>
      </c>
      <c r="B19" s="261" t="str">
        <f>'E-Factura'!C7</f>
        <v>Crear el comprobante legal y fiscal de la venta una vez que el pago ha sido aprobado exitosamente.</v>
      </c>
      <c r="C19" s="256" t="s">
        <v>1227</v>
      </c>
      <c r="D19" s="256" t="s">
        <v>35</v>
      </c>
      <c r="E19" s="257" t="s">
        <v>1228</v>
      </c>
      <c r="F19" s="256" t="s">
        <v>144</v>
      </c>
      <c r="G19" s="256" t="s">
        <v>1229</v>
      </c>
      <c r="H19" s="197" t="str">
        <f>'E-Factura'!G7</f>
        <v>FAC-POL-01</v>
      </c>
      <c r="I19" s="198" t="str">
        <f>'E-Factura'!H7</f>
        <v>Asegurar que los datos requeridos sean válidos a nivel de tipo, formato, longitud y obligatoriedad.</v>
      </c>
      <c r="J19" s="197" t="s">
        <v>233</v>
      </c>
      <c r="K19" s="197" t="s">
        <v>147</v>
      </c>
    </row>
    <row r="20" spans="1:11" ht="57.75">
      <c r="A20" s="261"/>
      <c r="B20" s="261"/>
      <c r="C20" s="256"/>
      <c r="D20" s="256"/>
      <c r="E20" s="257"/>
      <c r="F20" s="256"/>
      <c r="G20" s="256"/>
      <c r="H20" s="197" t="str">
        <f>'E-Factura'!G8</f>
        <v>FAC-POL-02</v>
      </c>
      <c r="I20" s="198" t="str">
        <f>'E-Factura'!H8</f>
        <v>El idPago asociado debe existir y su estado debe ser obligatoriamente "Aprobado".</v>
      </c>
      <c r="J20" s="197" t="s">
        <v>1230</v>
      </c>
      <c r="K20" s="197" t="s">
        <v>147</v>
      </c>
    </row>
    <row r="21" spans="1:11" ht="72.75">
      <c r="A21" s="261"/>
      <c r="B21" s="261"/>
      <c r="C21" s="256"/>
      <c r="D21" s="256"/>
      <c r="E21" s="257"/>
      <c r="F21" s="256"/>
      <c r="G21" s="256"/>
      <c r="H21" s="197" t="str">
        <f>'E-Factura'!G9</f>
        <v>FAC-POL-03</v>
      </c>
      <c r="I21" s="198" t="str">
        <f>'E-Factura'!H9</f>
        <v>El totalFacturado debe ser la suma matemática exacta del subtotal más el totalImpuestos. calculados.</v>
      </c>
      <c r="J21" s="197" t="s">
        <v>1231</v>
      </c>
      <c r="K21" s="197" t="s">
        <v>147</v>
      </c>
    </row>
    <row r="22" spans="1:11" ht="77.25">
      <c r="A22" s="346" t="str">
        <f>'E-Factura'!B10</f>
        <v>Anular factura (Nota de Crédito)</v>
      </c>
      <c r="B22" s="346" t="str">
        <f>'E-Factura'!C10</f>
        <v>Invalidar una factura previamente emitida por motivo de devolución de mercancía o error en los datos.</v>
      </c>
      <c r="C22" s="346" t="s">
        <v>1199</v>
      </c>
      <c r="D22" s="346" t="s">
        <v>240</v>
      </c>
      <c r="E22" s="346" t="s">
        <v>1232</v>
      </c>
      <c r="F22" s="346" t="s">
        <v>144</v>
      </c>
      <c r="G22" s="346" t="s">
        <v>1233</v>
      </c>
      <c r="H22" s="200" t="str">
        <f>'E-Factura'!G10</f>
        <v>FAC-POL-04</v>
      </c>
      <c r="I22" s="200" t="str">
        <f>'E-Factura'!H10</f>
        <v>El idFactura a anular debe existir previamente en el sistema.</v>
      </c>
      <c r="J22" s="200" t="s">
        <v>1234</v>
      </c>
      <c r="K22" s="200" t="s">
        <v>147</v>
      </c>
    </row>
    <row r="23" spans="1:11" ht="92.25">
      <c r="A23" s="346"/>
      <c r="B23" s="346"/>
      <c r="C23" s="346"/>
      <c r="D23" s="346"/>
      <c r="E23" s="346"/>
      <c r="F23" s="346"/>
      <c r="G23" s="346"/>
      <c r="H23" s="200" t="str">
        <f>'E-Factura'!G11</f>
        <v>FAC-POL-05</v>
      </c>
      <c r="I23" s="200" t="str">
        <f>'E-Factura'!H11</f>
        <v>El sistema no modifica la factura original (es inmutable), sino que debe registrar su estado como "Anulada" y generar una Nota de Crédito.</v>
      </c>
      <c r="J23" s="200" t="s">
        <v>1235</v>
      </c>
      <c r="K23" s="200" t="s">
        <v>147</v>
      </c>
    </row>
    <row r="24" spans="1:11" ht="72.75">
      <c r="A24" s="204" t="str">
        <f>'E-Factura'!B12</f>
        <v>Consultar y descargar factura</v>
      </c>
      <c r="B24" s="204" t="str">
        <f>'E-Factura'!C12</f>
        <v>Permitir al usuario ver el detalle fiscal de su compra o descargar la representación gráfica (PDF).</v>
      </c>
      <c r="C24" s="203" t="s">
        <v>154</v>
      </c>
      <c r="D24" s="203" t="s">
        <v>124</v>
      </c>
      <c r="E24" s="203" t="s">
        <v>1236</v>
      </c>
      <c r="F24" s="203" t="s">
        <v>1237</v>
      </c>
      <c r="G24" s="203" t="s">
        <v>1238</v>
      </c>
      <c r="H24" s="195" t="str">
        <f>'E-Factura'!G12</f>
        <v>FAC-POL-06</v>
      </c>
      <c r="I24" s="195" t="str">
        <f>'E-Factura'!H12</f>
        <v>El cliente solo puede consultar y descargar las facturas asociadas a sus propios pedidos.</v>
      </c>
      <c r="J24" s="195" t="s">
        <v>1239</v>
      </c>
      <c r="K24" s="195" t="s">
        <v>147</v>
      </c>
    </row>
    <row r="25" spans="1:11" ht="15.75"/>
    <row r="26" spans="1:11" ht="15.75"/>
    <row r="27" spans="1:11" ht="15.75"/>
    <row r="28" spans="1:11" ht="15.75"/>
  </sheetData>
  <mergeCells count="26">
    <mergeCell ref="F22:F23"/>
    <mergeCell ref="G22:G23"/>
    <mergeCell ref="A19:A21"/>
    <mergeCell ref="B19:B21"/>
    <mergeCell ref="C19:C21"/>
    <mergeCell ref="D19:D21"/>
    <mergeCell ref="E19:E21"/>
    <mergeCell ref="F19:F21"/>
    <mergeCell ref="G19:G21"/>
    <mergeCell ref="A22:A23"/>
    <mergeCell ref="B22:B23"/>
    <mergeCell ref="C22:C23"/>
    <mergeCell ref="D22:D23"/>
    <mergeCell ref="E22:E23"/>
    <mergeCell ref="J17:K17"/>
    <mergeCell ref="C14:C15"/>
    <mergeCell ref="A1:B1"/>
    <mergeCell ref="D1:F1"/>
    <mergeCell ref="G1:J1"/>
    <mergeCell ref="A14:A15"/>
    <mergeCell ref="B14:B15"/>
    <mergeCell ref="A17:A18"/>
    <mergeCell ref="B17:B18"/>
    <mergeCell ref="C17:E17"/>
    <mergeCell ref="F17:G17"/>
    <mergeCell ref="H17:I17"/>
  </mergeCells>
  <hyperlinks>
    <hyperlink ref="A1" r:id="rId1" location="'Modelo%20de%20dominio'!A1" display="applewebdata://4A31782C-94C9-40BA-AD06-77312C4F13C1/ - 'Modelo%20de%20dominio'!A1" xr:uid="{43675E0B-5D4C-477C-9689-C8814194D8C5}"/>
    <hyperlink ref="D1" r:id="rId2" location="ListadoObjetosDominio!A1" display="applewebdata://4A31782C-94C9-40BA-AD06-77312C4F13C1/ - ListadoObjetosDominio!A1" xr:uid="{A0337D2E-BF4D-477F-8618-251091AB8C65}"/>
    <hyperlink ref="G1" r:id="rId3" location="'C-ImagenProducto '!A1" display="applewebdata://4A31782C-94C9-40BA-AD06-77312C4F13C1/ - 'C-ImagenProducto '!A1" xr:uid="{FE22987D-5BA1-43EB-BCC9-35B56E854C7C}"/>
    <hyperlink ref="V4" location="'C-ImagenProducto '!A15" display="'C-ImagenProducto '!A15" xr:uid="{999BD554-6D76-4C0C-90E1-C03E2D5301B0}"/>
    <hyperlink ref="A22" location="RANGE!W4" display="Eliminar de forma definitiva la información de un nuevo País" xr:uid="{A2B53C9C-8479-4469-9828-7DD93B6E01C8}"/>
    <hyperlink ref="A24" location="RANGE!X4" display="Consultar información de un País por su identificador" xr:uid="{FAA4900E-1499-4B8D-A9B6-06BF8E9CC8F5}"/>
  </hyperlinks>
  <pageMargins left="0.7" right="0.7" top="0.75" bottom="0.75" header="0.3" footer="0.3"/>
  <legacyDrawing r:id="rId4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077D-B763-4BAE-9B96-274C39A351B5}">
  <dimension ref="A1:K12"/>
  <sheetViews>
    <sheetView topLeftCell="E8" workbookViewId="0">
      <selection activeCell="H12" sqref="H12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41.625" style="64" bestFit="1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ListadoObjetosDominio!B16</f>
        <v>Factura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ListadoObjetosDominio!C16</f>
        <v>Objeto de dominio que representa el comprobante legal y contable emitido al cliente con el desglose de impuestos una vez el pago ha sido exitoso.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1240</v>
      </c>
      <c r="B7" s="243" t="s">
        <v>1241</v>
      </c>
      <c r="C7" s="243" t="s">
        <v>1242</v>
      </c>
      <c r="D7" s="243" t="str">
        <f>ListadoObjetosDominio!B16</f>
        <v>Factura</v>
      </c>
      <c r="E7" s="243" t="s">
        <v>1243</v>
      </c>
      <c r="F7" s="243" t="s">
        <v>1244</v>
      </c>
      <c r="G7" s="74" t="s">
        <v>1245</v>
      </c>
      <c r="H7" s="74" t="s">
        <v>640</v>
      </c>
      <c r="I7" s="243" t="s">
        <v>1246</v>
      </c>
      <c r="J7" s="243" t="s">
        <v>1247</v>
      </c>
      <c r="K7" s="243" t="s">
        <v>1248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1249</v>
      </c>
      <c r="H8" s="74" t="s">
        <v>1250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1251</v>
      </c>
      <c r="H9" s="74" t="s">
        <v>1252</v>
      </c>
      <c r="I9" s="245"/>
      <c r="J9" s="245"/>
      <c r="K9" s="245"/>
    </row>
    <row r="10" spans="1:11" ht="50.1" customHeight="1">
      <c r="A10" s="243" t="s">
        <v>10</v>
      </c>
      <c r="B10" s="243" t="s">
        <v>1253</v>
      </c>
      <c r="C10" s="243" t="s">
        <v>1254</v>
      </c>
      <c r="D10" s="243" t="str">
        <f>ListadoObjetosDominio!B16</f>
        <v>Factura</v>
      </c>
      <c r="E10" s="243" t="s">
        <v>1255</v>
      </c>
      <c r="F10" s="243" t="s">
        <v>1256</v>
      </c>
      <c r="G10" s="74" t="s">
        <v>1257</v>
      </c>
      <c r="H10" s="74" t="s">
        <v>1258</v>
      </c>
      <c r="I10" s="243" t="s">
        <v>1259</v>
      </c>
      <c r="J10" s="243" t="s">
        <v>1260</v>
      </c>
      <c r="K10" s="243" t="s">
        <v>1261</v>
      </c>
    </row>
    <row r="11" spans="1:11" ht="57.75">
      <c r="A11" s="245"/>
      <c r="B11" s="245"/>
      <c r="C11" s="245"/>
      <c r="D11" s="245"/>
      <c r="E11" s="245"/>
      <c r="F11" s="245"/>
      <c r="G11" s="74" t="s">
        <v>1262</v>
      </c>
      <c r="H11" s="74" t="s">
        <v>1263</v>
      </c>
      <c r="I11" s="245"/>
      <c r="J11" s="245"/>
      <c r="K11" s="245"/>
    </row>
    <row r="12" spans="1:11" ht="50.1" customHeight="1">
      <c r="A12" s="74" t="s">
        <v>470</v>
      </c>
      <c r="B12" s="74" t="s">
        <v>1264</v>
      </c>
      <c r="C12" s="74" t="s">
        <v>1265</v>
      </c>
      <c r="D12" s="74" t="str">
        <f>ListadoObjetosDominio!B16</f>
        <v>Factura</v>
      </c>
      <c r="E12" s="74" t="s">
        <v>1266</v>
      </c>
      <c r="F12" s="74" t="s">
        <v>1267</v>
      </c>
      <c r="G12" s="74" t="s">
        <v>1268</v>
      </c>
      <c r="H12" s="74" t="s">
        <v>1269</v>
      </c>
      <c r="I12" s="74" t="s">
        <v>1270</v>
      </c>
      <c r="J12" s="74" t="s">
        <v>1271</v>
      </c>
      <c r="K12" s="74" t="s">
        <v>1272</v>
      </c>
    </row>
  </sheetData>
  <mergeCells count="32">
    <mergeCell ref="F10:F11"/>
    <mergeCell ref="I10:I11"/>
    <mergeCell ref="A7:A9"/>
    <mergeCell ref="B7:B9"/>
    <mergeCell ref="C7:C9"/>
    <mergeCell ref="D7:D9"/>
    <mergeCell ref="E7:E9"/>
    <mergeCell ref="A10:A11"/>
    <mergeCell ref="B10:B11"/>
    <mergeCell ref="C10:C11"/>
    <mergeCell ref="D10:D11"/>
    <mergeCell ref="E10:E11"/>
    <mergeCell ref="F7:F9"/>
    <mergeCell ref="G5:H5"/>
    <mergeCell ref="I5:I6"/>
    <mergeCell ref="J5:J6"/>
    <mergeCell ref="J10:J11"/>
    <mergeCell ref="K5:K6"/>
    <mergeCell ref="K10:K11"/>
    <mergeCell ref="I7:I9"/>
    <mergeCell ref="J7:J9"/>
    <mergeCell ref="K7:K9"/>
    <mergeCell ref="A5:A6"/>
    <mergeCell ref="B5:B6"/>
    <mergeCell ref="C5:C6"/>
    <mergeCell ref="D5:D6"/>
    <mergeCell ref="E5:F5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CFB8-47CA-D042-81CD-3A65E1E98293}">
  <dimension ref="A1:L19"/>
  <sheetViews>
    <sheetView zoomScale="93" zoomScaleNormal="93" workbookViewId="0">
      <selection activeCell="B20" sqref="B20"/>
    </sheetView>
  </sheetViews>
  <sheetFormatPr defaultColWidth="11" defaultRowHeight="15.95"/>
  <cols>
    <col min="1" max="6" width="41.625" customWidth="1"/>
    <col min="7" max="7" width="25.5" customWidth="1"/>
  </cols>
  <sheetData>
    <row r="1" spans="1:12">
      <c r="A1" s="343" t="s">
        <v>41</v>
      </c>
      <c r="B1" s="343"/>
      <c r="C1" s="343"/>
      <c r="D1" s="343"/>
      <c r="E1" s="343"/>
      <c r="F1" s="343"/>
      <c r="G1" s="335" t="s">
        <v>43</v>
      </c>
      <c r="H1" s="335"/>
      <c r="I1" s="343" t="s">
        <v>159</v>
      </c>
      <c r="J1" s="343"/>
      <c r="K1" s="343"/>
      <c r="L1" s="343"/>
    </row>
    <row r="2" spans="1:12">
      <c r="A2" s="21" t="s">
        <v>3</v>
      </c>
      <c r="B2" s="332" t="str">
        <f>ListadoObjetosDominio!B17</f>
        <v>Envio</v>
      </c>
      <c r="C2" s="332"/>
      <c r="D2" s="332"/>
      <c r="E2" s="332"/>
      <c r="F2" s="332"/>
      <c r="G2" s="58"/>
    </row>
    <row r="3" spans="1:12">
      <c r="A3" s="21" t="s">
        <v>4</v>
      </c>
      <c r="B3" s="228" t="str">
        <f>ListadoObjetosDominio!C17</f>
        <v>Objeto de dominio que representa el proceso logístico y de despacho de un pedido aprobado hacia la dirección de entrega del cliente.</v>
      </c>
      <c r="C3" s="228"/>
      <c r="D3" s="228"/>
      <c r="E3" s="228"/>
      <c r="F3" s="228"/>
      <c r="G3" s="228"/>
    </row>
    <row r="4" spans="1:12" ht="51">
      <c r="A4" s="29" t="s">
        <v>1273</v>
      </c>
      <c r="B4" s="29" t="s">
        <v>1274</v>
      </c>
      <c r="C4" s="29" t="s">
        <v>1275</v>
      </c>
      <c r="D4" s="29" t="s">
        <v>1276</v>
      </c>
      <c r="E4" s="29" t="s">
        <v>1277</v>
      </c>
      <c r="F4" s="29" t="s">
        <v>1041</v>
      </c>
      <c r="G4" s="166"/>
    </row>
    <row r="5" spans="1:12">
      <c r="A5" s="22" t="s">
        <v>1278</v>
      </c>
      <c r="B5" s="22" t="s">
        <v>930</v>
      </c>
      <c r="C5" s="22" t="s">
        <v>1279</v>
      </c>
      <c r="D5" s="22" t="s">
        <v>1280</v>
      </c>
      <c r="E5" s="22" t="s">
        <v>1281</v>
      </c>
      <c r="F5" s="24" t="s">
        <v>58</v>
      </c>
      <c r="G5" s="167"/>
    </row>
    <row r="6" spans="1:12">
      <c r="A6" s="28" t="s">
        <v>1282</v>
      </c>
      <c r="B6" s="156" t="str">
        <f>'M-Pedido'!A9</f>
        <v>PED-2026-004</v>
      </c>
      <c r="C6" s="151" t="s">
        <v>1283</v>
      </c>
      <c r="D6" s="151" t="s">
        <v>1284</v>
      </c>
      <c r="E6" s="152">
        <v>46110</v>
      </c>
      <c r="F6" s="155" t="str">
        <f>D6</f>
        <v xml:space="preserve">	30012345678</v>
      </c>
      <c r="G6" s="154"/>
    </row>
    <row r="7" spans="1:12">
      <c r="A7" s="28" t="s">
        <v>1285</v>
      </c>
      <c r="B7" s="156" t="str">
        <f>'M-Pedido'!A10</f>
        <v>PED-2026-005</v>
      </c>
      <c r="C7" s="151" t="s">
        <v>1286</v>
      </c>
      <c r="D7" s="151">
        <v>2145678901</v>
      </c>
      <c r="E7" s="152">
        <v>46111</v>
      </c>
      <c r="F7" s="155">
        <f>D7</f>
        <v>2145678901</v>
      </c>
      <c r="G7" s="154"/>
    </row>
    <row r="8" spans="1:12">
      <c r="A8" s="28" t="s">
        <v>1287</v>
      </c>
      <c r="B8" s="156" t="str">
        <f>'M-Pedido'!A7</f>
        <v>PED-2026-002</v>
      </c>
      <c r="C8" s="151" t="s">
        <v>1288</v>
      </c>
      <c r="D8" s="151">
        <v>7000987654</v>
      </c>
      <c r="E8" s="152">
        <v>46113</v>
      </c>
      <c r="F8" s="155">
        <f>D8</f>
        <v>7000987654</v>
      </c>
      <c r="G8" s="154"/>
    </row>
    <row r="9" spans="1:12">
      <c r="A9" s="28" t="s">
        <v>1289</v>
      </c>
      <c r="B9" s="156" t="str">
        <f>'M-Pedido'!A8</f>
        <v>PED-2026-003</v>
      </c>
      <c r="C9" s="151" t="s">
        <v>1290</v>
      </c>
      <c r="D9" s="151">
        <v>543219876</v>
      </c>
      <c r="E9" s="152">
        <v>46114</v>
      </c>
      <c r="F9" s="155">
        <f t="shared" ref="F9:F10" si="0">D9</f>
        <v>543219876</v>
      </c>
      <c r="G9" s="154"/>
    </row>
    <row r="10" spans="1:12">
      <c r="A10" s="28" t="s">
        <v>1291</v>
      </c>
      <c r="B10" s="156" t="str">
        <f>'M-Pedido'!A6</f>
        <v>PED-2026-001</v>
      </c>
      <c r="C10" s="151" t="s">
        <v>1292</v>
      </c>
      <c r="D10" s="151" t="s">
        <v>1293</v>
      </c>
      <c r="E10" s="152">
        <v>46114</v>
      </c>
      <c r="F10" s="155" t="str">
        <f t="shared" si="0"/>
        <v xml:space="preserve">	0987654321</v>
      </c>
      <c r="G10" s="154"/>
    </row>
    <row r="13" spans="1:12">
      <c r="A13" s="61" t="s">
        <v>88</v>
      </c>
      <c r="B13" s="61"/>
      <c r="C13" s="61"/>
      <c r="D13" s="61"/>
      <c r="E13" s="61"/>
      <c r="F13" s="61"/>
      <c r="G13" s="62"/>
    </row>
    <row r="14" spans="1:12">
      <c r="A14" s="31" t="s">
        <v>89</v>
      </c>
      <c r="B14" s="31"/>
      <c r="C14" s="31"/>
      <c r="D14" s="31"/>
      <c r="E14" s="31"/>
      <c r="F14" s="31"/>
      <c r="G14" s="59"/>
    </row>
    <row r="15" spans="1:12">
      <c r="A15" s="333" t="s">
        <v>90</v>
      </c>
      <c r="B15" s="333"/>
      <c r="C15" s="333"/>
      <c r="D15" s="333"/>
      <c r="E15" s="333"/>
      <c r="F15" s="333"/>
      <c r="G15" s="333"/>
    </row>
    <row r="16" spans="1:12">
      <c r="A16" s="254" t="s">
        <v>91</v>
      </c>
      <c r="B16" s="254"/>
      <c r="C16" s="254"/>
      <c r="D16" s="254"/>
      <c r="E16" s="254"/>
      <c r="F16" s="254"/>
      <c r="G16" s="254"/>
    </row>
    <row r="17" spans="1:7">
      <c r="A17" s="334" t="s">
        <v>606</v>
      </c>
      <c r="B17" s="334"/>
      <c r="C17" s="334"/>
      <c r="D17" s="334"/>
      <c r="E17" s="334"/>
      <c r="F17" s="334"/>
      <c r="G17" s="334"/>
    </row>
    <row r="18" spans="1:7">
      <c r="A18" s="222" t="s">
        <v>93</v>
      </c>
      <c r="B18" s="222"/>
      <c r="C18" s="222"/>
      <c r="D18" s="222"/>
      <c r="E18" s="222"/>
      <c r="F18" s="222"/>
      <c r="G18" s="222"/>
    </row>
    <row r="19" spans="1:7">
      <c r="A19" s="324" t="s">
        <v>607</v>
      </c>
      <c r="B19" s="324"/>
      <c r="C19" s="324"/>
      <c r="D19" s="324"/>
      <c r="E19" s="324"/>
      <c r="F19" s="324"/>
      <c r="G19" s="324"/>
    </row>
  </sheetData>
  <mergeCells count="10">
    <mergeCell ref="A15:G15"/>
    <mergeCell ref="A16:G16"/>
    <mergeCell ref="A17:G17"/>
    <mergeCell ref="A18:G18"/>
    <mergeCell ref="A19:G19"/>
    <mergeCell ref="A1:F1"/>
    <mergeCell ref="G1:H1"/>
    <mergeCell ref="I1:L1"/>
    <mergeCell ref="B2:F2"/>
    <mergeCell ref="B3:G3"/>
  </mergeCells>
  <hyperlinks>
    <hyperlink ref="A1:F1" location="'Modelo de dominio'!A1" display="&lt;&lt; Ir al modelo de dominio" xr:uid="{3E9EA55B-3753-5F4F-AAA2-FE46ACEE594E}"/>
    <hyperlink ref="I1" location="'C-Dueno'!A1" display="&lt;&lt; Ir a la caracterización del objeto de dominio" xr:uid="{47629DBC-7D92-5346-9002-84277FF3869D}"/>
    <hyperlink ref="I1:L1" location="'C-Departamento'!A1" display="&lt;&lt; Ir a la caracterización del objeto de dominio" xr:uid="{D9B9E1D6-E918-2845-B99D-ECBE66688705}"/>
    <hyperlink ref="G1:H1" location="ListadoObjetosDominio!A1" display="&lt;&lt; Ir al listado de objetos de dominio" xr:uid="{18A9E46F-3470-9E40-B531-9D76F670CC44}"/>
    <hyperlink ref="F6" location="'M-MetodoPago'!B6" display="'M-MetodoPago'!B6" xr:uid="{1CD4BF0B-1BA1-5842-97CA-00C1DEC412FC}"/>
    <hyperlink ref="B6" location="'M-Pedido'!A9" display="'M-Pedido'!A9" xr:uid="{60F2964E-B607-EC4B-A6ED-C7752D5941E7}"/>
    <hyperlink ref="B10" location="'M-Pedido'!A6" display="'M-Pedido'!A6" xr:uid="{085C7945-A40D-BA4F-B491-3799979781B3}"/>
    <hyperlink ref="B9" location="'M-Pedido'!A8" display="'M-Pedido'!A8" xr:uid="{E304A1A2-A92C-B440-8A90-61B1131F03AF}"/>
    <hyperlink ref="B7:B10" location="'M-Pedido'!A6" display="PED-2026-001" xr:uid="{8CC01329-9630-0C45-AB7B-F2150E037123}"/>
    <hyperlink ref="B8" location="'M-Pedido'!A7" display="'M-Pedido'!A7" xr:uid="{860258BA-484B-CD43-B294-1C1C6980EDE0}"/>
    <hyperlink ref="B7:B8" location="'M-Pedido'!A6" display="PED-2026-001" xr:uid="{97480F29-85DA-D649-8D99-AD78492DFCFF}"/>
    <hyperlink ref="B7" location="'M-Pedido'!A10" display="'M-Pedido'!A10" xr:uid="{7C4A0F53-C7C7-7F4F-B9B9-35D3361724E4}"/>
    <hyperlink ref="F7:F10" location="'M-MetodoPago'!B6" display="'M-MetodoPago'!B6" xr:uid="{9ADDB17A-19F3-E847-BE44-E3FA2058E5E7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8941-74FF-4D78-9D5C-BD65FD9AA55B}">
  <dimension ref="A1:Y22"/>
  <sheetViews>
    <sheetView topLeftCell="B15" zoomScale="75" workbookViewId="0">
      <selection activeCell="M19" sqref="M19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'M-Envio'!B2</f>
        <v>Envio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'M-Envio'!B3</f>
        <v>Objeto de dominio que representa el proceso logístico y de despacho de un pedido aprobado hacia la dirección de entrega del cliente.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27.95">
      <c r="A5" s="45" t="str">
        <f>'M-Envio'!A5</f>
        <v>idEnvio</v>
      </c>
      <c r="B5" s="52" t="str">
        <f>'M-Envio'!A4</f>
        <v>Identificador interno autogenerado por el sistema para el despacho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30</v>
      </c>
      <c r="H5" s="45"/>
      <c r="I5" s="45"/>
      <c r="J5" s="45"/>
      <c r="K5" s="45"/>
      <c r="L5" s="45" t="s">
        <v>118</v>
      </c>
      <c r="M5" s="45"/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140.1">
      <c r="A6" s="45" t="str">
        <f>'M-Envio'!B5</f>
        <v>idPedido</v>
      </c>
      <c r="B6" s="45" t="str">
        <f>'M-Envio'!B4</f>
        <v>Referencia al objeto de dominio "Pedido" que está siendo despachado</v>
      </c>
      <c r="C6" s="45" t="s">
        <v>119</v>
      </c>
      <c r="D6" s="165" t="s">
        <v>991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1294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26">
      <c r="A7" s="45" t="str">
        <f>'M-Envio'!C5</f>
        <v>transportadora</v>
      </c>
      <c r="B7" s="45" t="str">
        <f>'M-Envio'!C4</f>
        <v>Referencia el nombre de la empresa transportadora encargada de la entrega física</v>
      </c>
      <c r="C7" s="45" t="s">
        <v>119</v>
      </c>
      <c r="D7" s="45" t="s">
        <v>124</v>
      </c>
      <c r="E7" s="45" t="s">
        <v>116</v>
      </c>
      <c r="F7" s="45">
        <v>3</v>
      </c>
      <c r="G7" s="45">
        <v>50</v>
      </c>
      <c r="H7" s="45"/>
      <c r="I7" s="45"/>
      <c r="J7" s="45"/>
      <c r="K7" s="45"/>
      <c r="L7" s="45" t="s">
        <v>125</v>
      </c>
      <c r="M7" s="45" t="s">
        <v>1295</v>
      </c>
      <c r="N7" s="45" t="s">
        <v>119</v>
      </c>
      <c r="O7" s="45" t="s">
        <v>119</v>
      </c>
      <c r="P7" s="45"/>
      <c r="Q7" s="45" t="s">
        <v>116</v>
      </c>
      <c r="R7" s="45" t="s">
        <v>116</v>
      </c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84">
      <c r="A8" s="45" t="str">
        <f>'M-Envio'!D5</f>
        <v>numeroGuia</v>
      </c>
      <c r="B8" s="45" t="str">
        <f>'M-Envio'!D4</f>
        <v>Referencia el código alfanumérico proporcionado por la transportadora para el rastreo del paquete</v>
      </c>
      <c r="C8" s="45" t="s">
        <v>119</v>
      </c>
      <c r="D8" s="45" t="s">
        <v>1296</v>
      </c>
      <c r="E8" s="45" t="s">
        <v>116</v>
      </c>
      <c r="F8" s="45">
        <v>3</v>
      </c>
      <c r="G8" s="45">
        <v>50</v>
      </c>
      <c r="H8" s="45"/>
      <c r="I8" s="45"/>
      <c r="J8" s="45"/>
      <c r="K8" s="45"/>
      <c r="L8" s="45" t="s">
        <v>118</v>
      </c>
      <c r="M8" s="45" t="s">
        <v>1297</v>
      </c>
      <c r="N8" s="45" t="s">
        <v>119</v>
      </c>
      <c r="O8" s="45" t="s">
        <v>119</v>
      </c>
      <c r="P8" s="45"/>
      <c r="Q8" s="45" t="s">
        <v>116</v>
      </c>
      <c r="R8" s="45" t="s">
        <v>116</v>
      </c>
      <c r="S8" s="45" t="s">
        <v>119</v>
      </c>
      <c r="T8" s="45"/>
      <c r="U8" s="45" t="s">
        <v>119</v>
      </c>
      <c r="V8" s="88"/>
      <c r="W8" s="98"/>
      <c r="X8" s="89"/>
      <c r="Y8" s="90"/>
    </row>
    <row r="9" spans="1:25" ht="111.95">
      <c r="A9" s="45" t="str">
        <f>'M-Envio'!E5</f>
        <v>fechaDespacho</v>
      </c>
      <c r="B9" s="45" t="str">
        <f>'M-Envio'!E4</f>
        <v xml:space="preserve">Referencia la fecah de despacho del pedido </v>
      </c>
      <c r="C9" s="45" t="s">
        <v>119</v>
      </c>
      <c r="D9" s="45" t="s">
        <v>697</v>
      </c>
      <c r="E9" s="45" t="s">
        <v>116</v>
      </c>
      <c r="F9" s="45"/>
      <c r="G9" s="45"/>
      <c r="H9" s="45"/>
      <c r="I9" s="45"/>
      <c r="J9" s="45"/>
      <c r="K9" s="45"/>
      <c r="L9" s="45"/>
      <c r="M9" s="45" t="s">
        <v>1298</v>
      </c>
      <c r="N9" s="45" t="s">
        <v>119</v>
      </c>
      <c r="O9" s="45"/>
      <c r="P9" s="45"/>
      <c r="Q9" s="45"/>
      <c r="R9" s="45"/>
      <c r="S9" s="45" t="s">
        <v>119</v>
      </c>
      <c r="T9" s="45"/>
      <c r="U9" s="45" t="s">
        <v>119</v>
      </c>
      <c r="V9" s="88"/>
      <c r="W9" s="98"/>
      <c r="X9" s="89"/>
      <c r="Y9" s="90"/>
    </row>
    <row r="11" spans="1:25" ht="42">
      <c r="A11" s="50" t="s">
        <v>129</v>
      </c>
      <c r="B11" s="50" t="s">
        <v>4</v>
      </c>
      <c r="C11" s="50" t="s">
        <v>130</v>
      </c>
    </row>
    <row r="12" spans="1:25" ht="33.950000000000003" customHeight="1">
      <c r="A12" s="331" t="str">
        <f>'M-Envio'!F5</f>
        <v>Combinación única 1</v>
      </c>
      <c r="B12" s="329" t="str">
        <f>'M-Envio'!F4</f>
        <v>Indica que cada intento de pago tiene un identificador único en el sistema, útil para trazabilidad y reclamos</v>
      </c>
      <c r="C12" s="344" t="str">
        <f>'M-Envio'!D5</f>
        <v>numeroGuia</v>
      </c>
    </row>
    <row r="13" spans="1:25" ht="17.100000000000001" customHeight="1">
      <c r="A13" s="331"/>
      <c r="B13" s="330"/>
      <c r="C13" s="345"/>
    </row>
    <row r="14" spans="1:25" ht="15.75"/>
    <row r="15" spans="1:25" ht="15.75">
      <c r="A15" s="340" t="s">
        <v>131</v>
      </c>
      <c r="B15" s="338" t="s">
        <v>4</v>
      </c>
      <c r="C15" s="338" t="s">
        <v>132</v>
      </c>
      <c r="D15" s="338"/>
      <c r="E15" s="338"/>
      <c r="F15" s="338" t="s">
        <v>133</v>
      </c>
      <c r="G15" s="338"/>
      <c r="H15" s="338" t="s">
        <v>134</v>
      </c>
      <c r="I15" s="338"/>
      <c r="J15" s="338" t="s">
        <v>227</v>
      </c>
      <c r="K15" s="339"/>
    </row>
    <row r="16" spans="1:25" ht="29.25">
      <c r="A16" s="341"/>
      <c r="B16" s="255"/>
      <c r="C16" s="194" t="s">
        <v>228</v>
      </c>
      <c r="D16" s="194" t="s">
        <v>98</v>
      </c>
      <c r="E16" s="194" t="s">
        <v>229</v>
      </c>
      <c r="F16" s="194" t="s">
        <v>138</v>
      </c>
      <c r="G16" s="194" t="s">
        <v>4</v>
      </c>
      <c r="H16" s="194" t="s">
        <v>139</v>
      </c>
      <c r="I16" s="194" t="s">
        <v>4</v>
      </c>
      <c r="J16" s="194" t="s">
        <v>140</v>
      </c>
      <c r="K16" s="208" t="s">
        <v>141</v>
      </c>
    </row>
    <row r="17" spans="1:11" ht="138.75">
      <c r="A17" s="342" t="str">
        <f>'E-Envio'!B7</f>
        <v>Registrar envío (Despachar)</v>
      </c>
      <c r="B17" s="261" t="str">
        <f>'E-Envio'!C7</f>
        <v>Crear la orden de transporte físico asociando el pedido pagado con una empresa de mensajería externa.</v>
      </c>
      <c r="C17" s="277" t="s">
        <v>1299</v>
      </c>
      <c r="D17" s="277" t="s">
        <v>1300</v>
      </c>
      <c r="E17" s="280" t="s">
        <v>1301</v>
      </c>
      <c r="F17" s="277" t="s">
        <v>144</v>
      </c>
      <c r="G17" s="277" t="s">
        <v>1302</v>
      </c>
      <c r="H17" s="197" t="str">
        <f>'E-Envio'!G7</f>
        <v>ENV-POL-01</v>
      </c>
      <c r="I17" s="198" t="str">
        <f>'E-Envio'!H7</f>
        <v>Asegurar que los datos requeridos sean válidos a nivel de tipo, formato, longitud y obligatoriedad.</v>
      </c>
      <c r="J17" s="197" t="s">
        <v>233</v>
      </c>
      <c r="K17" s="209" t="s">
        <v>147</v>
      </c>
    </row>
    <row r="18" spans="1:11" ht="88.5">
      <c r="A18" s="342"/>
      <c r="B18" s="261"/>
      <c r="C18" s="279"/>
      <c r="D18" s="279"/>
      <c r="E18" s="282"/>
      <c r="F18" s="279"/>
      <c r="G18" s="279"/>
      <c r="H18" s="197" t="str">
        <f>'E-Envio'!G8</f>
        <v>ENV-POL-02</v>
      </c>
      <c r="I18" s="198" t="str">
        <f>'E-Envio'!H8</f>
        <v>El idPedido asociado debe existir, estar pagado y no tener otro envío activo.</v>
      </c>
      <c r="J18" s="197" t="s">
        <v>1303</v>
      </c>
      <c r="K18" s="209" t="s">
        <v>147</v>
      </c>
    </row>
    <row r="19" spans="1:11" ht="184.5" customHeight="1">
      <c r="A19" s="220" t="str">
        <f>'E-Envio'!B9</f>
        <v>Modificar envío (Corregir)</v>
      </c>
      <c r="B19" s="200" t="str">
        <f>'E-Envio'!C9</f>
        <v>Actualizar los datos de despacho si hubo un error al generar la guía o si la caja se reasignó a otra empresa de transporte.</v>
      </c>
      <c r="C19" s="200" t="s">
        <v>1304</v>
      </c>
      <c r="D19" s="200" t="s">
        <v>1300</v>
      </c>
      <c r="E19" s="200" t="s">
        <v>1305</v>
      </c>
      <c r="F19" s="200" t="s">
        <v>144</v>
      </c>
      <c r="G19" s="200" t="s">
        <v>1306</v>
      </c>
      <c r="H19" s="200" t="str">
        <f>'E-Envio'!G9</f>
        <v>ENV-POL-03</v>
      </c>
      <c r="I19" s="200" t="str">
        <f>'E-Envio'!H9</f>
        <v>El idEnvio a modificar debe existir previamente en el sistema.</v>
      </c>
      <c r="J19" s="200" t="s">
        <v>1307</v>
      </c>
      <c r="K19" s="211" t="s">
        <v>147</v>
      </c>
    </row>
    <row r="20" spans="1:11" ht="130.5">
      <c r="A20" s="212" t="str">
        <f>'E-Envio'!B10</f>
        <v>Consultar envío (Tracking)</v>
      </c>
      <c r="B20" s="213" t="str">
        <f>'E-Envio'!C10</f>
        <v>Consultar la ubicación actual y el estado del paquete físico utilizando su número de guía.</v>
      </c>
      <c r="C20" s="214" t="s">
        <v>930</v>
      </c>
      <c r="D20" s="214" t="s">
        <v>240</v>
      </c>
      <c r="E20" s="214" t="s">
        <v>1308</v>
      </c>
      <c r="F20" s="214" t="s">
        <v>1309</v>
      </c>
      <c r="G20" s="214" t="s">
        <v>1310</v>
      </c>
      <c r="H20" s="215" t="str">
        <f>'E-Envio'!G10</f>
        <v>ENV-POL-04</v>
      </c>
      <c r="I20" s="215" t="str">
        <f>'E-Envio'!H10</f>
        <v>El cliente solo puede rastrear los envíos asociados a sus propios pedidos.</v>
      </c>
      <c r="J20" s="215" t="s">
        <v>1311</v>
      </c>
      <c r="K20" s="216" t="s">
        <v>147</v>
      </c>
    </row>
    <row r="21" spans="1:11" ht="15.75"/>
    <row r="22" spans="1:11" ht="15.75"/>
  </sheetData>
  <mergeCells count="19">
    <mergeCell ref="F17:F18"/>
    <mergeCell ref="G17:G18"/>
    <mergeCell ref="A17:A18"/>
    <mergeCell ref="B17:B18"/>
    <mergeCell ref="C17:C18"/>
    <mergeCell ref="D17:D18"/>
    <mergeCell ref="E17:E18"/>
    <mergeCell ref="J15:K15"/>
    <mergeCell ref="C12:C13"/>
    <mergeCell ref="A1:B1"/>
    <mergeCell ref="D1:F1"/>
    <mergeCell ref="G1:J1"/>
    <mergeCell ref="A12:A13"/>
    <mergeCell ref="B12:B13"/>
    <mergeCell ref="A15:A16"/>
    <mergeCell ref="B15:B16"/>
    <mergeCell ref="C15:E15"/>
    <mergeCell ref="F15:G15"/>
    <mergeCell ref="H15:I15"/>
  </mergeCells>
  <hyperlinks>
    <hyperlink ref="A1" r:id="rId1" location="'Modelo%20de%20dominio'!A1" display="applewebdata://4A31782C-94C9-40BA-AD06-77312C4F13C1/ - 'Modelo%20de%20dominio'!A1" xr:uid="{48E4DF23-2464-4617-BF3B-456275793A1E}"/>
    <hyperlink ref="D1" r:id="rId2" location="ListadoObjetosDominio!A1" display="applewebdata://4A31782C-94C9-40BA-AD06-77312C4F13C1/ - ListadoObjetosDominio!A1" xr:uid="{20991860-8931-4D47-9CA5-79AD7EA6F864}"/>
    <hyperlink ref="G1" r:id="rId3" location="'C-ImagenProducto '!A1" display="applewebdata://4A31782C-94C9-40BA-AD06-77312C4F13C1/ - 'C-ImagenProducto '!A1" xr:uid="{8800D5F5-07F8-467D-87F9-0F6B28328452}"/>
    <hyperlink ref="V4" location="'C-ImagenProducto '!A15" display="'C-ImagenProducto '!A15" xr:uid="{2D3EA0AA-8C6C-4865-A501-3CCD1E8F9705}"/>
    <hyperlink ref="D6" location="'M-Pedido'!B2" display="&lt;Pedido&gt;" xr:uid="{00D7205D-2EFA-144C-8674-1BEF44F4B35A}"/>
    <hyperlink ref="A19" location="RANGE!W4" display="Eliminar de forma definitiva la información de un nuevo País" xr:uid="{7161B924-0D9E-409A-8A25-9BBF07EFEA0C}"/>
    <hyperlink ref="A20" location="RANGE!X4" display="Consultar información de un País por su identificador" xr:uid="{75EE4A7C-C1DE-496B-88A6-6B61E4C0C768}"/>
  </hyperlinks>
  <pageMargins left="0.7" right="0.7" top="0.75" bottom="0.75" header="0.3" footer="0.3"/>
  <legacyDrawing r:id="rId4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5E-254F-4A2C-B0AA-1B9E9E7B3BE6}">
  <dimension ref="A1:K11"/>
  <sheetViews>
    <sheetView topLeftCell="E6" workbookViewId="0">
      <selection activeCell="H10" sqref="H10"/>
    </sheetView>
  </sheetViews>
  <sheetFormatPr defaultColWidth="8.875" defaultRowHeight="15"/>
  <cols>
    <col min="1" max="1" width="21.5" style="64" bestFit="1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ListadoObjetosDominio!B17</f>
        <v>Envio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ListadoObjetosDominio!C17</f>
        <v>Objeto de dominio que representa el proceso logístico y de despacho de un pedido aprobado hacia la dirección de entrega del cliente.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63.95" customHeight="1">
      <c r="A7" s="243" t="s">
        <v>1312</v>
      </c>
      <c r="B7" s="243" t="s">
        <v>1313</v>
      </c>
      <c r="C7" s="243" t="s">
        <v>1314</v>
      </c>
      <c r="D7" s="243" t="str">
        <f>ListadoObjetosDominio!B17</f>
        <v>Envio</v>
      </c>
      <c r="E7" s="243" t="s">
        <v>1315</v>
      </c>
      <c r="F7" s="243" t="s">
        <v>1316</v>
      </c>
      <c r="G7" s="74" t="s">
        <v>1317</v>
      </c>
      <c r="H7" s="74" t="s">
        <v>640</v>
      </c>
      <c r="I7" s="243" t="s">
        <v>1318</v>
      </c>
      <c r="J7" s="243" t="s">
        <v>1319</v>
      </c>
      <c r="K7" s="243" t="s">
        <v>1320</v>
      </c>
    </row>
    <row r="8" spans="1:11" ht="29.25">
      <c r="A8" s="245"/>
      <c r="B8" s="245"/>
      <c r="C8" s="245"/>
      <c r="D8" s="245"/>
      <c r="E8" s="245"/>
      <c r="F8" s="245"/>
      <c r="G8" s="74" t="s">
        <v>1321</v>
      </c>
      <c r="H8" s="74" t="s">
        <v>1322</v>
      </c>
      <c r="I8" s="245"/>
      <c r="J8" s="245"/>
      <c r="K8" s="245"/>
    </row>
    <row r="9" spans="1:11" ht="80.099999999999994" customHeight="1">
      <c r="A9" s="178" t="s">
        <v>246</v>
      </c>
      <c r="B9" s="178" t="s">
        <v>1323</v>
      </c>
      <c r="C9" s="178" t="s">
        <v>1324</v>
      </c>
      <c r="D9" s="178" t="str">
        <f>ListadoObjetosDominio!B17</f>
        <v>Envio</v>
      </c>
      <c r="E9" s="178" t="s">
        <v>1325</v>
      </c>
      <c r="F9" s="178" t="s">
        <v>955</v>
      </c>
      <c r="G9" s="74" t="s">
        <v>1326</v>
      </c>
      <c r="H9" s="74" t="s">
        <v>1327</v>
      </c>
      <c r="I9" s="178" t="s">
        <v>1318</v>
      </c>
      <c r="J9" s="178" t="s">
        <v>1328</v>
      </c>
      <c r="K9" s="178" t="s">
        <v>1329</v>
      </c>
    </row>
    <row r="10" spans="1:11" ht="57.75">
      <c r="A10" s="74" t="s">
        <v>7</v>
      </c>
      <c r="B10" s="74" t="s">
        <v>1330</v>
      </c>
      <c r="C10" s="74" t="s">
        <v>1331</v>
      </c>
      <c r="D10" s="74" t="str">
        <f>ListadoObjetosDominio!B17</f>
        <v>Envio</v>
      </c>
      <c r="E10" s="74" t="s">
        <v>1325</v>
      </c>
      <c r="F10" s="74" t="s">
        <v>1332</v>
      </c>
      <c r="G10" s="74" t="s">
        <v>1333</v>
      </c>
      <c r="H10" s="74" t="s">
        <v>1334</v>
      </c>
      <c r="I10" s="74" t="s">
        <v>1335</v>
      </c>
      <c r="J10" s="74" t="s">
        <v>1336</v>
      </c>
      <c r="K10" s="74" t="s">
        <v>1337</v>
      </c>
    </row>
    <row r="11" spans="1:11">
      <c r="D11" s="158"/>
    </row>
  </sheetData>
  <mergeCells count="23">
    <mergeCell ref="G5:H5"/>
    <mergeCell ref="I5:I6"/>
    <mergeCell ref="J5:J6"/>
    <mergeCell ref="K5:K6"/>
    <mergeCell ref="I7:I8"/>
    <mergeCell ref="J7:J8"/>
    <mergeCell ref="K7:K8"/>
    <mergeCell ref="F7:F8"/>
    <mergeCell ref="A5:A6"/>
    <mergeCell ref="B5:B6"/>
    <mergeCell ref="C5:C6"/>
    <mergeCell ref="D5:D6"/>
    <mergeCell ref="E5:F5"/>
    <mergeCell ref="A7:A8"/>
    <mergeCell ref="B7:B8"/>
    <mergeCell ref="C7:C8"/>
    <mergeCell ref="D7:D8"/>
    <mergeCell ref="E7:E8"/>
    <mergeCell ref="B2:K2"/>
    <mergeCell ref="B3:K3"/>
    <mergeCell ref="B4:C4"/>
    <mergeCell ref="E4:F4"/>
    <mergeCell ref="G4:H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5953-9860-2541-8998-BDA07CDA67A3}">
  <dimension ref="A1:L19"/>
  <sheetViews>
    <sheetView topLeftCell="C1" zoomScale="93" zoomScaleNormal="93" workbookViewId="0">
      <selection activeCell="E8" sqref="E8"/>
    </sheetView>
  </sheetViews>
  <sheetFormatPr defaultColWidth="11" defaultRowHeight="15.95"/>
  <cols>
    <col min="1" max="6" width="41.625" customWidth="1"/>
    <col min="7" max="7" width="25.5" customWidth="1"/>
  </cols>
  <sheetData>
    <row r="1" spans="1:12">
      <c r="A1" s="343" t="s">
        <v>41</v>
      </c>
      <c r="B1" s="343"/>
      <c r="C1" s="343"/>
      <c r="D1" s="343"/>
      <c r="E1" s="343"/>
      <c r="F1" s="343"/>
      <c r="G1" s="335" t="s">
        <v>43</v>
      </c>
      <c r="H1" s="335"/>
      <c r="I1" s="343" t="s">
        <v>159</v>
      </c>
      <c r="J1" s="343"/>
      <c r="K1" s="343"/>
      <c r="L1" s="343"/>
    </row>
    <row r="2" spans="1:12">
      <c r="A2" s="21" t="s">
        <v>3</v>
      </c>
      <c r="B2" s="332" t="str">
        <f>ListadoObjetosDominio!B18</f>
        <v>EventoRastreo</v>
      </c>
      <c r="C2" s="332"/>
      <c r="D2" s="332"/>
      <c r="E2" s="332"/>
      <c r="F2" s="332"/>
      <c r="G2" s="58"/>
    </row>
    <row r="3" spans="1:12">
      <c r="A3" s="21" t="s">
        <v>4</v>
      </c>
      <c r="B3" s="228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228"/>
      <c r="D3" s="228"/>
      <c r="E3" s="228"/>
      <c r="F3" s="228"/>
      <c r="G3" s="228"/>
    </row>
    <row r="4" spans="1:12" ht="33.950000000000003">
      <c r="A4" s="29" t="s">
        <v>1338</v>
      </c>
      <c r="B4" s="29" t="s">
        <v>1339</v>
      </c>
      <c r="C4" s="29" t="s">
        <v>1340</v>
      </c>
      <c r="D4" s="29" t="s">
        <v>1341</v>
      </c>
      <c r="E4" s="29" t="s">
        <v>1342</v>
      </c>
      <c r="F4" s="29" t="s">
        <v>1343</v>
      </c>
    </row>
    <row r="5" spans="1:12">
      <c r="A5" s="22" t="s">
        <v>1344</v>
      </c>
      <c r="B5" s="22" t="s">
        <v>1278</v>
      </c>
      <c r="C5" s="22" t="s">
        <v>901</v>
      </c>
      <c r="D5" s="22" t="s">
        <v>1046</v>
      </c>
      <c r="E5" s="22" t="s">
        <v>1345</v>
      </c>
      <c r="F5" s="24" t="s">
        <v>58</v>
      </c>
    </row>
    <row r="6" spans="1:12">
      <c r="A6" s="28" t="s">
        <v>1346</v>
      </c>
      <c r="B6" s="151" t="s">
        <v>1347</v>
      </c>
      <c r="C6" s="151" t="s">
        <v>1348</v>
      </c>
      <c r="D6" s="152">
        <v>46110</v>
      </c>
      <c r="E6" s="151" t="s">
        <v>1349</v>
      </c>
      <c r="F6" s="150" t="str">
        <f>_xlfn.CONCAT(B6,"-",C6,"-",D6)</f>
        <v>ENV-001-Recibido en bodega -46110</v>
      </c>
    </row>
    <row r="7" spans="1:12">
      <c r="A7" s="28" t="s">
        <v>1350</v>
      </c>
      <c r="B7" s="151" t="s">
        <v>1285</v>
      </c>
      <c r="C7" s="151" t="s">
        <v>1351</v>
      </c>
      <c r="D7" s="152">
        <v>46110</v>
      </c>
      <c r="E7" s="151" t="s">
        <v>1349</v>
      </c>
      <c r="F7" s="150" t="str">
        <f>_xlfn.CONCAT(B7,"-",C7,"-",D7)</f>
        <v>ENV-002-En Ruta-46110</v>
      </c>
    </row>
    <row r="8" spans="1:12">
      <c r="A8" s="28" t="s">
        <v>1352</v>
      </c>
      <c r="B8" s="151" t="s">
        <v>1287</v>
      </c>
      <c r="C8" s="151" t="s">
        <v>1353</v>
      </c>
      <c r="D8" s="152">
        <v>46110</v>
      </c>
      <c r="E8" s="151" t="s">
        <v>1349</v>
      </c>
      <c r="F8" s="150" t="str">
        <f>_xlfn.CONCAT(B8,"-",C8,"-",D8)</f>
        <v>ENV-003-En Destino-46110</v>
      </c>
    </row>
    <row r="9" spans="1:12">
      <c r="A9" s="28" t="s">
        <v>1354</v>
      </c>
      <c r="B9" s="151" t="s">
        <v>1289</v>
      </c>
      <c r="C9" s="151" t="s">
        <v>1355</v>
      </c>
      <c r="D9" s="152">
        <v>46110</v>
      </c>
      <c r="E9" s="151" t="s">
        <v>1349</v>
      </c>
      <c r="F9" s="150" t="str">
        <f>_xlfn.CONCAT(B9,"-",C9,"-",D9)</f>
        <v>ENV-004-Entregado -46110</v>
      </c>
    </row>
    <row r="10" spans="1:12">
      <c r="A10" s="28" t="s">
        <v>1356</v>
      </c>
      <c r="B10" s="151" t="s">
        <v>1291</v>
      </c>
      <c r="C10" s="151" t="s">
        <v>1355</v>
      </c>
      <c r="D10" s="152">
        <v>46110</v>
      </c>
      <c r="E10" s="151" t="s">
        <v>1349</v>
      </c>
      <c r="F10" s="150" t="str">
        <f>_xlfn.CONCAT(B10,"-",C10,"-",D10)</f>
        <v>ENV-005-Entregado -46110</v>
      </c>
    </row>
    <row r="13" spans="1:12">
      <c r="A13" s="61" t="s">
        <v>88</v>
      </c>
      <c r="B13" s="61"/>
      <c r="C13" s="61"/>
      <c r="D13" s="61"/>
      <c r="E13" s="61"/>
      <c r="F13" s="61"/>
      <c r="G13" s="62"/>
    </row>
    <row r="14" spans="1:12">
      <c r="A14" s="31" t="s">
        <v>89</v>
      </c>
      <c r="B14" s="31"/>
      <c r="C14" s="31"/>
      <c r="D14" s="31"/>
      <c r="E14" s="31"/>
      <c r="F14" s="31"/>
      <c r="G14" s="59"/>
    </row>
    <row r="15" spans="1:12">
      <c r="A15" s="333" t="s">
        <v>90</v>
      </c>
      <c r="B15" s="333"/>
      <c r="C15" s="333"/>
      <c r="D15" s="333"/>
      <c r="E15" s="333"/>
      <c r="F15" s="333"/>
      <c r="G15" s="333"/>
    </row>
    <row r="16" spans="1:12">
      <c r="A16" s="254" t="s">
        <v>91</v>
      </c>
      <c r="B16" s="254"/>
      <c r="C16" s="254"/>
      <c r="D16" s="254"/>
      <c r="E16" s="254"/>
      <c r="F16" s="254"/>
      <c r="G16" s="254"/>
    </row>
    <row r="17" spans="1:7">
      <c r="A17" s="334" t="s">
        <v>606</v>
      </c>
      <c r="B17" s="334"/>
      <c r="C17" s="334"/>
      <c r="D17" s="334"/>
      <c r="E17" s="334"/>
      <c r="F17" s="334"/>
      <c r="G17" s="334"/>
    </row>
    <row r="18" spans="1:7">
      <c r="A18" s="222" t="s">
        <v>93</v>
      </c>
      <c r="B18" s="222"/>
      <c r="C18" s="222"/>
      <c r="D18" s="222"/>
      <c r="E18" s="222"/>
      <c r="F18" s="222"/>
      <c r="G18" s="222"/>
    </row>
    <row r="19" spans="1:7">
      <c r="A19" s="324" t="s">
        <v>607</v>
      </c>
      <c r="B19" s="324"/>
      <c r="C19" s="324"/>
      <c r="D19" s="324"/>
      <c r="E19" s="324"/>
      <c r="F19" s="324"/>
      <c r="G19" s="324"/>
    </row>
  </sheetData>
  <mergeCells count="10">
    <mergeCell ref="A15:G15"/>
    <mergeCell ref="A16:G16"/>
    <mergeCell ref="A17:G17"/>
    <mergeCell ref="A18:G18"/>
    <mergeCell ref="A19:G19"/>
    <mergeCell ref="A1:F1"/>
    <mergeCell ref="G1:H1"/>
    <mergeCell ref="I1:L1"/>
    <mergeCell ref="B2:F2"/>
    <mergeCell ref="B3:G3"/>
  </mergeCells>
  <hyperlinks>
    <hyperlink ref="A1:F1" location="'Modelo de dominio'!A1" display="&lt;&lt; Ir al modelo de dominio" xr:uid="{DAC330A3-EA28-3F40-8354-C33FDA02FD96}"/>
    <hyperlink ref="I1" location="'C-Dueno'!A1" display="&lt;&lt; Ir a la caracterización del objeto de dominio" xr:uid="{DD64A680-FB32-4740-A1C8-185CDE0B9EBD}"/>
    <hyperlink ref="I1:L1" location="'C-Departamento'!A1" display="&lt;&lt; Ir a la caracterización del objeto de dominio" xr:uid="{088F1973-2961-0A43-82E1-03D853F69D85}"/>
    <hyperlink ref="G1:H1" location="ListadoObjetosDominio!A1" display="&lt;&lt; Ir al listado de objetos de dominio" xr:uid="{1902EA9A-1D7E-4E42-AB48-DA9E761133CC}"/>
    <hyperlink ref="B6" location="'M-Pedido'!A6" display="PED-2026-001" xr:uid="{5BAA1FC8-A1EA-4947-91FA-C85357E8F7CE}"/>
    <hyperlink ref="F6" location="'M-MetodoPago'!B6" display="'M-MetodoPago'!B6" xr:uid="{CD374F64-6447-C141-904D-7831BE5998A7}"/>
    <hyperlink ref="B7:B10" location="'M-Pedido'!A6" display="PED-2026-001" xr:uid="{B9336503-5694-934E-96EB-B16B30BCE4E3}"/>
    <hyperlink ref="F7:F10" location="'M-MetodoPago'!B6" display="'M-MetodoPago'!B6" xr:uid="{57212239-18D6-9E4A-81C5-C1B7470EC25F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DF8F-16E7-4524-AB16-110D47FB467B}">
  <dimension ref="A1:Y23"/>
  <sheetViews>
    <sheetView topLeftCell="A14" zoomScale="75" workbookViewId="0">
      <selection activeCell="A15" sqref="A15:K20"/>
    </sheetView>
  </sheetViews>
  <sheetFormatPr defaultColWidth="11" defaultRowHeight="15.95"/>
  <cols>
    <col min="1" max="1" width="14" customWidth="1"/>
    <col min="2" max="2" width="92" customWidth="1"/>
    <col min="3" max="3" width="22.375" customWidth="1"/>
    <col min="4" max="4" width="15.625" customWidth="1"/>
    <col min="5" max="5" width="16.625" customWidth="1"/>
    <col min="6" max="6" width="17.875" customWidth="1"/>
    <col min="7" max="7" width="42.125" customWidth="1"/>
    <col min="8" max="9" width="9" bestFit="1" customWidth="1"/>
    <col min="10" max="10" width="19.625" bestFit="1" customWidth="1"/>
    <col min="11" max="21" width="9" bestFit="1" customWidth="1"/>
    <col min="22" max="22" width="24.125" bestFit="1" customWidth="1"/>
    <col min="23" max="24" width="28" bestFit="1" customWidth="1"/>
    <col min="25" max="25" width="18" bestFit="1" customWidth="1"/>
  </cols>
  <sheetData>
    <row r="1" spans="1:25">
      <c r="A1" s="221" t="s">
        <v>41</v>
      </c>
      <c r="B1" s="221"/>
      <c r="C1" s="27"/>
      <c r="D1" s="223" t="s">
        <v>43</v>
      </c>
      <c r="E1" s="223"/>
      <c r="F1" s="223"/>
      <c r="G1" s="221" t="s">
        <v>42</v>
      </c>
      <c r="H1" s="221"/>
      <c r="I1" s="221"/>
      <c r="J1" s="221"/>
    </row>
    <row r="2" spans="1:25">
      <c r="A2" s="36" t="s">
        <v>3</v>
      </c>
      <c r="B2" s="36" t="str">
        <f>'M-EnvioRastreo'!B2</f>
        <v>EventoRastreo</v>
      </c>
      <c r="C2" s="37"/>
      <c r="D2" s="38"/>
      <c r="E2" s="38"/>
      <c r="F2" s="38"/>
      <c r="G2" s="38"/>
      <c r="H2" s="37"/>
      <c r="I2" s="37"/>
      <c r="J2" s="37"/>
      <c r="K2" s="37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5">
      <c r="A3" s="87" t="s">
        <v>4</v>
      </c>
      <c r="B3" s="95" t="str">
        <f>'M-EnvioRastreo'!B3</f>
        <v xml:space="preserve">Objeto de dominio que representa a cada una de las actualizaciones o hitos temporales (ej. en preparación, en tránsito, entregado) que ocurren durante el ciclo de vida de un envío.
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W3" s="91"/>
      <c r="X3" s="5"/>
      <c r="Y3" s="5"/>
    </row>
    <row r="4" spans="1:25">
      <c r="A4" s="93" t="s">
        <v>95</v>
      </c>
      <c r="B4" s="96" t="s">
        <v>96</v>
      </c>
      <c r="C4" s="94" t="s">
        <v>97</v>
      </c>
      <c r="D4" s="92" t="s">
        <v>98</v>
      </c>
      <c r="E4" s="92" t="s">
        <v>99</v>
      </c>
      <c r="F4" s="92" t="s">
        <v>100</v>
      </c>
      <c r="G4" s="92" t="s">
        <v>101</v>
      </c>
      <c r="H4" s="92" t="s">
        <v>102</v>
      </c>
      <c r="I4" s="92" t="s">
        <v>103</v>
      </c>
      <c r="J4" s="92" t="s">
        <v>104</v>
      </c>
      <c r="K4" s="92" t="s">
        <v>105</v>
      </c>
      <c r="L4" s="92" t="s">
        <v>106</v>
      </c>
      <c r="M4" s="92" t="s">
        <v>107</v>
      </c>
      <c r="N4" s="92" t="s">
        <v>108</v>
      </c>
      <c r="O4" s="92" t="s">
        <v>109</v>
      </c>
      <c r="P4" s="92" t="s">
        <v>110</v>
      </c>
      <c r="Q4" s="92" t="s">
        <v>111</v>
      </c>
      <c r="R4" s="92" t="s">
        <v>112</v>
      </c>
      <c r="S4" s="92" t="s">
        <v>113</v>
      </c>
      <c r="T4" s="92" t="s">
        <v>114</v>
      </c>
      <c r="U4" s="92" t="s">
        <v>115</v>
      </c>
      <c r="V4" s="97" t="e">
        <f>#REF!</f>
        <v>#REF!</v>
      </c>
      <c r="W4" s="98" t="e">
        <f>#REF!</f>
        <v>#REF!</v>
      </c>
      <c r="X4" s="89" t="e">
        <f>#REF!</f>
        <v>#REF!</v>
      </c>
      <c r="Y4" s="90" t="e">
        <f>#REF!</f>
        <v>#REF!</v>
      </c>
    </row>
    <row r="5" spans="1:25" ht="56.1">
      <c r="A5" s="45" t="str">
        <f>'M-EnvioRastreo'!A5</f>
        <v>idEvento</v>
      </c>
      <c r="B5" s="52" t="str">
        <f>'M-EnvioRastreo'!A4</f>
        <v>Identificador interno autogenerado por el sistema para el evento</v>
      </c>
      <c r="C5" s="45" t="s">
        <v>116</v>
      </c>
      <c r="D5" s="45" t="s">
        <v>240</v>
      </c>
      <c r="E5" s="45" t="s">
        <v>116</v>
      </c>
      <c r="F5" s="45">
        <v>1</v>
      </c>
      <c r="G5" s="45">
        <v>30</v>
      </c>
      <c r="H5" s="45"/>
      <c r="I5" s="45"/>
      <c r="J5" s="45"/>
      <c r="K5" s="45"/>
      <c r="L5" s="45" t="s">
        <v>118</v>
      </c>
      <c r="M5" s="45" t="s">
        <v>1357</v>
      </c>
      <c r="N5" s="45" t="s">
        <v>119</v>
      </c>
      <c r="O5" s="45" t="s">
        <v>119</v>
      </c>
      <c r="P5" s="45"/>
      <c r="Q5" s="45" t="s">
        <v>116</v>
      </c>
      <c r="R5" s="45" t="s">
        <v>116</v>
      </c>
      <c r="S5" s="45" t="s">
        <v>119</v>
      </c>
      <c r="T5" s="45"/>
      <c r="U5" s="45" t="s">
        <v>116</v>
      </c>
      <c r="V5" s="88" t="s">
        <v>344</v>
      </c>
      <c r="W5" s="98" t="s">
        <v>340</v>
      </c>
      <c r="X5" s="89"/>
      <c r="Y5" s="90"/>
    </row>
    <row r="6" spans="1:25" ht="126">
      <c r="A6" s="45" t="str">
        <f>'M-EnvioRastreo'!B5</f>
        <v>idEnvio</v>
      </c>
      <c r="B6" s="45" t="str">
        <f>'M-EnvioRastreo'!B4</f>
        <v>Referencia al objeto de dominio “Envío” al que pertenece este evento (Llave foránea)</v>
      </c>
      <c r="C6" s="45" t="s">
        <v>119</v>
      </c>
      <c r="D6" s="165" t="s">
        <v>1358</v>
      </c>
      <c r="E6" s="45" t="s">
        <v>116</v>
      </c>
      <c r="F6" s="45"/>
      <c r="G6" s="45"/>
      <c r="H6" s="45"/>
      <c r="I6" s="45"/>
      <c r="J6" s="45"/>
      <c r="K6" s="45"/>
      <c r="L6" s="45"/>
      <c r="M6" s="45" t="s">
        <v>1359</v>
      </c>
      <c r="N6" s="45" t="s">
        <v>119</v>
      </c>
      <c r="O6" s="45"/>
      <c r="P6" s="45"/>
      <c r="Q6" s="45"/>
      <c r="R6" s="45"/>
      <c r="S6" s="45" t="s">
        <v>119</v>
      </c>
      <c r="T6" s="45"/>
      <c r="U6" s="45" t="s">
        <v>119</v>
      </c>
      <c r="V6" s="88" t="s">
        <v>340</v>
      </c>
      <c r="W6" s="98" t="s">
        <v>340</v>
      </c>
      <c r="X6" s="89"/>
      <c r="Y6" s="90"/>
    </row>
    <row r="7" spans="1:25" ht="140.1">
      <c r="A7" s="45" t="str">
        <f>'M-EnvioRastreo'!C5</f>
        <v>estadoLogistico</v>
      </c>
      <c r="B7" s="45" t="str">
        <f>'M-EnvioRastreo'!C4</f>
        <v>Estado logístico reportado por la transportadora (Ej. En bodega, En ruta, Entregado)</v>
      </c>
      <c r="C7" s="45" t="s">
        <v>119</v>
      </c>
      <c r="D7" s="45" t="s">
        <v>124</v>
      </c>
      <c r="E7" s="45" t="s">
        <v>116</v>
      </c>
      <c r="F7" s="45">
        <v>5</v>
      </c>
      <c r="G7" s="45">
        <v>50</v>
      </c>
      <c r="H7" s="45"/>
      <c r="I7" s="45"/>
      <c r="J7" s="45"/>
      <c r="K7" s="45"/>
      <c r="L7" s="45" t="s">
        <v>125</v>
      </c>
      <c r="M7" s="45" t="s">
        <v>1360</v>
      </c>
      <c r="N7" s="45" t="s">
        <v>119</v>
      </c>
      <c r="O7" s="45" t="s">
        <v>119</v>
      </c>
      <c r="P7" s="45"/>
      <c r="Q7" s="45" t="s">
        <v>116</v>
      </c>
      <c r="R7" s="45" t="s">
        <v>1074</v>
      </c>
      <c r="S7" s="45" t="s">
        <v>119</v>
      </c>
      <c r="T7" s="45"/>
      <c r="U7" s="45" t="s">
        <v>119</v>
      </c>
      <c r="V7" s="88" t="s">
        <v>612</v>
      </c>
      <c r="W7" s="98" t="s">
        <v>340</v>
      </c>
      <c r="X7" s="89"/>
      <c r="Y7" s="90"/>
    </row>
    <row r="8" spans="1:25" ht="140.1">
      <c r="A8" s="45" t="str">
        <f>'M-EnvioRastreo'!D5</f>
        <v>fechaHora</v>
      </c>
      <c r="B8" s="45" t="str">
        <f>'M-EnvioRastreo'!D4</f>
        <v>Fecha y hora exacta en la que se registró este estado</v>
      </c>
      <c r="C8" s="45" t="s">
        <v>119</v>
      </c>
      <c r="D8" s="45" t="s">
        <v>697</v>
      </c>
      <c r="E8" s="45" t="s">
        <v>116</v>
      </c>
      <c r="F8" s="45"/>
      <c r="G8" s="45"/>
      <c r="H8" s="45"/>
      <c r="I8" s="45"/>
      <c r="J8" s="45"/>
      <c r="K8" s="45"/>
      <c r="L8" s="45"/>
      <c r="M8" s="45" t="s">
        <v>1361</v>
      </c>
      <c r="N8" s="45" t="s">
        <v>119</v>
      </c>
      <c r="O8" s="45"/>
      <c r="P8" s="45"/>
      <c r="Q8" s="45"/>
      <c r="R8" s="45"/>
      <c r="S8" s="45" t="s">
        <v>119</v>
      </c>
      <c r="T8" s="45"/>
      <c r="U8" s="45" t="s">
        <v>116</v>
      </c>
      <c r="V8" s="88"/>
      <c r="W8" s="98"/>
      <c r="X8" s="89"/>
      <c r="Y8" s="90"/>
    </row>
    <row r="9" spans="1:25" ht="182.1">
      <c r="A9" s="45" t="str">
        <f>'M-EnvioRastreo'!E5</f>
        <v>observacion</v>
      </c>
      <c r="B9" s="45" t="str">
        <f>'M-EnvioRastreo'!E4</f>
        <v>Observación o detalle adicional del movimiento (ciudad, sede, novedad)</v>
      </c>
      <c r="C9" s="45" t="s">
        <v>119</v>
      </c>
      <c r="D9" s="45" t="s">
        <v>124</v>
      </c>
      <c r="E9" s="45" t="s">
        <v>119</v>
      </c>
      <c r="F9" s="45">
        <v>0</v>
      </c>
      <c r="G9" s="45">
        <v>255</v>
      </c>
      <c r="H9" s="45"/>
      <c r="I9" s="45"/>
      <c r="J9" s="45"/>
      <c r="K9" s="45"/>
      <c r="L9" s="45"/>
      <c r="M9" s="45" t="s">
        <v>1362</v>
      </c>
      <c r="N9" s="45" t="s">
        <v>119</v>
      </c>
      <c r="O9" s="45" t="s">
        <v>119</v>
      </c>
      <c r="P9" s="45"/>
      <c r="Q9" s="45" t="s">
        <v>116</v>
      </c>
      <c r="R9" s="45" t="s">
        <v>116</v>
      </c>
      <c r="S9" s="45" t="s">
        <v>119</v>
      </c>
      <c r="T9" s="45"/>
      <c r="U9" s="45" t="s">
        <v>119</v>
      </c>
      <c r="V9" s="88"/>
      <c r="W9" s="98"/>
      <c r="X9" s="89"/>
      <c r="Y9" s="90"/>
    </row>
    <row r="11" spans="1:25" ht="42">
      <c r="A11" s="50" t="s">
        <v>129</v>
      </c>
      <c r="B11" s="50" t="s">
        <v>4</v>
      </c>
      <c r="C11" s="50" t="s">
        <v>130</v>
      </c>
    </row>
    <row r="12" spans="1:25" ht="33.950000000000003" customHeight="1">
      <c r="A12" s="331" t="str">
        <f>'M-EnvioRastreo'!F5</f>
        <v>Combinación única 1</v>
      </c>
      <c r="B12" s="329" t="str">
        <f>'M-EnvioRastreo'!F4</f>
        <v>Indica que no se debe registrar más de un evento con la misma fecha y estado para el mismo envío</v>
      </c>
      <c r="C12" s="49" t="str">
        <f>'M-Pedido'!A5</f>
        <v>idCarrito</v>
      </c>
    </row>
    <row r="13" spans="1:25" ht="17.100000000000001" customHeight="1">
      <c r="A13" s="331"/>
      <c r="B13" s="330"/>
      <c r="C13" s="49"/>
    </row>
    <row r="14" spans="1:25" ht="15.75"/>
    <row r="15" spans="1:25" ht="15.75">
      <c r="A15" s="340" t="s">
        <v>131</v>
      </c>
      <c r="B15" s="338" t="s">
        <v>4</v>
      </c>
      <c r="C15" s="338" t="s">
        <v>132</v>
      </c>
      <c r="D15" s="338"/>
      <c r="E15" s="338"/>
      <c r="F15" s="338" t="s">
        <v>133</v>
      </c>
      <c r="G15" s="338"/>
      <c r="H15" s="338" t="s">
        <v>134</v>
      </c>
      <c r="I15" s="338"/>
      <c r="J15" s="338" t="s">
        <v>227</v>
      </c>
      <c r="K15" s="339"/>
    </row>
    <row r="16" spans="1:25" ht="29.25">
      <c r="A16" s="341"/>
      <c r="B16" s="255"/>
      <c r="C16" s="194" t="s">
        <v>228</v>
      </c>
      <c r="D16" s="194" t="s">
        <v>98</v>
      </c>
      <c r="E16" s="194" t="s">
        <v>229</v>
      </c>
      <c r="F16" s="194" t="s">
        <v>138</v>
      </c>
      <c r="G16" s="194" t="s">
        <v>4</v>
      </c>
      <c r="H16" s="194" t="s">
        <v>139</v>
      </c>
      <c r="I16" s="194" t="s">
        <v>4</v>
      </c>
      <c r="J16" s="194" t="s">
        <v>140</v>
      </c>
      <c r="K16" s="208" t="s">
        <v>141</v>
      </c>
    </row>
    <row r="17" spans="1:11" ht="138.75">
      <c r="A17" s="347" t="str">
        <f>'E-EnvioRastreo'!B7</f>
        <v>Registrar novedad de rastreo</v>
      </c>
      <c r="B17" s="318" t="str">
        <f>'E-EnvioRastreo'!C7</f>
        <v>Agregar un nuevo hito o punto de control físico a la línea de tiempo del paquete.</v>
      </c>
      <c r="C17" s="277" t="s">
        <v>1363</v>
      </c>
      <c r="D17" s="277" t="s">
        <v>1364</v>
      </c>
      <c r="E17" s="280" t="s">
        <v>1365</v>
      </c>
      <c r="F17" s="277" t="s">
        <v>144</v>
      </c>
      <c r="G17" s="277" t="s">
        <v>1366</v>
      </c>
      <c r="H17" s="197" t="str">
        <f>'E-EnvioRastreo'!G7</f>
        <v>RAST-POL-01</v>
      </c>
      <c r="I17" s="198" t="str">
        <f>'E-EnvioRastreo'!H7</f>
        <v>Asegurar que los datos requeridos sean válidos a nivel de tipo, formato, longitud y obligatoriedad.</v>
      </c>
      <c r="J17" s="197" t="s">
        <v>233</v>
      </c>
      <c r="K17" s="209" t="s">
        <v>147</v>
      </c>
    </row>
    <row r="18" spans="1:11" ht="75.75">
      <c r="A18" s="348"/>
      <c r="B18" s="321"/>
      <c r="C18" s="278"/>
      <c r="D18" s="278"/>
      <c r="E18" s="281"/>
      <c r="F18" s="278"/>
      <c r="G18" s="278"/>
      <c r="H18" s="197" t="str">
        <f>'E-EnvioRastreo'!G8</f>
        <v>RAST-POL-02</v>
      </c>
      <c r="I18" s="198" t="str">
        <f>'E-EnvioRastreo'!H8</f>
        <v>El idEnvio asociado debe existir previamente en el sistema.</v>
      </c>
      <c r="J18" s="197" t="s">
        <v>1367</v>
      </c>
      <c r="K18" s="209" t="s">
        <v>147</v>
      </c>
    </row>
    <row r="19" spans="1:11" ht="100.5">
      <c r="A19" s="349"/>
      <c r="B19" s="319"/>
      <c r="C19" s="279"/>
      <c r="D19" s="279"/>
      <c r="E19" s="282"/>
      <c r="F19" s="279"/>
      <c r="G19" s="279"/>
      <c r="H19" s="197" t="str">
        <f>'E-EnvioRastreo'!G9</f>
        <v>RAST-POL-03</v>
      </c>
      <c r="I19" s="198" t="str">
        <f>'E-EnvioRastreo'!H9</f>
        <v>La fechaHora no puede ser inferior a la fecha de despacho original del envío.</v>
      </c>
      <c r="J19" s="197" t="s">
        <v>1368</v>
      </c>
      <c r="K19" s="209" t="s">
        <v>147</v>
      </c>
    </row>
    <row r="20" spans="1:11" ht="169.5">
      <c r="A20" s="217" t="str">
        <f>'E-EnvioRastreo'!B10</f>
        <v>Consultar historial de rastreo</v>
      </c>
      <c r="B20" s="218" t="str">
        <f>'E-EnvioRastreo'!F10</f>
        <v>Línea de tiempo (Timeline) visual en la interfaz del cliente para monitorear su compra.</v>
      </c>
      <c r="C20" s="218" t="s">
        <v>1278</v>
      </c>
      <c r="D20" s="218" t="s">
        <v>240</v>
      </c>
      <c r="E20" s="218" t="s">
        <v>1369</v>
      </c>
      <c r="F20" s="218" t="s">
        <v>1370</v>
      </c>
      <c r="G20" s="218" t="s">
        <v>1371</v>
      </c>
      <c r="H20" s="218" t="str">
        <f>'E-EnvioRastreo'!G10</f>
        <v>RAST-POL-04</v>
      </c>
      <c r="I20" s="218" t="str">
        <f>'E-Pagos'!H8</f>
        <v>El monto a cobrar debe coincidir exactamente con el "total compra" del idPedido asociado.</v>
      </c>
      <c r="J20" s="218" t="s">
        <v>1372</v>
      </c>
      <c r="K20" s="219" t="s">
        <v>147</v>
      </c>
    </row>
    <row r="21" spans="1:11" ht="15.75"/>
    <row r="22" spans="1:11" ht="15.75"/>
    <row r="23" spans="1:11" ht="15.75"/>
  </sheetData>
  <mergeCells count="18">
    <mergeCell ref="F17:F19"/>
    <mergeCell ref="G17:G19"/>
    <mergeCell ref="A17:A19"/>
    <mergeCell ref="B17:B19"/>
    <mergeCell ref="C17:C19"/>
    <mergeCell ref="D17:D19"/>
    <mergeCell ref="E17:E19"/>
    <mergeCell ref="J15:K15"/>
    <mergeCell ref="A1:B1"/>
    <mergeCell ref="D1:F1"/>
    <mergeCell ref="G1:J1"/>
    <mergeCell ref="A12:A13"/>
    <mergeCell ref="B12:B13"/>
    <mergeCell ref="A15:A16"/>
    <mergeCell ref="B15:B16"/>
    <mergeCell ref="C15:E15"/>
    <mergeCell ref="F15:G15"/>
    <mergeCell ref="H15:I15"/>
  </mergeCells>
  <hyperlinks>
    <hyperlink ref="A1" r:id="rId1" location="'Modelo%20de%20dominio'!A1" display="applewebdata://4A31782C-94C9-40BA-AD06-77312C4F13C1/ - 'Modelo%20de%20dominio'!A1" xr:uid="{BDBC21A9-AE4F-4483-8551-A82A8457DA1A}"/>
    <hyperlink ref="D1" r:id="rId2" location="ListadoObjetosDominio!A1" display="applewebdata://4A31782C-94C9-40BA-AD06-77312C4F13C1/ - ListadoObjetosDominio!A1" xr:uid="{995A474F-6A07-449A-9FE6-E832BEBEF071}"/>
    <hyperlink ref="G1" r:id="rId3" location="'C-ImagenProducto '!A1" display="applewebdata://4A31782C-94C9-40BA-AD06-77312C4F13C1/ - 'C-ImagenProducto '!A1" xr:uid="{C725FDE8-35A2-45A4-9688-082BC3AD20C2}"/>
    <hyperlink ref="V4" location="'C-ImagenProducto '!A15" display="'C-ImagenProducto '!A15" xr:uid="{6D328668-58A5-40E6-8A4F-BB9C9FD86876}"/>
    <hyperlink ref="D6" location="'M-Envio'!B2" display="&lt;Envio&gt;" xr:uid="{91BFC20E-C56C-2A4C-BD49-C23B0781D63D}"/>
    <hyperlink ref="A20" location="RANGE!W4" display="Eliminar de forma definitiva la información de un nuevo País" xr:uid="{DA26E392-D0AB-4D71-81CC-8E17E4464FEB}"/>
  </hyperlinks>
  <pageMargins left="0.7" right="0.7" top="0.75" bottom="0.75" header="0.3" footer="0.3"/>
  <legacyDrawing r:id="rId4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3807-317E-4AE6-98A3-DC4C845F889F}">
  <dimension ref="A1:K10"/>
  <sheetViews>
    <sheetView topLeftCell="E4" workbookViewId="0">
      <selection activeCell="H10" sqref="H10"/>
    </sheetView>
  </sheetViews>
  <sheetFormatPr defaultColWidth="8.875" defaultRowHeight="15"/>
  <cols>
    <col min="1" max="1" width="15" style="64" customWidth="1"/>
    <col min="2" max="2" width="25" style="64" customWidth="1"/>
    <col min="3" max="3" width="35" style="64" customWidth="1"/>
    <col min="4" max="4" width="15" style="64" customWidth="1"/>
    <col min="5" max="5" width="25" style="64" customWidth="1"/>
    <col min="6" max="6" width="35" style="64" customWidth="1"/>
    <col min="7" max="7" width="10" style="64" customWidth="1"/>
    <col min="8" max="8" width="35" style="64" customWidth="1"/>
    <col min="9" max="9" width="15" style="64" customWidth="1"/>
    <col min="10" max="10" width="20" style="64" customWidth="1"/>
    <col min="11" max="11" width="30" style="64" customWidth="1"/>
    <col min="12" max="16384" width="8.875" style="64"/>
  </cols>
  <sheetData>
    <row r="1" spans="1:11">
      <c r="A1" s="83" t="s">
        <v>41</v>
      </c>
      <c r="E1" s="83" t="s">
        <v>43</v>
      </c>
      <c r="I1" s="83" t="s">
        <v>159</v>
      </c>
    </row>
    <row r="2" spans="1:11">
      <c r="A2" s="82" t="s">
        <v>160</v>
      </c>
      <c r="B2" s="350" t="str">
        <f>ListadoObjetosDominio!B18</f>
        <v>EventoRastreo</v>
      </c>
      <c r="C2" s="350"/>
      <c r="D2" s="350"/>
      <c r="E2" s="350"/>
      <c r="F2" s="350"/>
      <c r="G2" s="350"/>
      <c r="H2" s="350"/>
      <c r="I2" s="350"/>
      <c r="J2" s="350"/>
      <c r="K2" s="350"/>
    </row>
    <row r="3" spans="1:11">
      <c r="A3" s="82" t="s">
        <v>161</v>
      </c>
      <c r="B3" s="358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359"/>
      <c r="D3" s="359"/>
      <c r="E3" s="359"/>
      <c r="F3" s="359"/>
      <c r="G3" s="359"/>
      <c r="H3" s="359"/>
      <c r="I3" s="359"/>
      <c r="J3" s="359"/>
      <c r="K3" s="359"/>
    </row>
    <row r="4" spans="1:11" ht="32.1">
      <c r="A4" s="81" t="s">
        <v>162</v>
      </c>
      <c r="B4" s="248" t="s">
        <v>163</v>
      </c>
      <c r="C4" s="352"/>
      <c r="D4" s="80" t="s">
        <v>164</v>
      </c>
      <c r="E4" s="242" t="s">
        <v>165</v>
      </c>
      <c r="F4" s="350"/>
      <c r="G4" s="262" t="s">
        <v>166</v>
      </c>
      <c r="H4" s="350"/>
      <c r="I4" s="79" t="s">
        <v>167</v>
      </c>
      <c r="J4" s="78" t="s">
        <v>168</v>
      </c>
      <c r="K4" s="77" t="s">
        <v>169</v>
      </c>
    </row>
    <row r="5" spans="1:11">
      <c r="A5" s="247" t="s">
        <v>162</v>
      </c>
      <c r="B5" s="248" t="s">
        <v>170</v>
      </c>
      <c r="C5" s="248" t="s">
        <v>4</v>
      </c>
      <c r="D5" s="249" t="s">
        <v>171</v>
      </c>
      <c r="E5" s="242" t="s">
        <v>172</v>
      </c>
      <c r="F5" s="350"/>
      <c r="G5" s="262" t="s">
        <v>173</v>
      </c>
      <c r="H5" s="350"/>
      <c r="I5" s="238" t="s">
        <v>174</v>
      </c>
      <c r="J5" s="239" t="s">
        <v>175</v>
      </c>
      <c r="K5" s="240" t="s">
        <v>176</v>
      </c>
    </row>
    <row r="6" spans="1:11" ht="15.95">
      <c r="A6" s="350"/>
      <c r="B6" s="352"/>
      <c r="C6" s="352"/>
      <c r="D6" s="350"/>
      <c r="E6" s="76" t="s">
        <v>177</v>
      </c>
      <c r="F6" s="76" t="s">
        <v>4</v>
      </c>
      <c r="G6" s="75" t="s">
        <v>178</v>
      </c>
      <c r="H6" s="75" t="s">
        <v>4</v>
      </c>
      <c r="I6" s="350"/>
      <c r="J6" s="350"/>
      <c r="K6" s="350"/>
    </row>
    <row r="7" spans="1:11" ht="50.1" customHeight="1">
      <c r="A7" s="243" t="s">
        <v>1373</v>
      </c>
      <c r="B7" s="243" t="s">
        <v>1374</v>
      </c>
      <c r="C7" s="243" t="s">
        <v>1375</v>
      </c>
      <c r="D7" s="243" t="str">
        <f>ListadoObjetosDominio!B18</f>
        <v>EventoRastreo</v>
      </c>
      <c r="E7" s="243" t="s">
        <v>1376</v>
      </c>
      <c r="F7" s="243" t="s">
        <v>1377</v>
      </c>
      <c r="G7" s="74" t="s">
        <v>1378</v>
      </c>
      <c r="H7" s="74" t="s">
        <v>640</v>
      </c>
      <c r="I7" s="243" t="s">
        <v>1318</v>
      </c>
      <c r="J7" s="243" t="s">
        <v>1379</v>
      </c>
      <c r="K7" s="243" t="s">
        <v>1380</v>
      </c>
    </row>
    <row r="8" spans="1:11" ht="50.1" customHeight="1">
      <c r="A8" s="244"/>
      <c r="B8" s="244"/>
      <c r="C8" s="244"/>
      <c r="D8" s="244"/>
      <c r="E8" s="244"/>
      <c r="F8" s="244"/>
      <c r="G8" s="74" t="s">
        <v>1381</v>
      </c>
      <c r="H8" s="74" t="s">
        <v>1382</v>
      </c>
      <c r="I8" s="244"/>
      <c r="J8" s="244"/>
      <c r="K8" s="244"/>
    </row>
    <row r="9" spans="1:11" ht="50.1" customHeight="1">
      <c r="A9" s="245"/>
      <c r="B9" s="245"/>
      <c r="C9" s="245"/>
      <c r="D9" s="245"/>
      <c r="E9" s="245"/>
      <c r="F9" s="245"/>
      <c r="G9" s="74" t="s">
        <v>1383</v>
      </c>
      <c r="H9" s="74" t="s">
        <v>1384</v>
      </c>
      <c r="I9" s="245"/>
      <c r="J9" s="245"/>
      <c r="K9" s="245"/>
    </row>
    <row r="10" spans="1:11" ht="43.5">
      <c r="A10" s="74" t="s">
        <v>470</v>
      </c>
      <c r="B10" s="74" t="s">
        <v>1385</v>
      </c>
      <c r="C10" s="74" t="s">
        <v>1386</v>
      </c>
      <c r="D10" s="74" t="str">
        <f>ListadoObjetosDominio!B18</f>
        <v>EventoRastreo</v>
      </c>
      <c r="E10" s="74" t="s">
        <v>1387</v>
      </c>
      <c r="F10" s="74" t="s">
        <v>1388</v>
      </c>
      <c r="G10" s="74" t="s">
        <v>1389</v>
      </c>
      <c r="H10" s="74" t="s">
        <v>1390</v>
      </c>
      <c r="I10" s="74"/>
      <c r="J10" s="74" t="s">
        <v>1391</v>
      </c>
      <c r="K10" s="74" t="s">
        <v>823</v>
      </c>
    </row>
  </sheetData>
  <mergeCells count="23">
    <mergeCell ref="A7:A9"/>
    <mergeCell ref="B7:B9"/>
    <mergeCell ref="C7:C9"/>
    <mergeCell ref="D7:D9"/>
    <mergeCell ref="E7:E9"/>
    <mergeCell ref="F7:F9"/>
    <mergeCell ref="B2:K2"/>
    <mergeCell ref="B3:K3"/>
    <mergeCell ref="B4:C4"/>
    <mergeCell ref="E4:F4"/>
    <mergeCell ref="G4:H4"/>
    <mergeCell ref="I7:I9"/>
    <mergeCell ref="J7:J9"/>
    <mergeCell ref="K7:K9"/>
    <mergeCell ref="G5:H5"/>
    <mergeCell ref="I5:I6"/>
    <mergeCell ref="J5:J6"/>
    <mergeCell ref="K5:K6"/>
    <mergeCell ref="A5:A6"/>
    <mergeCell ref="B5:B6"/>
    <mergeCell ref="C5:C6"/>
    <mergeCell ref="D5:D6"/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Alvarez Benavides</dc:creator>
  <cp:keywords/>
  <dc:description/>
  <cp:lastModifiedBy/>
  <cp:revision/>
  <dcterms:created xsi:type="dcterms:W3CDTF">2026-03-06T00:36:45Z</dcterms:created>
  <dcterms:modified xsi:type="dcterms:W3CDTF">2026-04-09T03:59:22Z</dcterms:modified>
  <cp:category/>
  <cp:contentStatus/>
</cp:coreProperties>
</file>