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bassador\Documents\TAOP61\lab_3\"/>
    </mc:Choice>
  </mc:AlternateContent>
  <bookViews>
    <workbookView xWindow="0" yWindow="0" windowWidth="28800" windowHeight="14235" activeTab="2"/>
  </bookViews>
  <sheets>
    <sheet name="Colonia" sheetId="3" r:id="rId1"/>
    <sheet name="Skanninge-n" sheetId="5" r:id="rId2"/>
    <sheet name="atvid-n" sheetId="6" r:id="rId3"/>
    <sheet name="Vadstena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6" l="1"/>
  <c r="I11" i="6"/>
  <c r="L10" i="6"/>
  <c r="K10" i="6"/>
  <c r="J10" i="6"/>
  <c r="I10" i="6"/>
  <c r="C11" i="6"/>
  <c r="H10" i="6"/>
  <c r="G10" i="6"/>
  <c r="F10" i="6"/>
  <c r="F11" i="6" s="1"/>
  <c r="E10" i="6"/>
  <c r="D10" i="6"/>
  <c r="D11" i="6" s="1"/>
  <c r="C10" i="6"/>
  <c r="C12" i="6" s="1"/>
  <c r="G16" i="5"/>
  <c r="F16" i="5"/>
  <c r="E16" i="5"/>
  <c r="D16" i="5"/>
  <c r="C16" i="5"/>
  <c r="H9" i="5"/>
  <c r="G9" i="5"/>
  <c r="F9" i="5"/>
  <c r="F11" i="5" s="1"/>
  <c r="E9" i="5"/>
  <c r="D9" i="5"/>
  <c r="C9" i="5"/>
  <c r="C10" i="5" s="1"/>
  <c r="C18" i="3"/>
  <c r="G16" i="3"/>
  <c r="F16" i="3"/>
  <c r="E16" i="3"/>
  <c r="D16" i="3"/>
  <c r="C17" i="3" s="1"/>
  <c r="C16" i="3"/>
  <c r="F11" i="3"/>
  <c r="D11" i="3"/>
  <c r="C11" i="3"/>
  <c r="F10" i="3"/>
  <c r="D10" i="3"/>
  <c r="H9" i="3"/>
  <c r="G9" i="3"/>
  <c r="F9" i="3"/>
  <c r="E9" i="3"/>
  <c r="D9" i="3"/>
  <c r="C10" i="3"/>
  <c r="C9" i="3"/>
  <c r="D12" i="6" l="1"/>
  <c r="F12" i="6"/>
  <c r="E17" i="5"/>
  <c r="E18" i="5"/>
  <c r="C18" i="5"/>
  <c r="F10" i="5"/>
  <c r="D10" i="5"/>
  <c r="C11" i="5"/>
  <c r="C17" i="5"/>
  <c r="D11" i="5"/>
  <c r="E18" i="3"/>
  <c r="E17" i="3"/>
  <c r="R17" i="1"/>
  <c r="Q17" i="1"/>
  <c r="R11" i="1"/>
  <c r="Q11" i="1"/>
  <c r="I17" i="1"/>
  <c r="H17" i="1"/>
  <c r="I11" i="1"/>
  <c r="H11" i="1"/>
  <c r="R5" i="1"/>
  <c r="Q5" i="1"/>
  <c r="I5" i="1"/>
  <c r="H5" i="1"/>
</calcChain>
</file>

<file path=xl/sharedStrings.xml><?xml version="1.0" encoding="utf-8"?>
<sst xmlns="http://schemas.openxmlformats.org/spreadsheetml/2006/main" count="110" uniqueCount="29">
  <si>
    <t>Fordon 1</t>
  </si>
  <si>
    <t>Fordon 2</t>
  </si>
  <si>
    <t>Fordon 3</t>
  </si>
  <si>
    <t>Fordon 4</t>
  </si>
  <si>
    <t>Fordon 5</t>
  </si>
  <si>
    <t>Fordon 6</t>
  </si>
  <si>
    <t>Iteration 1</t>
  </si>
  <si>
    <t>Tid</t>
  </si>
  <si>
    <t>Iteration 6</t>
  </si>
  <si>
    <t>Iteration 5</t>
  </si>
  <si>
    <t>Iteration 4</t>
  </si>
  <si>
    <t>Iteration 3</t>
  </si>
  <si>
    <t>Iteration 2</t>
  </si>
  <si>
    <t>Målfunk</t>
  </si>
  <si>
    <t xml:space="preserve">Relativt </t>
  </si>
  <si>
    <t>Högsta</t>
  </si>
  <si>
    <t>Lägsta</t>
  </si>
  <si>
    <t>Vineopt</t>
  </si>
  <si>
    <t>Kostnad</t>
  </si>
  <si>
    <t>Snowplan</t>
  </si>
  <si>
    <t>Tot kostnad</t>
  </si>
  <si>
    <t>Tot. kostnad vid lika</t>
  </si>
  <si>
    <t>Tot. kostnad vid dubbel</t>
  </si>
  <si>
    <t>Move</t>
  </si>
  <si>
    <t>Start</t>
  </si>
  <si>
    <t>Change order</t>
  </si>
  <si>
    <t>Improvement</t>
  </si>
  <si>
    <t>Cycle moving</t>
  </si>
  <si>
    <t>Iterationer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</si>
</sst>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8" fillId="0" borderId="0" xfId="0" applyFont="1" applyAlignment="1">
      <alignment horizontal="center"/>
    </xf>
    <xf numFmtId="0" fontId="7" fillId="0" borderId="0" xfId="7"/>
    <xf numFmtId="0" fontId="4" fillId="4" borderId="0" xfId="4"/>
    <xf numFmtId="0" fontId="5" fillId="5" borderId="1" xfId="5"/>
    <xf numFmtId="0" fontId="2" fillId="2" borderId="0" xfId="2"/>
    <xf numFmtId="0" fontId="3" fillId="3" borderId="0" xfId="3"/>
    <xf numFmtId="0" fontId="9" fillId="7" borderId="0" xfId="7" applyFont="1" applyFill="1"/>
    <xf numFmtId="0" fontId="7" fillId="8" borderId="0" xfId="7" applyFill="1"/>
    <xf numFmtId="9" fontId="0" fillId="0" borderId="0" xfId="1" applyFont="1"/>
    <xf numFmtId="0" fontId="10" fillId="0" borderId="0" xfId="0" applyFont="1" applyAlignment="1">
      <alignment horizontal="center"/>
    </xf>
    <xf numFmtId="0" fontId="7" fillId="0" borderId="0" xfId="7" applyAlignment="1">
      <alignment horizontal="center"/>
    </xf>
    <xf numFmtId="0" fontId="6" fillId="6" borderId="2" xfId="6"/>
    <xf numFmtId="0" fontId="6" fillId="6" borderId="2" xfId="6" applyAlignment="1">
      <alignment horizontal="center"/>
    </xf>
    <xf numFmtId="0" fontId="7" fillId="0" borderId="0" xfId="7" applyFill="1" applyBorder="1"/>
    <xf numFmtId="0" fontId="7" fillId="0" borderId="3" xfId="7" applyBorder="1" applyAlignment="1">
      <alignment horizontal="center"/>
    </xf>
    <xf numFmtId="0" fontId="6" fillId="6" borderId="4" xfId="6" applyBorder="1" applyAlignment="1">
      <alignment horizontal="center"/>
    </xf>
    <xf numFmtId="0" fontId="6" fillId="6" borderId="5" xfId="6" applyBorder="1" applyAlignment="1">
      <alignment horizontal="center"/>
    </xf>
    <xf numFmtId="0" fontId="6" fillId="6" borderId="6" xfId="6" applyBorder="1" applyAlignment="1">
      <alignment horizontal="center"/>
    </xf>
    <xf numFmtId="0" fontId="0" fillId="0" borderId="0" xfId="0"/>
    <xf numFmtId="0" fontId="6" fillId="6" borderId="7" xfId="6" applyBorder="1" applyAlignment="1">
      <alignment horizontal="center"/>
    </xf>
    <xf numFmtId="0" fontId="6" fillId="6" borderId="0" xfId="6" applyBorder="1" applyAlignment="1">
      <alignment horizontal="center"/>
    </xf>
    <xf numFmtId="0" fontId="6" fillId="6" borderId="8" xfId="6" applyBorder="1" applyAlignment="1">
      <alignment horizontal="center"/>
    </xf>
    <xf numFmtId="0" fontId="6" fillId="6" borderId="9" xfId="6" applyBorder="1" applyAlignment="1">
      <alignment horizontal="center"/>
    </xf>
  </cellXfs>
  <cellStyles count="8">
    <cellStyle name="Bra" xfId="2" builtinId="26"/>
    <cellStyle name="Dåligt" xfId="3" builtinId="27"/>
    <cellStyle name="Förklarande text" xfId="7" builtinId="53"/>
    <cellStyle name="Indata" xfId="5" builtinId="20"/>
    <cellStyle name="Neutral" xfId="4" builtinId="28"/>
    <cellStyle name="Normal" xfId="0" builtinId="0"/>
    <cellStyle name="Procent" xfId="1" builtinId="5"/>
    <cellStyle name="Utdata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26"/>
  <sheetViews>
    <sheetView workbookViewId="0">
      <selection activeCell="C26" sqref="C26"/>
    </sheetView>
  </sheetViews>
  <sheetFormatPr defaultRowHeight="15" x14ac:dyDescent="0.25"/>
  <cols>
    <col min="2" max="2" width="22.42578125" bestFit="1" customWidth="1"/>
    <col min="3" max="3" width="10.7109375" customWidth="1"/>
    <col min="4" max="4" width="11.140625" bestFit="1" customWidth="1"/>
    <col min="6" max="6" width="14.7109375" customWidth="1"/>
    <col min="7" max="7" width="10.7109375" customWidth="1"/>
  </cols>
  <sheetData>
    <row r="5" spans="2:8" ht="21" x14ac:dyDescent="0.35">
      <c r="B5" s="1" t="s">
        <v>17</v>
      </c>
      <c r="C5" s="1"/>
      <c r="D5" s="1"/>
      <c r="E5" s="1"/>
      <c r="F5" s="1"/>
      <c r="G5" s="1"/>
      <c r="H5" s="1"/>
    </row>
    <row r="7" spans="2:8" x14ac:dyDescent="0.25">
      <c r="B7" s="2"/>
      <c r="C7" s="2">
        <v>1</v>
      </c>
      <c r="D7" s="11">
        <v>2</v>
      </c>
      <c r="E7" s="11"/>
      <c r="F7" s="11">
        <v>3</v>
      </c>
      <c r="G7" s="11"/>
      <c r="H7" s="11"/>
    </row>
    <row r="8" spans="2:8" x14ac:dyDescent="0.25">
      <c r="B8" s="2" t="s">
        <v>7</v>
      </c>
      <c r="C8" s="4">
        <v>158.80600000000001</v>
      </c>
      <c r="D8" s="4">
        <v>88.239000000000004</v>
      </c>
      <c r="E8" s="4">
        <v>72.802000000000007</v>
      </c>
      <c r="F8" s="4">
        <v>56.811</v>
      </c>
      <c r="G8" s="4">
        <v>51.661999999999999</v>
      </c>
      <c r="H8" s="4">
        <v>62.847999999999999</v>
      </c>
    </row>
    <row r="9" spans="2:8" x14ac:dyDescent="0.25">
      <c r="B9" s="2" t="s">
        <v>18</v>
      </c>
      <c r="C9" s="4">
        <f>C8+200</f>
        <v>358.80600000000004</v>
      </c>
      <c r="D9" s="4">
        <f>D8+200</f>
        <v>288.23900000000003</v>
      </c>
      <c r="E9" s="4">
        <f>E8+200</f>
        <v>272.80200000000002</v>
      </c>
      <c r="F9" s="4">
        <f>F8+200</f>
        <v>256.81099999999998</v>
      </c>
      <c r="G9" s="4">
        <f>G8+200</f>
        <v>251.66200000000001</v>
      </c>
      <c r="H9" s="4">
        <f>H8+200</f>
        <v>262.84800000000001</v>
      </c>
    </row>
    <row r="10" spans="2:8" x14ac:dyDescent="0.25">
      <c r="B10" s="2" t="s">
        <v>21</v>
      </c>
      <c r="C10" s="12">
        <f>SUM(C8:C9)</f>
        <v>517.61200000000008</v>
      </c>
      <c r="D10" s="13">
        <f>SUM(D9:E9)+MAX(D8:E8)</f>
        <v>649.28000000000009</v>
      </c>
      <c r="E10" s="13"/>
      <c r="F10" s="13">
        <f>SUM(F9:H9)+MAX(F8:H8)</f>
        <v>834.16899999999987</v>
      </c>
      <c r="G10" s="13"/>
      <c r="H10" s="13"/>
    </row>
    <row r="11" spans="2:8" x14ac:dyDescent="0.25">
      <c r="B11" s="14" t="s">
        <v>22</v>
      </c>
      <c r="C11" s="12">
        <f>SUM(C8:C9)+C8</f>
        <v>676.41800000000012</v>
      </c>
      <c r="D11" s="13">
        <f>SUM(D9:E9)+2*MAX(D8:E8)</f>
        <v>737.51900000000001</v>
      </c>
      <c r="E11" s="13"/>
      <c r="F11" s="13">
        <f>SUM(F9:H9)+2*MAX(F8:H8)</f>
        <v>897.01699999999994</v>
      </c>
      <c r="G11" s="13"/>
      <c r="H11" s="13"/>
    </row>
    <row r="13" spans="2:8" ht="21" x14ac:dyDescent="0.35">
      <c r="B13" s="1" t="s">
        <v>19</v>
      </c>
      <c r="C13" s="1"/>
      <c r="D13" s="1"/>
      <c r="E13" s="1"/>
      <c r="F13" s="1"/>
      <c r="G13" s="1"/>
    </row>
    <row r="14" spans="2:8" x14ac:dyDescent="0.25">
      <c r="C14" s="15">
        <v>2</v>
      </c>
      <c r="D14" s="15"/>
      <c r="E14" s="15">
        <v>3</v>
      </c>
      <c r="F14" s="15"/>
      <c r="G14" s="15"/>
    </row>
    <row r="15" spans="2:8" x14ac:dyDescent="0.25">
      <c r="B15" s="2" t="s">
        <v>7</v>
      </c>
      <c r="C15" s="4">
        <v>89.59</v>
      </c>
      <c r="D15" s="4">
        <v>56.47</v>
      </c>
      <c r="E15" s="4">
        <v>52.33</v>
      </c>
      <c r="F15" s="4">
        <v>69.41</v>
      </c>
      <c r="G15" s="4">
        <v>28.17</v>
      </c>
    </row>
    <row r="16" spans="2:8" x14ac:dyDescent="0.25">
      <c r="B16" s="2" t="s">
        <v>18</v>
      </c>
      <c r="C16" s="4">
        <f>C15+200</f>
        <v>289.59000000000003</v>
      </c>
      <c r="D16" s="4">
        <f>D15+200</f>
        <v>256.47000000000003</v>
      </c>
      <c r="E16" s="4">
        <f>E15+200</f>
        <v>252.32999999999998</v>
      </c>
      <c r="F16" s="4">
        <f>F15+200</f>
        <v>269.40999999999997</v>
      </c>
      <c r="G16" s="4">
        <f>G15+200</f>
        <v>228.17000000000002</v>
      </c>
    </row>
    <row r="17" spans="2:7" x14ac:dyDescent="0.25">
      <c r="B17" s="2" t="s">
        <v>20</v>
      </c>
      <c r="C17" s="16">
        <f>SUM(C16:D16)+MAX(C15:D15)</f>
        <v>635.65000000000009</v>
      </c>
      <c r="D17" s="17"/>
      <c r="E17" s="16">
        <f>SUM(E16:G16)+MAX(E15:G15)</f>
        <v>819.32</v>
      </c>
      <c r="F17" s="18"/>
      <c r="G17" s="17"/>
    </row>
    <row r="18" spans="2:7" x14ac:dyDescent="0.25">
      <c r="B18" s="14" t="s">
        <v>22</v>
      </c>
      <c r="C18" s="16">
        <f>SUM(C16:D16)+2*MAX(C15:D15)</f>
        <v>725.24</v>
      </c>
      <c r="D18" s="17"/>
      <c r="E18" s="16">
        <f>SUM(E16:G16)+2*MAX(E15:G15)</f>
        <v>888.73</v>
      </c>
      <c r="F18" s="18"/>
      <c r="G18" s="17"/>
    </row>
    <row r="21" spans="2:7" x14ac:dyDescent="0.25">
      <c r="B21" s="14" t="s">
        <v>24</v>
      </c>
      <c r="C21">
        <v>1</v>
      </c>
    </row>
    <row r="22" spans="2:7" x14ac:dyDescent="0.25">
      <c r="B22" s="14" t="s">
        <v>23</v>
      </c>
      <c r="C22">
        <v>6</v>
      </c>
    </row>
    <row r="23" spans="2:7" x14ac:dyDescent="0.25">
      <c r="B23" s="14" t="s">
        <v>25</v>
      </c>
      <c r="C23">
        <v>5</v>
      </c>
    </row>
    <row r="24" spans="2:7" x14ac:dyDescent="0.25">
      <c r="B24" s="14" t="s">
        <v>26</v>
      </c>
      <c r="C24">
        <v>3</v>
      </c>
    </row>
    <row r="25" spans="2:7" x14ac:dyDescent="0.25">
      <c r="B25" s="14" t="s">
        <v>27</v>
      </c>
      <c r="C25">
        <v>4</v>
      </c>
    </row>
    <row r="26" spans="2:7" x14ac:dyDescent="0.25">
      <c r="B26" s="14" t="s">
        <v>28</v>
      </c>
      <c r="C26">
        <v>50</v>
      </c>
    </row>
  </sheetData>
  <mergeCells count="14">
    <mergeCell ref="E18:G18"/>
    <mergeCell ref="C18:D18"/>
    <mergeCell ref="B13:G13"/>
    <mergeCell ref="D11:E11"/>
    <mergeCell ref="F11:H11"/>
    <mergeCell ref="C14:D14"/>
    <mergeCell ref="E14:G14"/>
    <mergeCell ref="C17:D17"/>
    <mergeCell ref="E17:G17"/>
    <mergeCell ref="D7:E7"/>
    <mergeCell ref="F7:H7"/>
    <mergeCell ref="D10:E10"/>
    <mergeCell ref="F10:H10"/>
    <mergeCell ref="B5:H5"/>
  </mergeCells>
  <conditionalFormatting sqref="C10:H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H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G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G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26"/>
  <sheetViews>
    <sheetView workbookViewId="0">
      <selection activeCell="B26" sqref="B26:C26"/>
    </sheetView>
  </sheetViews>
  <sheetFormatPr defaultRowHeight="15" x14ac:dyDescent="0.25"/>
  <cols>
    <col min="2" max="2" width="22.42578125" bestFit="1" customWidth="1"/>
    <col min="3" max="3" width="10.7109375" customWidth="1"/>
    <col min="4" max="4" width="11.140625" bestFit="1" customWidth="1"/>
    <col min="6" max="6" width="14.7109375" customWidth="1"/>
    <col min="7" max="7" width="10.7109375" customWidth="1"/>
  </cols>
  <sheetData>
    <row r="5" spans="2:10" ht="21" x14ac:dyDescent="0.35">
      <c r="B5" s="1" t="s">
        <v>17</v>
      </c>
      <c r="C5" s="1"/>
      <c r="D5" s="1"/>
      <c r="E5" s="1"/>
      <c r="F5" s="1"/>
      <c r="G5" s="1"/>
      <c r="H5" s="1"/>
    </row>
    <row r="7" spans="2:10" x14ac:dyDescent="0.25">
      <c r="B7" s="2"/>
      <c r="C7" s="2">
        <v>1</v>
      </c>
      <c r="D7" s="11">
        <v>2</v>
      </c>
      <c r="E7" s="11"/>
      <c r="F7" s="11">
        <v>3</v>
      </c>
      <c r="G7" s="11"/>
      <c r="H7" s="11"/>
    </row>
    <row r="8" spans="2:10" x14ac:dyDescent="0.25">
      <c r="B8" s="2" t="s">
        <v>7</v>
      </c>
      <c r="C8" s="4">
        <v>1343.758</v>
      </c>
      <c r="D8" s="4">
        <v>740.40599999999995</v>
      </c>
      <c r="E8" s="4">
        <v>583.35199999999998</v>
      </c>
      <c r="F8" s="4">
        <v>430.36</v>
      </c>
      <c r="G8" s="4">
        <v>506.87700000000001</v>
      </c>
      <c r="H8" s="4">
        <v>498.41199999999998</v>
      </c>
    </row>
    <row r="9" spans="2:10" x14ac:dyDescent="0.25">
      <c r="B9" s="2" t="s">
        <v>18</v>
      </c>
      <c r="C9" s="4">
        <f>C8+200</f>
        <v>1543.758</v>
      </c>
      <c r="D9" s="4">
        <f>D8+200</f>
        <v>940.40599999999995</v>
      </c>
      <c r="E9" s="4">
        <f>E8+200</f>
        <v>783.35199999999998</v>
      </c>
      <c r="F9" s="4">
        <f>F8+200</f>
        <v>630.36</v>
      </c>
      <c r="G9" s="4">
        <f>G8+200</f>
        <v>706.87699999999995</v>
      </c>
      <c r="H9" s="4">
        <f>H8+200</f>
        <v>698.41200000000003</v>
      </c>
      <c r="J9" s="2"/>
    </row>
    <row r="10" spans="2:10" x14ac:dyDescent="0.25">
      <c r="B10" s="2" t="s">
        <v>21</v>
      </c>
      <c r="C10" s="12">
        <f>SUM(C8:C9)</f>
        <v>2887.5160000000001</v>
      </c>
      <c r="D10" s="13">
        <f>SUM(D9:E9)+MAX(D8:E8)</f>
        <v>2464.1639999999998</v>
      </c>
      <c r="E10" s="13"/>
      <c r="F10" s="13">
        <f>SUM(F9:H9)+MAX(F8:H8)</f>
        <v>2542.5260000000003</v>
      </c>
      <c r="G10" s="13"/>
      <c r="H10" s="13"/>
    </row>
    <row r="11" spans="2:10" x14ac:dyDescent="0.25">
      <c r="B11" s="14" t="s">
        <v>22</v>
      </c>
      <c r="C11" s="12">
        <f>SUM(C8:C9)+C8</f>
        <v>4231.2740000000003</v>
      </c>
      <c r="D11" s="13">
        <f>SUM(D9:E9)+2*MAX(D8:E8)</f>
        <v>3204.5699999999997</v>
      </c>
      <c r="E11" s="13"/>
      <c r="F11" s="13">
        <f>SUM(F9:H9)+2*MAX(F8:H8)</f>
        <v>3049.4030000000002</v>
      </c>
      <c r="G11" s="13"/>
      <c r="H11" s="13"/>
    </row>
    <row r="13" spans="2:10" ht="21" x14ac:dyDescent="0.35">
      <c r="B13" s="1" t="s">
        <v>19</v>
      </c>
      <c r="C13" s="1"/>
      <c r="D13" s="1"/>
      <c r="E13" s="1"/>
      <c r="F13" s="1"/>
      <c r="G13" s="1"/>
    </row>
    <row r="14" spans="2:10" x14ac:dyDescent="0.25">
      <c r="C14" s="15">
        <v>2</v>
      </c>
      <c r="D14" s="15"/>
      <c r="E14" s="15">
        <v>3</v>
      </c>
      <c r="F14" s="15"/>
      <c r="G14" s="15"/>
    </row>
    <row r="15" spans="2:10" x14ac:dyDescent="0.25">
      <c r="B15" s="2" t="s">
        <v>7</v>
      </c>
      <c r="C15" s="4">
        <v>644.54</v>
      </c>
      <c r="D15" s="4">
        <v>620.02</v>
      </c>
      <c r="E15" s="4">
        <v>475.32</v>
      </c>
      <c r="F15" s="4">
        <v>475.81</v>
      </c>
      <c r="G15" s="4">
        <v>413.83</v>
      </c>
    </row>
    <row r="16" spans="2:10" x14ac:dyDescent="0.25">
      <c r="B16" s="2" t="s">
        <v>18</v>
      </c>
      <c r="C16" s="4">
        <f>C15+200</f>
        <v>844.54</v>
      </c>
      <c r="D16" s="4">
        <f>D15+200</f>
        <v>820.02</v>
      </c>
      <c r="E16" s="4">
        <f>E15+200</f>
        <v>675.31999999999994</v>
      </c>
      <c r="F16" s="4">
        <f>F15+200</f>
        <v>675.81</v>
      </c>
      <c r="G16" s="4">
        <f>G15+200</f>
        <v>613.82999999999993</v>
      </c>
      <c r="I16" s="2"/>
    </row>
    <row r="17" spans="2:7" x14ac:dyDescent="0.25">
      <c r="B17" s="2" t="s">
        <v>20</v>
      </c>
      <c r="C17" s="16">
        <f>SUM(C16:D16)+MAX(C15:D15)</f>
        <v>2309.1</v>
      </c>
      <c r="D17" s="17"/>
      <c r="E17" s="16">
        <f>SUM(E16:G16)+MAX(E15:G15)</f>
        <v>2440.77</v>
      </c>
      <c r="F17" s="18"/>
      <c r="G17" s="17"/>
    </row>
    <row r="18" spans="2:7" x14ac:dyDescent="0.25">
      <c r="B18" s="14" t="s">
        <v>22</v>
      </c>
      <c r="C18" s="16">
        <f>SUM(C16:D16)+2*MAX(C15:D15)</f>
        <v>2953.64</v>
      </c>
      <c r="D18" s="17"/>
      <c r="E18" s="16">
        <f>SUM(E16:G16)+2*MAX(E15:G15)</f>
        <v>2916.58</v>
      </c>
      <c r="F18" s="18"/>
      <c r="G18" s="17"/>
    </row>
    <row r="21" spans="2:7" x14ac:dyDescent="0.25">
      <c r="B21" s="14" t="s">
        <v>24</v>
      </c>
      <c r="C21">
        <v>1</v>
      </c>
    </row>
    <row r="22" spans="2:7" x14ac:dyDescent="0.25">
      <c r="B22" s="14" t="s">
        <v>23</v>
      </c>
      <c r="C22">
        <v>6</v>
      </c>
    </row>
    <row r="23" spans="2:7" x14ac:dyDescent="0.25">
      <c r="B23" s="14" t="s">
        <v>25</v>
      </c>
      <c r="C23">
        <v>5</v>
      </c>
    </row>
    <row r="24" spans="2:7" x14ac:dyDescent="0.25">
      <c r="B24" s="14" t="s">
        <v>26</v>
      </c>
      <c r="C24">
        <v>3</v>
      </c>
    </row>
    <row r="25" spans="2:7" x14ac:dyDescent="0.25">
      <c r="B25" s="14" t="s">
        <v>27</v>
      </c>
      <c r="C25">
        <v>4</v>
      </c>
    </row>
    <row r="26" spans="2:7" x14ac:dyDescent="0.25">
      <c r="B26" s="14" t="s">
        <v>28</v>
      </c>
      <c r="C26">
        <v>50</v>
      </c>
    </row>
  </sheetData>
  <mergeCells count="14">
    <mergeCell ref="B13:G13"/>
    <mergeCell ref="C14:D14"/>
    <mergeCell ref="E14:G14"/>
    <mergeCell ref="C17:D17"/>
    <mergeCell ref="E17:G17"/>
    <mergeCell ref="C18:D18"/>
    <mergeCell ref="E18:G18"/>
    <mergeCell ref="B5:H5"/>
    <mergeCell ref="D7:E7"/>
    <mergeCell ref="F7:H7"/>
    <mergeCell ref="D10:E10"/>
    <mergeCell ref="F10:H10"/>
    <mergeCell ref="D11:E11"/>
    <mergeCell ref="F11:H11"/>
  </mergeCells>
  <conditionalFormatting sqref="C17:G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G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H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H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26"/>
  <sheetViews>
    <sheetView tabSelected="1" topLeftCell="B1" workbookViewId="0">
      <selection activeCell="I12" sqref="I12:L12"/>
    </sheetView>
  </sheetViews>
  <sheetFormatPr defaultRowHeight="15" x14ac:dyDescent="0.25"/>
  <cols>
    <col min="2" max="2" width="22.42578125" bestFit="1" customWidth="1"/>
    <col min="3" max="3" width="10.7109375" customWidth="1"/>
    <col min="4" max="4" width="11.140625" bestFit="1" customWidth="1"/>
    <col min="6" max="6" width="14.7109375" customWidth="1"/>
    <col min="7" max="7" width="10.7109375" customWidth="1"/>
  </cols>
  <sheetData>
    <row r="5" spans="2:12" ht="21" x14ac:dyDescent="0.35">
      <c r="B5" s="1" t="s">
        <v>17</v>
      </c>
      <c r="C5" s="1"/>
      <c r="D5" s="1"/>
      <c r="E5" s="1"/>
      <c r="F5" s="1"/>
      <c r="G5" s="1"/>
      <c r="H5" s="1"/>
    </row>
    <row r="7" spans="2:12" x14ac:dyDescent="0.25">
      <c r="B7" s="2"/>
      <c r="C7" s="2">
        <v>1</v>
      </c>
      <c r="D7" s="11">
        <v>2</v>
      </c>
      <c r="E7" s="11"/>
      <c r="F7" s="11">
        <v>3</v>
      </c>
      <c r="G7" s="11"/>
      <c r="H7" s="11"/>
      <c r="I7" s="11">
        <v>4</v>
      </c>
      <c r="J7" s="11"/>
      <c r="K7" s="11"/>
      <c r="L7" s="11"/>
    </row>
    <row r="8" spans="2:12" x14ac:dyDescent="0.25">
      <c r="B8" s="2" t="s">
        <v>7</v>
      </c>
      <c r="C8" s="4">
        <v>2312.4355989999999</v>
      </c>
      <c r="D8" s="4">
        <v>740.40599999999995</v>
      </c>
      <c r="E8" s="4">
        <v>583.35199999999998</v>
      </c>
      <c r="F8" s="4">
        <v>430.36</v>
      </c>
      <c r="G8" s="4">
        <v>506.87700000000001</v>
      </c>
      <c r="H8" s="4">
        <v>498.41199999999998</v>
      </c>
      <c r="I8" s="4">
        <v>430.36</v>
      </c>
      <c r="J8" s="4">
        <v>506.87700000000001</v>
      </c>
      <c r="K8" s="4">
        <v>498.41199999999998</v>
      </c>
      <c r="L8" s="4"/>
    </row>
    <row r="10" spans="2:12" x14ac:dyDescent="0.25">
      <c r="B10" s="2" t="s">
        <v>18</v>
      </c>
      <c r="C10" s="4">
        <f>C8+200</f>
        <v>2512.4355989999999</v>
      </c>
      <c r="D10" s="4">
        <f>D8+200</f>
        <v>940.40599999999995</v>
      </c>
      <c r="E10" s="4">
        <f>E8+200</f>
        <v>783.35199999999998</v>
      </c>
      <c r="F10" s="4">
        <f>F8+200</f>
        <v>630.36</v>
      </c>
      <c r="G10" s="4">
        <f>G8+200</f>
        <v>706.87699999999995</v>
      </c>
      <c r="H10" s="4">
        <f>H8+200</f>
        <v>698.41200000000003</v>
      </c>
      <c r="I10" s="4">
        <f>I8+200</f>
        <v>630.36</v>
      </c>
      <c r="J10" s="4">
        <f>J8+200</f>
        <v>706.87699999999995</v>
      </c>
      <c r="K10" s="4">
        <f>K8+200</f>
        <v>698.41200000000003</v>
      </c>
      <c r="L10" s="4">
        <f>L8+200</f>
        <v>200</v>
      </c>
    </row>
    <row r="11" spans="2:12" x14ac:dyDescent="0.25">
      <c r="B11" s="2" t="s">
        <v>21</v>
      </c>
      <c r="C11" s="12">
        <f>SUM(C8:C10)</f>
        <v>4824.8711979999998</v>
      </c>
      <c r="D11" s="16">
        <f>SUM(D10:E10)+MAX(D8:E8)</f>
        <v>2464.1639999999998</v>
      </c>
      <c r="E11" s="17"/>
      <c r="F11" s="16">
        <f>SUM(F10:H10)+MAX(F8:H8)</f>
        <v>2542.5260000000003</v>
      </c>
      <c r="G11" s="18"/>
      <c r="H11" s="17"/>
      <c r="I11" s="22">
        <f>SUM(I10:L10)+MAX(I8:L8)</f>
        <v>2742.5260000000003</v>
      </c>
      <c r="J11" s="23"/>
      <c r="K11" s="23"/>
      <c r="L11" s="23"/>
    </row>
    <row r="12" spans="2:12" x14ac:dyDescent="0.25">
      <c r="B12" s="14" t="s">
        <v>22</v>
      </c>
      <c r="C12" s="12">
        <f>SUM(C8:C10)+C8</f>
        <v>7137.3067969999993</v>
      </c>
      <c r="D12" s="16">
        <f>SUM(D10:E10)+2*MAX(D8:E8)</f>
        <v>3204.5699999999997</v>
      </c>
      <c r="E12" s="17"/>
      <c r="F12" s="16">
        <f>SUM(F10:H10)+2*MAX(F8:H8)</f>
        <v>3049.4030000000002</v>
      </c>
      <c r="G12" s="18"/>
      <c r="H12" s="17"/>
      <c r="I12" s="20">
        <f>SUM(I10:L10)+2*MAX(I8:L8)</f>
        <v>3249.4030000000002</v>
      </c>
      <c r="J12" s="21"/>
      <c r="K12" s="21"/>
      <c r="L12" s="21"/>
    </row>
    <row r="13" spans="2:12" x14ac:dyDescent="0.25">
      <c r="B13" s="19"/>
      <c r="C13" s="19"/>
      <c r="D13" s="19"/>
      <c r="E13" s="19"/>
      <c r="F13" s="19"/>
      <c r="G13" s="19"/>
    </row>
    <row r="14" spans="2:12" x14ac:dyDescent="0.25">
      <c r="C14" s="19"/>
      <c r="D14" s="19"/>
      <c r="E14" s="19"/>
      <c r="F14" s="19"/>
      <c r="G14" s="19"/>
    </row>
    <row r="16" spans="2:12" x14ac:dyDescent="0.25">
      <c r="I16" s="2"/>
    </row>
    <row r="17" spans="2:7" x14ac:dyDescent="0.25">
      <c r="C17" s="19"/>
      <c r="D17" s="19"/>
      <c r="E17" s="19"/>
      <c r="F17" s="19"/>
      <c r="G17" s="19"/>
    </row>
    <row r="18" spans="2:7" x14ac:dyDescent="0.25">
      <c r="C18" s="19"/>
      <c r="D18" s="19"/>
      <c r="E18" s="19"/>
      <c r="F18" s="19"/>
      <c r="G18" s="19"/>
    </row>
    <row r="21" spans="2:7" x14ac:dyDescent="0.25">
      <c r="B21" s="14" t="s">
        <v>24</v>
      </c>
      <c r="C21">
        <v>1</v>
      </c>
    </row>
    <row r="22" spans="2:7" x14ac:dyDescent="0.25">
      <c r="B22" s="14" t="s">
        <v>23</v>
      </c>
      <c r="C22">
        <v>6</v>
      </c>
    </row>
    <row r="23" spans="2:7" x14ac:dyDescent="0.25">
      <c r="B23" s="14" t="s">
        <v>25</v>
      </c>
      <c r="C23">
        <v>5</v>
      </c>
    </row>
    <row r="24" spans="2:7" x14ac:dyDescent="0.25">
      <c r="B24" s="14" t="s">
        <v>26</v>
      </c>
      <c r="C24">
        <v>3</v>
      </c>
    </row>
    <row r="25" spans="2:7" x14ac:dyDescent="0.25">
      <c r="B25" s="14" t="s">
        <v>27</v>
      </c>
      <c r="C25">
        <v>4</v>
      </c>
    </row>
    <row r="26" spans="2:7" x14ac:dyDescent="0.25">
      <c r="B26" s="14" t="s">
        <v>28</v>
      </c>
      <c r="C26">
        <v>50</v>
      </c>
    </row>
  </sheetData>
  <mergeCells count="17">
    <mergeCell ref="D12:E12"/>
    <mergeCell ref="F11:H11"/>
    <mergeCell ref="F12:H12"/>
    <mergeCell ref="I12:L12"/>
    <mergeCell ref="I7:L7"/>
    <mergeCell ref="I11:L11"/>
    <mergeCell ref="D11:E11"/>
    <mergeCell ref="B13:G13"/>
    <mergeCell ref="C14:D14"/>
    <mergeCell ref="E14:G14"/>
    <mergeCell ref="C17:D17"/>
    <mergeCell ref="E17:G17"/>
    <mergeCell ref="C18:D18"/>
    <mergeCell ref="E18:G18"/>
    <mergeCell ref="B5:H5"/>
    <mergeCell ref="D7:E7"/>
    <mergeCell ref="F7:H7"/>
  </mergeCells>
  <conditionalFormatting sqref="C11:D11 F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D12 F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8"/>
  <sheetViews>
    <sheetView workbookViewId="0">
      <selection activeCell="I5" sqref="I5"/>
    </sheetView>
  </sheetViews>
  <sheetFormatPr defaultRowHeight="15" x14ac:dyDescent="0.25"/>
  <cols>
    <col min="11" max="11" width="9.5703125" bestFit="1" customWidth="1"/>
  </cols>
  <sheetData>
    <row r="2" spans="1:18" ht="21" x14ac:dyDescent="0.35">
      <c r="B2" s="1" t="s">
        <v>6</v>
      </c>
      <c r="C2" s="1"/>
      <c r="D2" s="1"/>
      <c r="E2" s="1"/>
      <c r="F2" s="1"/>
      <c r="G2" s="1"/>
      <c r="K2" s="1" t="s">
        <v>12</v>
      </c>
      <c r="L2" s="1"/>
      <c r="M2" s="1"/>
      <c r="N2" s="1"/>
      <c r="O2" s="1"/>
      <c r="P2" s="1"/>
    </row>
    <row r="3" spans="1:18" ht="18.75" x14ac:dyDescent="0.3">
      <c r="H3" s="10" t="s">
        <v>14</v>
      </c>
      <c r="I3" s="10"/>
      <c r="Q3" s="10" t="s">
        <v>14</v>
      </c>
      <c r="R3" s="10"/>
    </row>
    <row r="4" spans="1:18" x14ac:dyDescent="0.25">
      <c r="B4" s="3" t="s">
        <v>0</v>
      </c>
      <c r="C4" s="4" t="s">
        <v>1</v>
      </c>
      <c r="D4" s="5" t="s">
        <v>2</v>
      </c>
      <c r="E4" s="6" t="s">
        <v>3</v>
      </c>
      <c r="F4" s="7" t="s">
        <v>4</v>
      </c>
      <c r="G4" s="8" t="s">
        <v>5</v>
      </c>
      <c r="H4" t="s">
        <v>15</v>
      </c>
      <c r="I4" t="s">
        <v>16</v>
      </c>
      <c r="K4" s="3" t="s">
        <v>0</v>
      </c>
      <c r="L4" s="4" t="s">
        <v>1</v>
      </c>
      <c r="M4" s="5" t="s">
        <v>2</v>
      </c>
      <c r="N4" s="6" t="s">
        <v>3</v>
      </c>
      <c r="O4" s="7" t="s">
        <v>4</v>
      </c>
      <c r="P4" s="8" t="s">
        <v>5</v>
      </c>
      <c r="Q4" t="s">
        <v>15</v>
      </c>
      <c r="R4" t="s">
        <v>16</v>
      </c>
    </row>
    <row r="5" spans="1:18" x14ac:dyDescent="0.25">
      <c r="A5" s="2" t="s">
        <v>7</v>
      </c>
      <c r="B5">
        <v>1482.47</v>
      </c>
      <c r="C5">
        <v>1262.01</v>
      </c>
      <c r="D5">
        <v>1809.67</v>
      </c>
      <c r="E5">
        <v>1297.25</v>
      </c>
      <c r="F5">
        <v>1547.53</v>
      </c>
      <c r="G5">
        <v>1887.01</v>
      </c>
      <c r="H5" s="9">
        <f>(MAX(B5:G5)-MIN(B5:G5))/MAX(B5:G5)</f>
        <v>0.33121181127815963</v>
      </c>
      <c r="I5" s="9">
        <f>(MAX(B5:G5)-MIN(B5:G5))/MIN(B5:G5)</f>
        <v>0.49524171757751523</v>
      </c>
      <c r="J5" s="2" t="s">
        <v>7</v>
      </c>
      <c r="K5">
        <v>1482.47</v>
      </c>
      <c r="L5">
        <v>1360.7</v>
      </c>
      <c r="M5">
        <v>1846.76</v>
      </c>
      <c r="N5">
        <v>1251.83</v>
      </c>
      <c r="O5">
        <v>1547.53</v>
      </c>
      <c r="P5">
        <v>1667.49</v>
      </c>
      <c r="Q5" s="9">
        <f>(MAX(K5:P5)-MIN(K5:P5))/MAX(K5:P5)</f>
        <v>0.32214797808053025</v>
      </c>
      <c r="R5" s="9">
        <f>(MAX(K5:P5)-MIN(K5:P5))/MIN(K5:P5)</f>
        <v>0.47524823658164456</v>
      </c>
    </row>
    <row r="8" spans="1:18" ht="21" x14ac:dyDescent="0.35">
      <c r="B8" s="1" t="s">
        <v>11</v>
      </c>
      <c r="C8" s="1"/>
      <c r="D8" s="1"/>
      <c r="E8" s="1"/>
      <c r="F8" s="1"/>
      <c r="G8" s="1"/>
      <c r="K8" s="1" t="s">
        <v>10</v>
      </c>
      <c r="L8" s="1"/>
      <c r="M8" s="1"/>
      <c r="N8" s="1"/>
      <c r="O8" s="1"/>
      <c r="P8" s="1"/>
    </row>
    <row r="9" spans="1:18" ht="18.75" x14ac:dyDescent="0.3">
      <c r="H9" s="10" t="s">
        <v>14</v>
      </c>
      <c r="I9" s="10"/>
    </row>
    <row r="10" spans="1:18" x14ac:dyDescent="0.25">
      <c r="B10" s="3" t="s">
        <v>0</v>
      </c>
      <c r="C10" s="4" t="s">
        <v>1</v>
      </c>
      <c r="D10" s="5" t="s">
        <v>2</v>
      </c>
      <c r="E10" s="6" t="s">
        <v>3</v>
      </c>
      <c r="F10" s="7" t="s">
        <v>4</v>
      </c>
      <c r="G10" s="8" t="s">
        <v>5</v>
      </c>
      <c r="H10" t="s">
        <v>15</v>
      </c>
      <c r="I10" t="s">
        <v>16</v>
      </c>
      <c r="K10" s="3" t="s">
        <v>0</v>
      </c>
      <c r="L10" s="4" t="s">
        <v>1</v>
      </c>
      <c r="M10" s="5" t="s">
        <v>2</v>
      </c>
      <c r="N10" s="6" t="s">
        <v>3</v>
      </c>
      <c r="O10" s="7" t="s">
        <v>4</v>
      </c>
      <c r="P10" s="8" t="s">
        <v>5</v>
      </c>
    </row>
    <row r="11" spans="1:18" x14ac:dyDescent="0.25">
      <c r="A11" s="2" t="s">
        <v>7</v>
      </c>
      <c r="B11">
        <v>1471.59</v>
      </c>
      <c r="C11">
        <v>1467.88</v>
      </c>
      <c r="D11">
        <v>1763.83</v>
      </c>
      <c r="E11">
        <v>1342.08</v>
      </c>
      <c r="F11">
        <v>1547.53</v>
      </c>
      <c r="G11">
        <v>1604.98</v>
      </c>
      <c r="H11" s="9">
        <f>(MAX(B11:G11)-MIN(B11:G11))/MAX(B11:G11)</f>
        <v>0.23911034510128529</v>
      </c>
      <c r="I11" s="9">
        <f>(MAX(B11:G11)-MIN(B11:G11))/MIN(B11:G11)</f>
        <v>0.31425101335240824</v>
      </c>
      <c r="J11" s="2" t="s">
        <v>7</v>
      </c>
      <c r="K11">
        <v>1471.59</v>
      </c>
      <c r="L11">
        <v>1467.88</v>
      </c>
      <c r="M11">
        <v>1696.06</v>
      </c>
      <c r="N11">
        <v>1428.32</v>
      </c>
      <c r="O11">
        <v>1547.53</v>
      </c>
      <c r="P11">
        <v>1591.39</v>
      </c>
      <c r="Q11" s="9">
        <f>(MAX(K11:P11)-MIN(K11:P11))/MAX(K11:P11)</f>
        <v>0.15785998136858367</v>
      </c>
      <c r="R11" s="9">
        <f>(MAX(K11:P11)-MIN(K11:P11))/MIN(K11:P11)</f>
        <v>0.18745099137448193</v>
      </c>
    </row>
    <row r="12" spans="1:18" x14ac:dyDescent="0.25">
      <c r="A12" s="2" t="s">
        <v>13</v>
      </c>
      <c r="B12">
        <v>12161.71</v>
      </c>
      <c r="J12" s="2" t="s">
        <v>13</v>
      </c>
      <c r="K12">
        <v>12098.84</v>
      </c>
    </row>
    <row r="14" spans="1:18" ht="21" x14ac:dyDescent="0.35">
      <c r="B14" s="1" t="s">
        <v>9</v>
      </c>
      <c r="C14" s="1"/>
      <c r="D14" s="1"/>
      <c r="E14" s="1"/>
      <c r="F14" s="1"/>
      <c r="G14" s="1"/>
      <c r="K14" s="1" t="s">
        <v>8</v>
      </c>
      <c r="L14" s="1"/>
      <c r="M14" s="1"/>
      <c r="N14" s="1"/>
      <c r="O14" s="1"/>
      <c r="P14" s="1"/>
    </row>
    <row r="15" spans="1:18" ht="18.75" x14ac:dyDescent="0.3">
      <c r="H15" s="10" t="s">
        <v>14</v>
      </c>
      <c r="I15" s="10"/>
      <c r="Q15" s="10" t="s">
        <v>14</v>
      </c>
      <c r="R15" s="10"/>
    </row>
    <row r="16" spans="1:18" x14ac:dyDescent="0.25">
      <c r="B16" s="3" t="s">
        <v>0</v>
      </c>
      <c r="C16" s="4" t="s">
        <v>1</v>
      </c>
      <c r="D16" s="5" t="s">
        <v>2</v>
      </c>
      <c r="E16" s="6" t="s">
        <v>3</v>
      </c>
      <c r="F16" s="7" t="s">
        <v>4</v>
      </c>
      <c r="G16" s="8" t="s">
        <v>5</v>
      </c>
      <c r="H16" t="s">
        <v>15</v>
      </c>
      <c r="I16" t="s">
        <v>16</v>
      </c>
      <c r="K16" s="3" t="s">
        <v>0</v>
      </c>
      <c r="L16" s="4" t="s">
        <v>1</v>
      </c>
      <c r="M16" s="5" t="s">
        <v>2</v>
      </c>
      <c r="N16" s="6" t="s">
        <v>3</v>
      </c>
      <c r="O16" s="7" t="s">
        <v>4</v>
      </c>
      <c r="P16" s="8" t="s">
        <v>5</v>
      </c>
      <c r="Q16" t="s">
        <v>15</v>
      </c>
      <c r="R16" t="s">
        <v>16</v>
      </c>
    </row>
    <row r="17" spans="1:18" x14ac:dyDescent="0.25">
      <c r="A17" s="2" t="s">
        <v>7</v>
      </c>
      <c r="B17">
        <v>1471.59</v>
      </c>
      <c r="C17">
        <v>1467.88</v>
      </c>
      <c r="D17">
        <v>1580.12</v>
      </c>
      <c r="E17">
        <v>1541.62</v>
      </c>
      <c r="F17">
        <v>1547.53</v>
      </c>
      <c r="G17">
        <v>1591.39</v>
      </c>
      <c r="H17" s="9">
        <f>(MAX(B17:G17)-MIN(B17:G17))/MAX(B17:G17)</f>
        <v>7.7611396326481868E-2</v>
      </c>
      <c r="I17" s="9">
        <f>(MAX(B17:G17)-MIN(B17:G17))/MIN(B17:G17)</f>
        <v>8.4141755456849321E-2</v>
      </c>
      <c r="J17" s="2" t="s">
        <v>7</v>
      </c>
      <c r="K17">
        <v>1524.02</v>
      </c>
      <c r="L17">
        <v>1530.24</v>
      </c>
      <c r="M17">
        <v>1530.8</v>
      </c>
      <c r="N17">
        <v>1472.79</v>
      </c>
      <c r="O17">
        <v>1543.32</v>
      </c>
      <c r="P17">
        <v>1583.42</v>
      </c>
      <c r="Q17" s="9">
        <f>(MAX(K17:P17)-MIN(K17:P17))/MAX(K17:P17)</f>
        <v>6.9867754607116306E-2</v>
      </c>
      <c r="R17" s="9">
        <f>(MAX(K17:P17)-MIN(K17:P17))/MIN(K17:P17)</f>
        <v>7.5115936419992063E-2</v>
      </c>
    </row>
    <row r="18" spans="1:18" x14ac:dyDescent="0.25">
      <c r="A18" s="2" t="s">
        <v>13</v>
      </c>
      <c r="B18">
        <v>11991.52</v>
      </c>
      <c r="J18" s="2" t="s">
        <v>13</v>
      </c>
      <c r="K18">
        <v>11968.01</v>
      </c>
    </row>
  </sheetData>
  <mergeCells count="11">
    <mergeCell ref="Q3:R3"/>
    <mergeCell ref="H9:I9"/>
    <mergeCell ref="H15:I15"/>
    <mergeCell ref="Q15:R15"/>
    <mergeCell ref="B2:G2"/>
    <mergeCell ref="K2:P2"/>
    <mergeCell ref="B8:G8"/>
    <mergeCell ref="K8:P8"/>
    <mergeCell ref="B14:G14"/>
    <mergeCell ref="K14:P14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Colonia</vt:lpstr>
      <vt:lpstr>Skanninge-n</vt:lpstr>
      <vt:lpstr>atvid-n</vt:lpstr>
      <vt:lpstr>Vadstena</vt:lpstr>
    </vt:vector>
  </TitlesOfParts>
  <Company>Embassaden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MorningStar</dc:creator>
  <cp:lastModifiedBy>Mr. MorningStar</cp:lastModifiedBy>
  <dcterms:created xsi:type="dcterms:W3CDTF">2017-12-10T13:02:47Z</dcterms:created>
  <dcterms:modified xsi:type="dcterms:W3CDTF">2017-12-11T15:49:28Z</dcterms:modified>
</cp:coreProperties>
</file>