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EDB2ABA-BD47-4918-AE43-CD04A57A626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63" i="1" l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79" i="1"/>
  <c r="S79" i="1"/>
  <c r="T79" i="1"/>
  <c r="U79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63" i="1"/>
  <c r="K129" i="1"/>
  <c r="L129" i="1"/>
  <c r="M129" i="1"/>
  <c r="N129" i="1"/>
  <c r="O129" i="1"/>
  <c r="J129" i="1"/>
  <c r="K109" i="1"/>
  <c r="N109" i="1"/>
  <c r="O109" i="1"/>
  <c r="K110" i="1"/>
  <c r="N110" i="1"/>
  <c r="O110" i="1"/>
  <c r="K111" i="1"/>
  <c r="L111" i="1"/>
  <c r="N111" i="1"/>
  <c r="O111" i="1"/>
  <c r="K112" i="1"/>
  <c r="N112" i="1"/>
  <c r="O112" i="1"/>
  <c r="K113" i="1"/>
  <c r="N113" i="1"/>
  <c r="O113" i="1"/>
  <c r="K114" i="1"/>
  <c r="O114" i="1"/>
  <c r="M115" i="1"/>
  <c r="N115" i="1"/>
  <c r="O115" i="1"/>
  <c r="M116" i="1"/>
  <c r="K117" i="1"/>
  <c r="L117" i="1"/>
  <c r="M117" i="1"/>
  <c r="N117" i="1"/>
  <c r="O117" i="1"/>
  <c r="K118" i="1"/>
  <c r="O118" i="1"/>
  <c r="K120" i="1"/>
  <c r="L120" i="1"/>
  <c r="N120" i="1"/>
  <c r="O120" i="1"/>
  <c r="K121" i="1"/>
  <c r="K122" i="1"/>
  <c r="M122" i="1"/>
  <c r="K123" i="1"/>
  <c r="M123" i="1"/>
  <c r="M124" i="1"/>
  <c r="L126" i="1"/>
  <c r="K127" i="1"/>
  <c r="L127" i="1"/>
  <c r="L128" i="1"/>
  <c r="K108" i="1"/>
  <c r="L108" i="1"/>
  <c r="M108" i="1"/>
  <c r="N108" i="1"/>
  <c r="O108" i="1"/>
  <c r="J109" i="1"/>
  <c r="J110" i="1"/>
  <c r="J111" i="1"/>
  <c r="J113" i="1"/>
  <c r="J115" i="1"/>
  <c r="J117" i="1"/>
  <c r="J118" i="1"/>
  <c r="J119" i="1"/>
  <c r="J126" i="1"/>
  <c r="J108" i="1"/>
  <c r="K86" i="1"/>
  <c r="L86" i="1"/>
  <c r="M86" i="1"/>
  <c r="N86" i="1"/>
  <c r="O86" i="1"/>
  <c r="K87" i="1"/>
  <c r="L87" i="1"/>
  <c r="M87" i="1"/>
  <c r="N87" i="1"/>
  <c r="O87" i="1"/>
  <c r="K88" i="1"/>
  <c r="L88" i="1"/>
  <c r="M88" i="1"/>
  <c r="N88" i="1"/>
  <c r="O88" i="1"/>
  <c r="K89" i="1"/>
  <c r="L89" i="1"/>
  <c r="M89" i="1"/>
  <c r="N89" i="1"/>
  <c r="O89" i="1"/>
  <c r="K90" i="1"/>
  <c r="L90" i="1"/>
  <c r="M90" i="1"/>
  <c r="N90" i="1"/>
  <c r="O90" i="1"/>
  <c r="K91" i="1"/>
  <c r="L91" i="1"/>
  <c r="M91" i="1"/>
  <c r="N91" i="1"/>
  <c r="O91" i="1"/>
  <c r="K92" i="1"/>
  <c r="L92" i="1"/>
  <c r="M92" i="1"/>
  <c r="N92" i="1"/>
  <c r="O92" i="1"/>
  <c r="K93" i="1"/>
  <c r="L93" i="1"/>
  <c r="M93" i="1"/>
  <c r="N93" i="1"/>
  <c r="O93" i="1"/>
  <c r="K94" i="1"/>
  <c r="L94" i="1"/>
  <c r="M94" i="1"/>
  <c r="N94" i="1"/>
  <c r="O94" i="1"/>
  <c r="K95" i="1"/>
  <c r="L95" i="1"/>
  <c r="M95" i="1"/>
  <c r="N95" i="1"/>
  <c r="O95" i="1"/>
  <c r="K96" i="1"/>
  <c r="L96" i="1"/>
  <c r="M96" i="1"/>
  <c r="N96" i="1"/>
  <c r="O96" i="1"/>
  <c r="K97" i="1"/>
  <c r="L97" i="1"/>
  <c r="M97" i="1"/>
  <c r="N97" i="1"/>
  <c r="O97" i="1"/>
  <c r="K98" i="1"/>
  <c r="L98" i="1"/>
  <c r="M98" i="1"/>
  <c r="N98" i="1"/>
  <c r="O98" i="1"/>
  <c r="K99" i="1"/>
  <c r="L99" i="1"/>
  <c r="M99" i="1"/>
  <c r="N99" i="1"/>
  <c r="O99" i="1"/>
  <c r="K100" i="1"/>
  <c r="L100" i="1"/>
  <c r="M100" i="1"/>
  <c r="N100" i="1"/>
  <c r="O100" i="1"/>
  <c r="K101" i="1"/>
  <c r="L101" i="1"/>
  <c r="M101" i="1"/>
  <c r="N101" i="1"/>
  <c r="O101" i="1"/>
  <c r="K102" i="1"/>
  <c r="L102" i="1"/>
  <c r="M102" i="1"/>
  <c r="N102" i="1"/>
  <c r="O102" i="1"/>
  <c r="K103" i="1"/>
  <c r="L103" i="1"/>
  <c r="M103" i="1"/>
  <c r="N103" i="1"/>
  <c r="O103" i="1"/>
  <c r="K104" i="1"/>
  <c r="L104" i="1"/>
  <c r="M104" i="1"/>
  <c r="N104" i="1"/>
  <c r="O104" i="1"/>
  <c r="K105" i="1"/>
  <c r="L105" i="1"/>
  <c r="M105" i="1"/>
  <c r="N105" i="1"/>
  <c r="O105" i="1"/>
  <c r="K106" i="1"/>
  <c r="L106" i="1"/>
  <c r="M106" i="1"/>
  <c r="N106" i="1"/>
  <c r="O106" i="1"/>
  <c r="J87" i="1"/>
  <c r="J88" i="1"/>
  <c r="J89" i="1"/>
  <c r="J90" i="1"/>
  <c r="J91" i="1"/>
  <c r="J92" i="1"/>
  <c r="J93" i="1"/>
  <c r="J94" i="1"/>
  <c r="J95" i="1"/>
  <c r="J96" i="1"/>
  <c r="J97" i="1"/>
  <c r="J104" i="1"/>
  <c r="J86" i="1"/>
  <c r="K84" i="1"/>
  <c r="L84" i="1"/>
  <c r="M84" i="1"/>
  <c r="N84" i="1"/>
  <c r="O84" i="1"/>
  <c r="J8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64" i="1"/>
  <c r="O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63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M64" i="1"/>
  <c r="M63" i="1"/>
  <c r="L63" i="1"/>
  <c r="K63" i="1"/>
  <c r="J63" i="1"/>
  <c r="R5" i="1"/>
  <c r="O5" i="1"/>
  <c r="P5" i="1"/>
  <c r="Q5" i="1"/>
  <c r="N5" i="1"/>
  <c r="I6" i="1"/>
  <c r="N6" i="1" s="1"/>
  <c r="J6" i="1"/>
  <c r="O6" i="1" s="1"/>
  <c r="K6" i="1"/>
  <c r="P6" i="1" s="1"/>
  <c r="L6" i="1"/>
  <c r="Q6" i="1" s="1"/>
  <c r="I7" i="1"/>
  <c r="N7" i="1" s="1"/>
  <c r="J7" i="1"/>
  <c r="O7" i="1" s="1"/>
  <c r="K7" i="1"/>
  <c r="P7" i="1" s="1"/>
  <c r="L7" i="1"/>
  <c r="Q7" i="1" s="1"/>
  <c r="I8" i="1"/>
  <c r="N8" i="1" s="1"/>
  <c r="J8" i="1"/>
  <c r="O8" i="1" s="1"/>
  <c r="K8" i="1"/>
  <c r="P8" i="1" s="1"/>
  <c r="L8" i="1"/>
  <c r="Q8" i="1" s="1"/>
  <c r="I9" i="1"/>
  <c r="N9" i="1" s="1"/>
  <c r="J9" i="1"/>
  <c r="O9" i="1" s="1"/>
  <c r="K9" i="1"/>
  <c r="P9" i="1" s="1"/>
  <c r="L9" i="1"/>
  <c r="Q9" i="1" s="1"/>
  <c r="I10" i="1"/>
  <c r="N10" i="1" s="1"/>
  <c r="J10" i="1"/>
  <c r="O10" i="1" s="1"/>
  <c r="K10" i="1"/>
  <c r="P10" i="1" s="1"/>
  <c r="L10" i="1"/>
  <c r="Q10" i="1" s="1"/>
  <c r="I11" i="1"/>
  <c r="N11" i="1" s="1"/>
  <c r="J11" i="1"/>
  <c r="O11" i="1" s="1"/>
  <c r="K11" i="1"/>
  <c r="P11" i="1" s="1"/>
  <c r="L11" i="1"/>
  <c r="Q11" i="1" s="1"/>
  <c r="I12" i="1"/>
  <c r="N12" i="1" s="1"/>
  <c r="J12" i="1"/>
  <c r="O12" i="1" s="1"/>
  <c r="K12" i="1"/>
  <c r="P12" i="1" s="1"/>
  <c r="L12" i="1"/>
  <c r="Q12" i="1" s="1"/>
  <c r="I13" i="1"/>
  <c r="N13" i="1" s="1"/>
  <c r="J13" i="1"/>
  <c r="O13" i="1" s="1"/>
  <c r="K13" i="1"/>
  <c r="P13" i="1" s="1"/>
  <c r="L13" i="1"/>
  <c r="Q13" i="1" s="1"/>
  <c r="I14" i="1"/>
  <c r="N14" i="1" s="1"/>
  <c r="J14" i="1"/>
  <c r="O14" i="1" s="1"/>
  <c r="K14" i="1"/>
  <c r="P14" i="1" s="1"/>
  <c r="L14" i="1"/>
  <c r="Q14" i="1" s="1"/>
  <c r="I15" i="1"/>
  <c r="N15" i="1" s="1"/>
  <c r="J15" i="1"/>
  <c r="O15" i="1" s="1"/>
  <c r="K15" i="1"/>
  <c r="P15" i="1" s="1"/>
  <c r="L15" i="1"/>
  <c r="Q15" i="1" s="1"/>
  <c r="I16" i="1"/>
  <c r="N16" i="1" s="1"/>
  <c r="J16" i="1"/>
  <c r="O16" i="1" s="1"/>
  <c r="K16" i="1"/>
  <c r="P16" i="1" s="1"/>
  <c r="L16" i="1"/>
  <c r="Q16" i="1" s="1"/>
  <c r="I17" i="1"/>
  <c r="N17" i="1" s="1"/>
  <c r="J17" i="1"/>
  <c r="O17" i="1" s="1"/>
  <c r="K17" i="1"/>
  <c r="P17" i="1" s="1"/>
  <c r="L17" i="1"/>
  <c r="Q17" i="1" s="1"/>
  <c r="I18" i="1"/>
  <c r="N18" i="1" s="1"/>
  <c r="J18" i="1"/>
  <c r="O18" i="1" s="1"/>
  <c r="K18" i="1"/>
  <c r="P18" i="1" s="1"/>
  <c r="L18" i="1"/>
  <c r="Q18" i="1" s="1"/>
  <c r="I19" i="1"/>
  <c r="N19" i="1" s="1"/>
  <c r="J19" i="1"/>
  <c r="O19" i="1" s="1"/>
  <c r="K19" i="1"/>
  <c r="P19" i="1" s="1"/>
  <c r="L19" i="1"/>
  <c r="Q19" i="1" s="1"/>
  <c r="I20" i="1"/>
  <c r="N20" i="1" s="1"/>
  <c r="J20" i="1"/>
  <c r="O20" i="1" s="1"/>
  <c r="K20" i="1"/>
  <c r="P20" i="1" s="1"/>
  <c r="L20" i="1"/>
  <c r="Q20" i="1" s="1"/>
  <c r="I21" i="1"/>
  <c r="N21" i="1" s="1"/>
  <c r="J21" i="1"/>
  <c r="O21" i="1" s="1"/>
  <c r="K21" i="1"/>
  <c r="P21" i="1" s="1"/>
  <c r="L21" i="1"/>
  <c r="Q21" i="1" s="1"/>
  <c r="I22" i="1"/>
  <c r="N22" i="1" s="1"/>
  <c r="J22" i="1"/>
  <c r="O22" i="1" s="1"/>
  <c r="K22" i="1"/>
  <c r="P22" i="1" s="1"/>
  <c r="L22" i="1"/>
  <c r="Q22" i="1" s="1"/>
  <c r="I23" i="1"/>
  <c r="N23" i="1" s="1"/>
  <c r="J23" i="1"/>
  <c r="O23" i="1" s="1"/>
  <c r="K23" i="1"/>
  <c r="P23" i="1" s="1"/>
  <c r="L23" i="1"/>
  <c r="Q23" i="1" s="1"/>
  <c r="I24" i="1"/>
  <c r="N24" i="1" s="1"/>
  <c r="J24" i="1"/>
  <c r="O24" i="1" s="1"/>
  <c r="K24" i="1"/>
  <c r="P24" i="1" s="1"/>
  <c r="L24" i="1"/>
  <c r="Q24" i="1" s="1"/>
  <c r="I25" i="1"/>
  <c r="N25" i="1" s="1"/>
  <c r="J25" i="1"/>
  <c r="O25" i="1" s="1"/>
  <c r="K25" i="1"/>
  <c r="P25" i="1" s="1"/>
  <c r="L25" i="1"/>
  <c r="Q25" i="1" s="1"/>
  <c r="I26" i="1"/>
  <c r="J26" i="1"/>
  <c r="O26" i="1" s="1"/>
  <c r="K26" i="1"/>
  <c r="P26" i="1" s="1"/>
  <c r="L26" i="1"/>
  <c r="Q26" i="1" s="1"/>
  <c r="I27" i="1"/>
  <c r="N27" i="1" s="1"/>
  <c r="J27" i="1"/>
  <c r="O27" i="1" s="1"/>
  <c r="K27" i="1"/>
  <c r="P27" i="1" s="1"/>
  <c r="L27" i="1"/>
  <c r="Q27" i="1" s="1"/>
  <c r="I28" i="1"/>
  <c r="J28" i="1"/>
  <c r="O28" i="1" s="1"/>
  <c r="K28" i="1"/>
  <c r="P28" i="1" s="1"/>
  <c r="L28" i="1"/>
  <c r="Q28" i="1" s="1"/>
  <c r="I29" i="1"/>
  <c r="N29" i="1" s="1"/>
  <c r="J29" i="1"/>
  <c r="O29" i="1" s="1"/>
  <c r="K29" i="1"/>
  <c r="P29" i="1" s="1"/>
  <c r="L29" i="1"/>
  <c r="Q29" i="1" s="1"/>
  <c r="I30" i="1"/>
  <c r="N30" i="1" s="1"/>
  <c r="J30" i="1"/>
  <c r="O30" i="1" s="1"/>
  <c r="K30" i="1"/>
  <c r="P30" i="1" s="1"/>
  <c r="L30" i="1"/>
  <c r="Q30" i="1" s="1"/>
  <c r="I31" i="1"/>
  <c r="N31" i="1" s="1"/>
  <c r="J31" i="1"/>
  <c r="O31" i="1" s="1"/>
  <c r="K31" i="1"/>
  <c r="P31" i="1" s="1"/>
  <c r="L31" i="1"/>
  <c r="Q31" i="1" s="1"/>
  <c r="I32" i="1"/>
  <c r="J32" i="1"/>
  <c r="O32" i="1" s="1"/>
  <c r="K32" i="1"/>
  <c r="P32" i="1" s="1"/>
  <c r="L32" i="1"/>
  <c r="Q32" i="1" s="1"/>
  <c r="I33" i="1"/>
  <c r="V33" i="1" s="1"/>
  <c r="J33" i="1"/>
  <c r="O33" i="1" s="1"/>
  <c r="K33" i="1"/>
  <c r="P33" i="1" s="1"/>
  <c r="L33" i="1"/>
  <c r="Q33" i="1" s="1"/>
  <c r="I34" i="1"/>
  <c r="N34" i="1" s="1"/>
  <c r="J34" i="1"/>
  <c r="O34" i="1" s="1"/>
  <c r="K34" i="1"/>
  <c r="P34" i="1" s="1"/>
  <c r="L34" i="1"/>
  <c r="Q34" i="1" s="1"/>
  <c r="L5" i="1"/>
  <c r="K5" i="1"/>
  <c r="J5" i="1"/>
  <c r="I5" i="1"/>
  <c r="R31" i="1" l="1"/>
  <c r="R29" i="1"/>
  <c r="R27" i="1"/>
  <c r="R25" i="1"/>
  <c r="R23" i="1"/>
  <c r="R21" i="1"/>
  <c r="R19" i="1"/>
  <c r="R17" i="1"/>
  <c r="R15" i="1"/>
  <c r="R13" i="1"/>
  <c r="R11" i="1"/>
  <c r="R9" i="1"/>
  <c r="R7" i="1"/>
  <c r="R34" i="1"/>
  <c r="R30" i="1"/>
  <c r="R24" i="1"/>
  <c r="R22" i="1"/>
  <c r="R20" i="1"/>
  <c r="R18" i="1"/>
  <c r="R16" i="1"/>
  <c r="R14" i="1"/>
  <c r="R12" i="1"/>
  <c r="R10" i="1"/>
  <c r="R8" i="1"/>
  <c r="R6" i="1"/>
  <c r="V32" i="1"/>
  <c r="T28" i="1"/>
  <c r="U26" i="1"/>
  <c r="N32" i="1"/>
  <c r="R32" i="1" s="1"/>
  <c r="N28" i="1"/>
  <c r="R28" i="1" s="1"/>
  <c r="N26" i="1"/>
  <c r="R26" i="1" s="1"/>
  <c r="U34" i="1"/>
  <c r="V30" i="1"/>
  <c r="N33" i="1"/>
  <c r="R33" i="1" s="1"/>
  <c r="V22" i="1"/>
  <c r="U18" i="1"/>
  <c r="U5" i="1"/>
  <c r="V5" i="1"/>
  <c r="U31" i="1"/>
  <c r="T29" i="1"/>
  <c r="U27" i="1"/>
  <c r="V25" i="1"/>
  <c r="U23" i="1"/>
  <c r="T21" i="1"/>
  <c r="U19" i="1"/>
  <c r="V17" i="1"/>
  <c r="U15" i="1"/>
  <c r="T13" i="1"/>
  <c r="U11" i="1"/>
  <c r="V9" i="1"/>
  <c r="U7" i="1"/>
  <c r="V34" i="1"/>
  <c r="T30" i="1"/>
  <c r="V26" i="1"/>
  <c r="U22" i="1"/>
  <c r="V18" i="1"/>
  <c r="T14" i="1"/>
  <c r="V12" i="1"/>
  <c r="T8" i="1"/>
  <c r="U6" i="1"/>
  <c r="T32" i="1"/>
  <c r="U28" i="1"/>
  <c r="T24" i="1"/>
  <c r="U20" i="1"/>
  <c r="T16" i="1"/>
  <c r="V10" i="1"/>
  <c r="V24" i="1"/>
  <c r="T20" i="1"/>
  <c r="V16" i="1"/>
  <c r="V14" i="1"/>
  <c r="T12" i="1"/>
  <c r="U10" i="1"/>
  <c r="V8" i="1"/>
  <c r="V6" i="1"/>
  <c r="U13" i="1"/>
  <c r="T5" i="1"/>
  <c r="T27" i="1"/>
  <c r="T19" i="1"/>
  <c r="T11" i="1"/>
  <c r="U33" i="1"/>
  <c r="U25" i="1"/>
  <c r="U17" i="1"/>
  <c r="U9" i="1"/>
  <c r="V31" i="1"/>
  <c r="V23" i="1"/>
  <c r="V15" i="1"/>
  <c r="V7" i="1"/>
  <c r="T23" i="1"/>
  <c r="V19" i="1"/>
  <c r="T34" i="1"/>
  <c r="T26" i="1"/>
  <c r="T18" i="1"/>
  <c r="T10" i="1"/>
  <c r="U32" i="1"/>
  <c r="U24" i="1"/>
  <c r="U16" i="1"/>
  <c r="U8" i="1"/>
  <c r="T31" i="1"/>
  <c r="T15" i="1"/>
  <c r="T7" i="1"/>
  <c r="U29" i="1"/>
  <c r="U21" i="1"/>
  <c r="V27" i="1"/>
  <c r="T22" i="1"/>
  <c r="T6" i="1"/>
  <c r="U12" i="1"/>
  <c r="T33" i="1"/>
  <c r="T25" i="1"/>
  <c r="T17" i="1"/>
  <c r="T9" i="1"/>
  <c r="V29" i="1"/>
  <c r="V21" i="1"/>
  <c r="V13" i="1"/>
  <c r="U30" i="1"/>
  <c r="U14" i="1"/>
  <c r="V28" i="1"/>
  <c r="V20" i="1"/>
  <c r="V11" i="1"/>
  <c r="Y10" i="1" l="1"/>
  <c r="J69" i="1"/>
  <c r="J77" i="1"/>
  <c r="J70" i="1"/>
  <c r="J78" i="1"/>
  <c r="J71" i="1"/>
  <c r="J79" i="1"/>
  <c r="J72" i="1"/>
  <c r="J80" i="1"/>
  <c r="J65" i="1"/>
  <c r="J73" i="1"/>
  <c r="J81" i="1"/>
  <c r="J66" i="1"/>
  <c r="J74" i="1"/>
  <c r="J82" i="1"/>
  <c r="J67" i="1"/>
  <c r="J75" i="1"/>
  <c r="J83" i="1"/>
  <c r="J68" i="1"/>
  <c r="J76" i="1"/>
  <c r="J64" i="1"/>
  <c r="K37" i="1"/>
  <c r="K41" i="1" s="1"/>
  <c r="L37" i="1"/>
  <c r="L41" i="1" s="1"/>
  <c r="M37" i="1"/>
  <c r="M41" i="1" s="1"/>
  <c r="J37" i="1"/>
  <c r="I37" i="1"/>
  <c r="I41" i="1" s="1"/>
  <c r="I38" i="1"/>
  <c r="I42" i="1" s="1"/>
  <c r="K38" i="1"/>
  <c r="K42" i="1" s="1"/>
  <c r="L38" i="1"/>
  <c r="L42" i="1" s="1"/>
  <c r="M38" i="1"/>
  <c r="M42" i="1" s="1"/>
  <c r="J38" i="1"/>
  <c r="K65" i="1"/>
  <c r="K73" i="1"/>
  <c r="K81" i="1"/>
  <c r="K66" i="1"/>
  <c r="K74" i="1"/>
  <c r="K82" i="1"/>
  <c r="K67" i="1"/>
  <c r="K75" i="1"/>
  <c r="K83" i="1"/>
  <c r="K68" i="1"/>
  <c r="K76" i="1"/>
  <c r="K64" i="1"/>
  <c r="K69" i="1"/>
  <c r="K77" i="1"/>
  <c r="K70" i="1"/>
  <c r="K78" i="1"/>
  <c r="K71" i="1"/>
  <c r="K79" i="1"/>
  <c r="K72" i="1"/>
  <c r="K80" i="1"/>
  <c r="Y15" i="1"/>
  <c r="X10" i="1"/>
  <c r="X15" i="1"/>
  <c r="Y5" i="1"/>
  <c r="X5" i="1"/>
  <c r="O37" i="1" l="1"/>
  <c r="J41" i="1"/>
  <c r="J42" i="1"/>
  <c r="O38" i="1"/>
</calcChain>
</file>

<file path=xl/sharedStrings.xml><?xml version="1.0" encoding="utf-8"?>
<sst xmlns="http://schemas.openxmlformats.org/spreadsheetml/2006/main" count="117" uniqueCount="54">
  <si>
    <t>Lp.</t>
  </si>
  <si>
    <t>NUMER</t>
  </si>
  <si>
    <t>KOD</t>
  </si>
  <si>
    <t>KAT.</t>
  </si>
  <si>
    <t>KOD(ZAMEK)</t>
  </si>
  <si>
    <t>II</t>
  </si>
  <si>
    <t>I</t>
  </si>
  <si>
    <t>Data</t>
  </si>
  <si>
    <t>0242</t>
  </si>
  <si>
    <t>k1</t>
  </si>
  <si>
    <t>k2</t>
  </si>
  <si>
    <t>k3</t>
  </si>
  <si>
    <t>k4</t>
  </si>
  <si>
    <t>L. obrotów ( w jedną stronę)</t>
  </si>
  <si>
    <t>L.obrotów (w druga stronę)</t>
  </si>
  <si>
    <t>min. L. obrotów ( w obie)</t>
  </si>
  <si>
    <t>Średnia Kat 1 dla obr w jedną stronę</t>
  </si>
  <si>
    <t>Średnia Kat 2 dla obr w jedną stronę</t>
  </si>
  <si>
    <t>Średnia Kat 1 dla obr w drugą stronę</t>
  </si>
  <si>
    <t>Średnia Kat 2 dla obr w drugą stronę</t>
  </si>
  <si>
    <t>Średnia Kat 1 dla obr w obie strony</t>
  </si>
  <si>
    <t>Średnia Kat 2 dla obr w obie strony</t>
  </si>
  <si>
    <t>Czy zmienono cyfre</t>
  </si>
  <si>
    <t>Suma</t>
  </si>
  <si>
    <t>Kat1</t>
  </si>
  <si>
    <t>Kat2</t>
  </si>
  <si>
    <t>Zmieniono</t>
  </si>
  <si>
    <t>P(X=1)</t>
  </si>
  <si>
    <t>P(X=0)</t>
  </si>
  <si>
    <t>P(X=2)</t>
  </si>
  <si>
    <t>P(X=3)</t>
  </si>
  <si>
    <t>P(X=4)</t>
  </si>
  <si>
    <t>P(1)</t>
  </si>
  <si>
    <t>P(2)</t>
  </si>
  <si>
    <t>P(3)</t>
  </si>
  <si>
    <t>P(4)</t>
  </si>
  <si>
    <t>P(5)</t>
  </si>
  <si>
    <t>P(6)</t>
  </si>
  <si>
    <t>P(7)</t>
  </si>
  <si>
    <t>P(8)</t>
  </si>
  <si>
    <t>P(9)</t>
  </si>
  <si>
    <t>P(10)</t>
  </si>
  <si>
    <t>P(11)</t>
  </si>
  <si>
    <t>P(12)</t>
  </si>
  <si>
    <t>P(13)</t>
  </si>
  <si>
    <t>P(14)</t>
  </si>
  <si>
    <t>P(15)</t>
  </si>
  <si>
    <t>P(16)</t>
  </si>
  <si>
    <t>P(17)</t>
  </si>
  <si>
    <t>P(18)</t>
  </si>
  <si>
    <t>P(19)</t>
  </si>
  <si>
    <t>P(20)</t>
  </si>
  <si>
    <t>P(0)</t>
  </si>
  <si>
    <t>ENTROPIA: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</si>
</sst>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&quot; &quot;???/???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16" fontId="0" fillId="2" borderId="6" xfId="0" applyNumberFormat="1" applyFill="1" applyBorder="1"/>
    <xf numFmtId="0" fontId="0" fillId="2" borderId="8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6" fontId="0" fillId="2" borderId="9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0" xfId="0" applyBorder="1"/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" xfId="0" applyFill="1" applyBorder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ill="1"/>
    <xf numFmtId="1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Arkusz1!$H$41</c:f>
              <c:strCache>
                <c:ptCount val="1"/>
                <c:pt idx="0">
                  <c:v>Kat1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Arkusz1!$I$40:$M$40</c:f>
              <c:strCache>
                <c:ptCount val="5"/>
                <c:pt idx="0">
                  <c:v>P(X=0)</c:v>
                </c:pt>
                <c:pt idx="1">
                  <c:v>P(X=1)</c:v>
                </c:pt>
                <c:pt idx="2">
                  <c:v>P(X=2)</c:v>
                </c:pt>
                <c:pt idx="3">
                  <c:v>P(X=3)</c:v>
                </c:pt>
                <c:pt idx="4">
                  <c:v>P(X=4)</c:v>
                </c:pt>
              </c:strCache>
            </c:strRef>
          </c:cat>
          <c:val>
            <c:numRef>
              <c:f>Arkusz1!$I$41:$M$41</c:f>
              <c:numCache>
                <c:formatCode>#" "???/???</c:formatCode>
                <c:ptCount val="5"/>
                <c:pt idx="0">
                  <c:v>0.13333333333333333</c:v>
                </c:pt>
                <c:pt idx="1">
                  <c:v>0.26666666666666666</c:v>
                </c:pt>
                <c:pt idx="2">
                  <c:v>6.6666666666666666E-2</c:v>
                </c:pt>
                <c:pt idx="3">
                  <c:v>0.46666666666666667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F2-4288-A05A-384AE2EE2B54}"/>
            </c:ext>
          </c:extLst>
        </c:ser>
        <c:ser>
          <c:idx val="1"/>
          <c:order val="1"/>
          <c:tx>
            <c:strRef>
              <c:f>Arkusz1!$H$42</c:f>
              <c:strCache>
                <c:ptCount val="1"/>
                <c:pt idx="0">
                  <c:v>Kat2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Arkusz1!$I$40:$M$40</c:f>
              <c:strCache>
                <c:ptCount val="5"/>
                <c:pt idx="0">
                  <c:v>P(X=0)</c:v>
                </c:pt>
                <c:pt idx="1">
                  <c:v>P(X=1)</c:v>
                </c:pt>
                <c:pt idx="2">
                  <c:v>P(X=2)</c:v>
                </c:pt>
                <c:pt idx="3">
                  <c:v>P(X=3)</c:v>
                </c:pt>
                <c:pt idx="4">
                  <c:v>P(X=4)</c:v>
                </c:pt>
              </c:strCache>
            </c:strRef>
          </c:cat>
          <c:val>
            <c:numRef>
              <c:f>Arkusz1!$I$42:$M$42</c:f>
              <c:numCache>
                <c:formatCode>#" "???/???</c:formatCode>
                <c:ptCount val="5"/>
                <c:pt idx="0">
                  <c:v>0.13333333333333333</c:v>
                </c:pt>
                <c:pt idx="1">
                  <c:v>0.2</c:v>
                </c:pt>
                <c:pt idx="2">
                  <c:v>0.13333333333333333</c:v>
                </c:pt>
                <c:pt idx="3">
                  <c:v>0.2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F2-4288-A05A-384AE2EE2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4"/>
        <c:axId val="862823983"/>
        <c:axId val="1077596799"/>
      </c:barChart>
      <c:catAx>
        <c:axId val="86282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7596799"/>
        <c:crosses val="autoZero"/>
        <c:auto val="1"/>
        <c:lblAlgn val="ctr"/>
        <c:lblOffset val="100"/>
        <c:noMultiLvlLbl val="0"/>
      </c:catAx>
      <c:valAx>
        <c:axId val="107759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&quot; &quot;???/?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282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Arkusz1!$Q$61</c:f>
              <c:strCache>
                <c:ptCount val="1"/>
                <c:pt idx="0">
                  <c:v>Kat1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Arkusz1!$I$86:$I$106</c:f>
              <c:strCache>
                <c:ptCount val="21"/>
                <c:pt idx="0">
                  <c:v>P(0)</c:v>
                </c:pt>
                <c:pt idx="1">
                  <c:v>P(1)</c:v>
                </c:pt>
                <c:pt idx="2">
                  <c:v>P(2)</c:v>
                </c:pt>
                <c:pt idx="3">
                  <c:v>P(3)</c:v>
                </c:pt>
                <c:pt idx="4">
                  <c:v>P(4)</c:v>
                </c:pt>
                <c:pt idx="5">
                  <c:v>P(5)</c:v>
                </c:pt>
                <c:pt idx="6">
                  <c:v>P(6)</c:v>
                </c:pt>
                <c:pt idx="7">
                  <c:v>P(7)</c:v>
                </c:pt>
                <c:pt idx="8">
                  <c:v>P(8)</c:v>
                </c:pt>
                <c:pt idx="9">
                  <c:v>P(9)</c:v>
                </c:pt>
                <c:pt idx="10">
                  <c:v>P(10)</c:v>
                </c:pt>
                <c:pt idx="11">
                  <c:v>P(11)</c:v>
                </c:pt>
                <c:pt idx="12">
                  <c:v>P(12)</c:v>
                </c:pt>
                <c:pt idx="13">
                  <c:v>P(13)</c:v>
                </c:pt>
                <c:pt idx="14">
                  <c:v>P(14)</c:v>
                </c:pt>
                <c:pt idx="15">
                  <c:v>P(15)</c:v>
                </c:pt>
                <c:pt idx="16">
                  <c:v>P(16)</c:v>
                </c:pt>
                <c:pt idx="17">
                  <c:v>P(17)</c:v>
                </c:pt>
                <c:pt idx="18">
                  <c:v>P(18)</c:v>
                </c:pt>
                <c:pt idx="19">
                  <c:v>P(19)</c:v>
                </c:pt>
                <c:pt idx="20">
                  <c:v>P(20)</c:v>
                </c:pt>
              </c:strCache>
            </c:strRef>
          </c:cat>
          <c:val>
            <c:numRef>
              <c:f>Arkusz1!$Q$63:$Q$83</c:f>
              <c:numCache>
                <c:formatCode>#\ ??/??</c:formatCode>
                <c:ptCount val="21"/>
                <c:pt idx="0">
                  <c:v>0.13333333333333333</c:v>
                </c:pt>
                <c:pt idx="1">
                  <c:v>0.2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0</c:v>
                </c:pt>
                <c:pt idx="5">
                  <c:v>6.6666666666666666E-2</c:v>
                </c:pt>
                <c:pt idx="6">
                  <c:v>0</c:v>
                </c:pt>
                <c:pt idx="7">
                  <c:v>6.6666666666666666E-2</c:v>
                </c:pt>
                <c:pt idx="8">
                  <c:v>0</c:v>
                </c:pt>
                <c:pt idx="9">
                  <c:v>6.6666666666666666E-2</c:v>
                </c:pt>
                <c:pt idx="10">
                  <c:v>6.6666666666666666E-2</c:v>
                </c:pt>
                <c:pt idx="11">
                  <c:v>0.2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6.6666666666666666E-2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CB-48DA-B99F-06CF45CD2868}"/>
            </c:ext>
          </c:extLst>
        </c:ser>
        <c:ser>
          <c:idx val="1"/>
          <c:order val="1"/>
          <c:tx>
            <c:strRef>
              <c:f>Arkusz1!$R$61</c:f>
              <c:strCache>
                <c:ptCount val="1"/>
                <c:pt idx="0">
                  <c:v>Kat2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Arkusz1!$I$86:$I$106</c:f>
              <c:strCache>
                <c:ptCount val="21"/>
                <c:pt idx="0">
                  <c:v>P(0)</c:v>
                </c:pt>
                <c:pt idx="1">
                  <c:v>P(1)</c:v>
                </c:pt>
                <c:pt idx="2">
                  <c:v>P(2)</c:v>
                </c:pt>
                <c:pt idx="3">
                  <c:v>P(3)</c:v>
                </c:pt>
                <c:pt idx="4">
                  <c:v>P(4)</c:v>
                </c:pt>
                <c:pt idx="5">
                  <c:v>P(5)</c:v>
                </c:pt>
                <c:pt idx="6">
                  <c:v>P(6)</c:v>
                </c:pt>
                <c:pt idx="7">
                  <c:v>P(7)</c:v>
                </c:pt>
                <c:pt idx="8">
                  <c:v>P(8)</c:v>
                </c:pt>
                <c:pt idx="9">
                  <c:v>P(9)</c:v>
                </c:pt>
                <c:pt idx="10">
                  <c:v>P(10)</c:v>
                </c:pt>
                <c:pt idx="11">
                  <c:v>P(11)</c:v>
                </c:pt>
                <c:pt idx="12">
                  <c:v>P(12)</c:v>
                </c:pt>
                <c:pt idx="13">
                  <c:v>P(13)</c:v>
                </c:pt>
                <c:pt idx="14">
                  <c:v>P(14)</c:v>
                </c:pt>
                <c:pt idx="15">
                  <c:v>P(15)</c:v>
                </c:pt>
                <c:pt idx="16">
                  <c:v>P(16)</c:v>
                </c:pt>
                <c:pt idx="17">
                  <c:v>P(17)</c:v>
                </c:pt>
                <c:pt idx="18">
                  <c:v>P(18)</c:v>
                </c:pt>
                <c:pt idx="19">
                  <c:v>P(19)</c:v>
                </c:pt>
                <c:pt idx="20">
                  <c:v>P(20)</c:v>
                </c:pt>
              </c:strCache>
            </c:strRef>
          </c:cat>
          <c:val>
            <c:numRef>
              <c:f>Arkusz1!$R$63:$R$83</c:f>
              <c:numCache>
                <c:formatCode>#\ ??/??</c:formatCode>
                <c:ptCount val="21"/>
                <c:pt idx="0">
                  <c:v>0.13333333333333333</c:v>
                </c:pt>
                <c:pt idx="1">
                  <c:v>6.6666666666666666E-2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6.6666666666666666E-2</c:v>
                </c:pt>
                <c:pt idx="6">
                  <c:v>6.6666666666666666E-2</c:v>
                </c:pt>
                <c:pt idx="7">
                  <c:v>0</c:v>
                </c:pt>
                <c:pt idx="8">
                  <c:v>0</c:v>
                </c:pt>
                <c:pt idx="9">
                  <c:v>6.6666666666666666E-2</c:v>
                </c:pt>
                <c:pt idx="10">
                  <c:v>6.6666666666666666E-2</c:v>
                </c:pt>
                <c:pt idx="11">
                  <c:v>0</c:v>
                </c:pt>
                <c:pt idx="12">
                  <c:v>6.6666666666666666E-2</c:v>
                </c:pt>
                <c:pt idx="13">
                  <c:v>6.6666666666666666E-2</c:v>
                </c:pt>
                <c:pt idx="14">
                  <c:v>6.6666666666666666E-2</c:v>
                </c:pt>
                <c:pt idx="15">
                  <c:v>6.6666666666666666E-2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6.6666666666666666E-2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CB-48DA-B99F-06CF45CD2868}"/>
            </c:ext>
          </c:extLst>
        </c:ser>
        <c:ser>
          <c:idx val="2"/>
          <c:order val="2"/>
          <c:tx>
            <c:strRef>
              <c:f>Arkusz1!$S$61</c:f>
              <c:strCache>
                <c:ptCount val="1"/>
                <c:pt idx="0">
                  <c:v>Kat1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Arkusz1!$I$86:$I$106</c:f>
              <c:strCache>
                <c:ptCount val="21"/>
                <c:pt idx="0">
                  <c:v>P(0)</c:v>
                </c:pt>
                <c:pt idx="1">
                  <c:v>P(1)</c:v>
                </c:pt>
                <c:pt idx="2">
                  <c:v>P(2)</c:v>
                </c:pt>
                <c:pt idx="3">
                  <c:v>P(3)</c:v>
                </c:pt>
                <c:pt idx="4">
                  <c:v>P(4)</c:v>
                </c:pt>
                <c:pt idx="5">
                  <c:v>P(5)</c:v>
                </c:pt>
                <c:pt idx="6">
                  <c:v>P(6)</c:v>
                </c:pt>
                <c:pt idx="7">
                  <c:v>P(7)</c:v>
                </c:pt>
                <c:pt idx="8">
                  <c:v>P(8)</c:v>
                </c:pt>
                <c:pt idx="9">
                  <c:v>P(9)</c:v>
                </c:pt>
                <c:pt idx="10">
                  <c:v>P(10)</c:v>
                </c:pt>
                <c:pt idx="11">
                  <c:v>P(11)</c:v>
                </c:pt>
                <c:pt idx="12">
                  <c:v>P(12)</c:v>
                </c:pt>
                <c:pt idx="13">
                  <c:v>P(13)</c:v>
                </c:pt>
                <c:pt idx="14">
                  <c:v>P(14)</c:v>
                </c:pt>
                <c:pt idx="15">
                  <c:v>P(15)</c:v>
                </c:pt>
                <c:pt idx="16">
                  <c:v>P(16)</c:v>
                </c:pt>
                <c:pt idx="17">
                  <c:v>P(17)</c:v>
                </c:pt>
                <c:pt idx="18">
                  <c:v>P(18)</c:v>
                </c:pt>
                <c:pt idx="19">
                  <c:v>P(19)</c:v>
                </c:pt>
                <c:pt idx="20">
                  <c:v>P(20)</c:v>
                </c:pt>
              </c:strCache>
            </c:strRef>
          </c:cat>
          <c:val>
            <c:numRef>
              <c:f>Arkusz1!$S$63:$S$83</c:f>
              <c:numCache>
                <c:formatCode>#\ ??/??</c:formatCode>
                <c:ptCount val="21"/>
                <c:pt idx="0">
                  <c:v>0.13333333333333333</c:v>
                </c:pt>
                <c:pt idx="1">
                  <c:v>0</c:v>
                </c:pt>
                <c:pt idx="2">
                  <c:v>0</c:v>
                </c:pt>
                <c:pt idx="3">
                  <c:v>6.6666666666666666E-2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6.6666666666666666E-2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6.6666666666666666E-2</c:v>
                </c:pt>
                <c:pt idx="19">
                  <c:v>0.2</c:v>
                </c:pt>
                <c:pt idx="20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CB-48DA-B99F-06CF45CD2868}"/>
            </c:ext>
          </c:extLst>
        </c:ser>
        <c:ser>
          <c:idx val="3"/>
          <c:order val="3"/>
          <c:tx>
            <c:strRef>
              <c:f>Arkusz1!$T$61</c:f>
              <c:strCache>
                <c:ptCount val="1"/>
                <c:pt idx="0">
                  <c:v>Kat2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Arkusz1!$I$86:$I$106</c:f>
              <c:strCache>
                <c:ptCount val="21"/>
                <c:pt idx="0">
                  <c:v>P(0)</c:v>
                </c:pt>
                <c:pt idx="1">
                  <c:v>P(1)</c:v>
                </c:pt>
                <c:pt idx="2">
                  <c:v>P(2)</c:v>
                </c:pt>
                <c:pt idx="3">
                  <c:v>P(3)</c:v>
                </c:pt>
                <c:pt idx="4">
                  <c:v>P(4)</c:v>
                </c:pt>
                <c:pt idx="5">
                  <c:v>P(5)</c:v>
                </c:pt>
                <c:pt idx="6">
                  <c:v>P(6)</c:v>
                </c:pt>
                <c:pt idx="7">
                  <c:v>P(7)</c:v>
                </c:pt>
                <c:pt idx="8">
                  <c:v>P(8)</c:v>
                </c:pt>
                <c:pt idx="9">
                  <c:v>P(9)</c:v>
                </c:pt>
                <c:pt idx="10">
                  <c:v>P(10)</c:v>
                </c:pt>
                <c:pt idx="11">
                  <c:v>P(11)</c:v>
                </c:pt>
                <c:pt idx="12">
                  <c:v>P(12)</c:v>
                </c:pt>
                <c:pt idx="13">
                  <c:v>P(13)</c:v>
                </c:pt>
                <c:pt idx="14">
                  <c:v>P(14)</c:v>
                </c:pt>
                <c:pt idx="15">
                  <c:v>P(15)</c:v>
                </c:pt>
                <c:pt idx="16">
                  <c:v>P(16)</c:v>
                </c:pt>
                <c:pt idx="17">
                  <c:v>P(17)</c:v>
                </c:pt>
                <c:pt idx="18">
                  <c:v>P(18)</c:v>
                </c:pt>
                <c:pt idx="19">
                  <c:v>P(19)</c:v>
                </c:pt>
                <c:pt idx="20">
                  <c:v>P(20)</c:v>
                </c:pt>
              </c:strCache>
            </c:strRef>
          </c:cat>
          <c:val>
            <c:numRef>
              <c:f>Arkusz1!$T$63:$T$83</c:f>
              <c:numCache>
                <c:formatCode>#\ ??/??</c:formatCode>
                <c:ptCount val="21"/>
                <c:pt idx="0">
                  <c:v>0.13333333333333333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6.6666666666666666E-2</c:v>
                </c:pt>
                <c:pt idx="8">
                  <c:v>6.6666666666666666E-2</c:v>
                </c:pt>
                <c:pt idx="9">
                  <c:v>6.6666666666666666E-2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6.6666666666666666E-2</c:v>
                </c:pt>
                <c:pt idx="15">
                  <c:v>6.6666666666666666E-2</c:v>
                </c:pt>
                <c:pt idx="16">
                  <c:v>6.6666666666666666E-2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CB-48DA-B99F-06CF45CD2868}"/>
            </c:ext>
          </c:extLst>
        </c:ser>
        <c:ser>
          <c:idx val="4"/>
          <c:order val="4"/>
          <c:tx>
            <c:strRef>
              <c:f>Arkusz1!$U$61</c:f>
              <c:strCache>
                <c:ptCount val="1"/>
                <c:pt idx="0">
                  <c:v>Kat1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Arkusz1!$I$86:$I$106</c:f>
              <c:strCache>
                <c:ptCount val="21"/>
                <c:pt idx="0">
                  <c:v>P(0)</c:v>
                </c:pt>
                <c:pt idx="1">
                  <c:v>P(1)</c:v>
                </c:pt>
                <c:pt idx="2">
                  <c:v>P(2)</c:v>
                </c:pt>
                <c:pt idx="3">
                  <c:v>P(3)</c:v>
                </c:pt>
                <c:pt idx="4">
                  <c:v>P(4)</c:v>
                </c:pt>
                <c:pt idx="5">
                  <c:v>P(5)</c:v>
                </c:pt>
                <c:pt idx="6">
                  <c:v>P(6)</c:v>
                </c:pt>
                <c:pt idx="7">
                  <c:v>P(7)</c:v>
                </c:pt>
                <c:pt idx="8">
                  <c:v>P(8)</c:v>
                </c:pt>
                <c:pt idx="9">
                  <c:v>P(9)</c:v>
                </c:pt>
                <c:pt idx="10">
                  <c:v>P(10)</c:v>
                </c:pt>
                <c:pt idx="11">
                  <c:v>P(11)</c:v>
                </c:pt>
                <c:pt idx="12">
                  <c:v>P(12)</c:v>
                </c:pt>
                <c:pt idx="13">
                  <c:v>P(13)</c:v>
                </c:pt>
                <c:pt idx="14">
                  <c:v>P(14)</c:v>
                </c:pt>
                <c:pt idx="15">
                  <c:v>P(15)</c:v>
                </c:pt>
                <c:pt idx="16">
                  <c:v>P(16)</c:v>
                </c:pt>
                <c:pt idx="17">
                  <c:v>P(17)</c:v>
                </c:pt>
                <c:pt idx="18">
                  <c:v>P(18)</c:v>
                </c:pt>
                <c:pt idx="19">
                  <c:v>P(19)</c:v>
                </c:pt>
                <c:pt idx="20">
                  <c:v>P(20)</c:v>
                </c:pt>
              </c:strCache>
            </c:strRef>
          </c:cat>
          <c:val>
            <c:numRef>
              <c:f>Arkusz1!$U$63:$U$83</c:f>
              <c:numCache>
                <c:formatCode>#\ ??/??</c:formatCode>
                <c:ptCount val="21"/>
                <c:pt idx="0">
                  <c:v>0.13333333333333333</c:v>
                </c:pt>
                <c:pt idx="1">
                  <c:v>0.2</c:v>
                </c:pt>
                <c:pt idx="2">
                  <c:v>6.6666666666666666E-2</c:v>
                </c:pt>
                <c:pt idx="3">
                  <c:v>0.13333333333333333</c:v>
                </c:pt>
                <c:pt idx="4">
                  <c:v>6.6666666666666666E-2</c:v>
                </c:pt>
                <c:pt idx="5">
                  <c:v>0.13333333333333333</c:v>
                </c:pt>
                <c:pt idx="6">
                  <c:v>0</c:v>
                </c:pt>
                <c:pt idx="7">
                  <c:v>6.6666666666666666E-2</c:v>
                </c:pt>
                <c:pt idx="8">
                  <c:v>0</c:v>
                </c:pt>
                <c:pt idx="9">
                  <c:v>0.13333333333333333</c:v>
                </c:pt>
                <c:pt idx="10">
                  <c:v>0</c:v>
                </c:pt>
                <c:pt idx="11">
                  <c:v>0</c:v>
                </c:pt>
                <c:pt idx="12">
                  <c:v>6.6666666666666666E-2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CB-48DA-B99F-06CF45CD2868}"/>
            </c:ext>
          </c:extLst>
        </c:ser>
        <c:ser>
          <c:idx val="5"/>
          <c:order val="5"/>
          <c:tx>
            <c:strRef>
              <c:f>Arkusz1!$V$61</c:f>
              <c:strCache>
                <c:ptCount val="1"/>
                <c:pt idx="0">
                  <c:v>Kat2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Arkusz1!$I$86:$I$106</c:f>
              <c:strCache>
                <c:ptCount val="21"/>
                <c:pt idx="0">
                  <c:v>P(0)</c:v>
                </c:pt>
                <c:pt idx="1">
                  <c:v>P(1)</c:v>
                </c:pt>
                <c:pt idx="2">
                  <c:v>P(2)</c:v>
                </c:pt>
                <c:pt idx="3">
                  <c:v>P(3)</c:v>
                </c:pt>
                <c:pt idx="4">
                  <c:v>P(4)</c:v>
                </c:pt>
                <c:pt idx="5">
                  <c:v>P(5)</c:v>
                </c:pt>
                <c:pt idx="6">
                  <c:v>P(6)</c:v>
                </c:pt>
                <c:pt idx="7">
                  <c:v>P(7)</c:v>
                </c:pt>
                <c:pt idx="8">
                  <c:v>P(8)</c:v>
                </c:pt>
                <c:pt idx="9">
                  <c:v>P(9)</c:v>
                </c:pt>
                <c:pt idx="10">
                  <c:v>P(10)</c:v>
                </c:pt>
                <c:pt idx="11">
                  <c:v>P(11)</c:v>
                </c:pt>
                <c:pt idx="12">
                  <c:v>P(12)</c:v>
                </c:pt>
                <c:pt idx="13">
                  <c:v>P(13)</c:v>
                </c:pt>
                <c:pt idx="14">
                  <c:v>P(14)</c:v>
                </c:pt>
                <c:pt idx="15">
                  <c:v>P(15)</c:v>
                </c:pt>
                <c:pt idx="16">
                  <c:v>P(16)</c:v>
                </c:pt>
                <c:pt idx="17">
                  <c:v>P(17)</c:v>
                </c:pt>
                <c:pt idx="18">
                  <c:v>P(18)</c:v>
                </c:pt>
                <c:pt idx="19">
                  <c:v>P(19)</c:v>
                </c:pt>
                <c:pt idx="20">
                  <c:v>P(20)</c:v>
                </c:pt>
              </c:strCache>
            </c:strRef>
          </c:cat>
          <c:val>
            <c:numRef>
              <c:f>Arkusz1!$V$63:$V$83</c:f>
              <c:numCache>
                <c:formatCode>#\ ??/??</c:formatCode>
                <c:ptCount val="21"/>
                <c:pt idx="0">
                  <c:v>0.13333333333333333</c:v>
                </c:pt>
                <c:pt idx="1">
                  <c:v>6.6666666666666666E-2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6.6666666666666666E-2</c:v>
                </c:pt>
                <c:pt idx="6">
                  <c:v>6.6666666666666666E-2</c:v>
                </c:pt>
                <c:pt idx="7">
                  <c:v>6.6666666666666666E-2</c:v>
                </c:pt>
                <c:pt idx="8">
                  <c:v>0</c:v>
                </c:pt>
                <c:pt idx="9">
                  <c:v>0.2</c:v>
                </c:pt>
                <c:pt idx="10">
                  <c:v>0.13333333333333333</c:v>
                </c:pt>
                <c:pt idx="11">
                  <c:v>0</c:v>
                </c:pt>
                <c:pt idx="12">
                  <c:v>6.6666666666666666E-2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CB-48DA-B99F-06CF45CD2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719167"/>
        <c:axId val="1076247759"/>
      </c:barChart>
      <c:catAx>
        <c:axId val="108571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6247759"/>
        <c:crosses val="autoZero"/>
        <c:auto val="1"/>
        <c:lblAlgn val="ctr"/>
        <c:lblOffset val="100"/>
        <c:noMultiLvlLbl val="0"/>
      </c:catAx>
      <c:valAx>
        <c:axId val="10762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/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571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42</xdr:row>
      <xdr:rowOff>68580</xdr:rowOff>
    </xdr:from>
    <xdr:to>
      <xdr:col>17</xdr:col>
      <xdr:colOff>236220</xdr:colOff>
      <xdr:row>58</xdr:row>
      <xdr:rowOff>68580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740661-01CF-4908-A1CB-73D252B6D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373380</xdr:colOff>
      <xdr:row>85</xdr:row>
      <xdr:rowOff>3810</xdr:rowOff>
    </xdr:from>
    <xdr:to>
      <xdr:col>25</xdr:col>
      <xdr:colOff>350520</xdr:colOff>
      <xdr:row>117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191760A-7861-4BC4-A5CC-241161247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129"/>
  <sheetViews>
    <sheetView tabSelected="1" topLeftCell="G109" workbookViewId="0">
      <selection activeCell="L133" sqref="L133"/>
    </sheetView>
  </sheetViews>
  <sheetFormatPr defaultRowHeight="14.4" x14ac:dyDescent="0.3"/>
  <cols>
    <col min="2" max="2" width="3.44140625" customWidth="1"/>
    <col min="3" max="3" width="5.33203125" customWidth="1"/>
    <col min="4" max="4" width="15.109375" style="1" customWidth="1"/>
    <col min="5" max="5" width="12.6640625" style="1" customWidth="1"/>
    <col min="6" max="6" width="16" style="1" customWidth="1"/>
    <col min="9" max="9" width="8" customWidth="1"/>
    <col min="10" max="10" width="9.109375" bestFit="1" customWidth="1"/>
    <col min="11" max="11" width="8.44140625" customWidth="1"/>
    <col min="12" max="12" width="8.21875" customWidth="1"/>
    <col min="13" max="13" width="8.5546875" customWidth="1"/>
    <col min="14" max="15" width="12" bestFit="1" customWidth="1"/>
    <col min="16" max="16" width="6.109375" customWidth="1"/>
    <col min="17" max="18" width="7.21875" bestFit="1" customWidth="1"/>
    <col min="20" max="20" width="14.109375" customWidth="1"/>
    <col min="21" max="21" width="13.33203125" customWidth="1"/>
    <col min="22" max="22" width="15.77734375" customWidth="1"/>
    <col min="24" max="24" width="16.77734375" customWidth="1"/>
    <col min="25" max="25" width="16.21875" customWidth="1"/>
  </cols>
  <sheetData>
    <row r="3" spans="2:25" x14ac:dyDescent="0.3">
      <c r="B3" s="14" t="s">
        <v>0</v>
      </c>
      <c r="C3" s="10" t="s">
        <v>3</v>
      </c>
      <c r="D3" s="11" t="s">
        <v>1</v>
      </c>
      <c r="E3" s="11" t="s">
        <v>2</v>
      </c>
      <c r="F3" s="11" t="s">
        <v>4</v>
      </c>
      <c r="G3" s="13" t="s">
        <v>7</v>
      </c>
      <c r="I3" s="15" t="s">
        <v>9</v>
      </c>
      <c r="J3" s="11" t="s">
        <v>10</v>
      </c>
      <c r="K3" s="11" t="s">
        <v>11</v>
      </c>
      <c r="L3" s="16" t="s">
        <v>12</v>
      </c>
      <c r="N3" s="12" t="s">
        <v>22</v>
      </c>
      <c r="O3" s="12"/>
      <c r="P3" s="12"/>
      <c r="Q3" s="12"/>
      <c r="R3" s="12" t="s">
        <v>23</v>
      </c>
      <c r="T3" s="18" t="s">
        <v>13</v>
      </c>
      <c r="U3" s="19" t="s">
        <v>14</v>
      </c>
      <c r="V3" s="20" t="s">
        <v>15</v>
      </c>
      <c r="X3" s="21" t="s">
        <v>16</v>
      </c>
      <c r="Y3" s="21" t="s">
        <v>17</v>
      </c>
    </row>
    <row r="4" spans="2:25" x14ac:dyDescent="0.3">
      <c r="B4" s="40"/>
      <c r="C4" s="41"/>
      <c r="D4" s="35"/>
      <c r="E4" s="35"/>
      <c r="F4" s="35"/>
      <c r="G4" s="42"/>
      <c r="I4" s="34"/>
      <c r="J4" s="35"/>
      <c r="K4" s="35"/>
      <c r="L4" s="36"/>
      <c r="N4" s="12"/>
      <c r="O4" s="12"/>
      <c r="P4" s="12"/>
      <c r="Q4" s="12"/>
      <c r="R4" s="12"/>
      <c r="T4" s="37"/>
      <c r="U4" s="38"/>
      <c r="V4" s="39"/>
      <c r="X4" s="21"/>
      <c r="Y4" s="21"/>
    </row>
    <row r="5" spans="2:25" x14ac:dyDescent="0.3">
      <c r="B5" s="8">
        <v>1</v>
      </c>
      <c r="C5" s="2" t="s">
        <v>5</v>
      </c>
      <c r="D5" s="3">
        <v>57117</v>
      </c>
      <c r="E5" s="3">
        <v>3567</v>
      </c>
      <c r="F5" s="3">
        <v>3567</v>
      </c>
      <c r="G5" s="4">
        <v>43395</v>
      </c>
      <c r="I5" s="27">
        <f>ABS(VALUE(MID($E5,1,1))-VALUE(MID($F5,1,1)))</f>
        <v>0</v>
      </c>
      <c r="J5" s="24">
        <f>ABS(VALUE(MID($E5,2,1))-VALUE(MID($F5,2,1)))</f>
        <v>0</v>
      </c>
      <c r="K5" s="24">
        <f>ABS(VALUE(MID($E5,3,1))-VALUE(MID($F5,3,1)))</f>
        <v>0</v>
      </c>
      <c r="L5" s="28">
        <f>ABS(VALUE(MID($E5,4,1))-VALUE(MID($F5,4,1)))</f>
        <v>0</v>
      </c>
      <c r="N5" s="17">
        <f>IF(I5&lt;&gt;0,1,0)</f>
        <v>0</v>
      </c>
      <c r="O5" s="17">
        <f t="shared" ref="O5:Q5" si="0">IF(J5&lt;&gt;0,1,0)</f>
        <v>0</v>
      </c>
      <c r="P5" s="17">
        <f t="shared" si="0"/>
        <v>0</v>
      </c>
      <c r="Q5" s="17">
        <f t="shared" si="0"/>
        <v>0</v>
      </c>
      <c r="R5" s="24">
        <f>SUM(N5:Q5)</f>
        <v>0</v>
      </c>
      <c r="T5" s="27">
        <f>I5+J5+K5+L5</f>
        <v>0</v>
      </c>
      <c r="U5" s="24">
        <f>IF(I5 &lt;&gt; 0, 10-I5,0)+IF(J5 &lt;&gt; 0, 10-J5,0)+IF(K5 &lt;&gt; 0, 10-K5,0)+IF(L5 &lt;&gt; 0, 10-L5,0)</f>
        <v>0</v>
      </c>
      <c r="V5" s="28">
        <f>IF(AND(I5 &lt;&gt; 0,I5 &gt; 5), 10-I5,I5)+IF(AND(J5 &lt;&gt; 0,J5 &gt; 5), 10-J5,J5)+IF(AND(K5 &lt;&gt; 0,K5 &gt; 5), 10-K5,K5)+IF(AND(L5 &lt;&gt; 0,L5 &gt; 5), 10-L5,L5)</f>
        <v>0</v>
      </c>
      <c r="X5" s="25">
        <f>AVERAGE(T6:T20)</f>
        <v>6</v>
      </c>
      <c r="Y5" s="25">
        <f>AVERAGE(T5,T21:T34)</f>
        <v>7.5333333333333332</v>
      </c>
    </row>
    <row r="6" spans="2:25" x14ac:dyDescent="0.3">
      <c r="B6" s="8">
        <v>2</v>
      </c>
      <c r="C6" s="2" t="s">
        <v>6</v>
      </c>
      <c r="D6" s="3">
        <v>57886</v>
      </c>
      <c r="E6" s="3">
        <v>7681</v>
      </c>
      <c r="F6" s="3">
        <v>7402</v>
      </c>
      <c r="G6" s="4">
        <v>43395</v>
      </c>
      <c r="I6" s="27">
        <f t="shared" ref="I6:I34" si="1">ABS(VALUE(MID($E6,1,1))-VALUE(MID($F6,1,1)))</f>
        <v>0</v>
      </c>
      <c r="J6" s="24">
        <f t="shared" ref="J6:J34" si="2">ABS(VALUE(MID($E6,2,1))-VALUE(MID($F6,2,1)))</f>
        <v>2</v>
      </c>
      <c r="K6" s="24">
        <f t="shared" ref="K6:K34" si="3">ABS(VALUE(MID($E6,3,1))-VALUE(MID($F6,3,1)))</f>
        <v>8</v>
      </c>
      <c r="L6" s="28">
        <f t="shared" ref="L6:L34" si="4">ABS(VALUE(MID($E6,4,1))-VALUE(MID($F6,4,1)))</f>
        <v>1</v>
      </c>
      <c r="N6" s="17">
        <f t="shared" ref="N6:N34" si="5">IF(I6&lt;&gt;0,1,0)</f>
        <v>0</v>
      </c>
      <c r="O6" s="17">
        <f t="shared" ref="O6:O34" si="6">IF(J6&lt;&gt;0,1,0)</f>
        <v>1</v>
      </c>
      <c r="P6" s="17">
        <f t="shared" ref="P6:P34" si="7">IF(K6&lt;&gt;0,1,0)</f>
        <v>1</v>
      </c>
      <c r="Q6" s="17">
        <f t="shared" ref="Q6:Q34" si="8">IF(L6&lt;&gt;0,1,0)</f>
        <v>1</v>
      </c>
      <c r="R6" s="24">
        <f t="shared" ref="R6:R34" si="9">SUM(N6:Q6)</f>
        <v>3</v>
      </c>
      <c r="T6" s="27">
        <f t="shared" ref="T6:T34" si="10">I6+J6+K6+L6</f>
        <v>11</v>
      </c>
      <c r="U6" s="24">
        <f t="shared" ref="U6:U34" si="11">IF(I6 &lt;&gt; 0, 10-I6,0)+IF(J6 &lt;&gt; 0, 10-J6,0)+IF(K6 &lt;&gt; 0, 10-K6,0)+IF(L6 &lt;&gt; 0, 10-L6,0)</f>
        <v>19</v>
      </c>
      <c r="V6" s="28">
        <f t="shared" ref="V6:V34" si="12">IF(AND(I6 &lt;&gt; 0,I6 &gt; 5), 10-I6,I6)+IF(AND(J6 &lt;&gt; 0,J6 &gt; 5), 10-J6,J6)+IF(AND(K6 &lt;&gt; 0,K6 &gt; 5), 10-K6,K6)+IF(AND(L6 &lt;&gt; 0,L6 &gt; 5), 10-L6,L6)</f>
        <v>5</v>
      </c>
    </row>
    <row r="7" spans="2:25" x14ac:dyDescent="0.3">
      <c r="B7" s="8">
        <v>3</v>
      </c>
      <c r="C7" s="2" t="s">
        <v>6</v>
      </c>
      <c r="D7" s="3">
        <v>57617</v>
      </c>
      <c r="E7" s="3">
        <v>8106</v>
      </c>
      <c r="F7" s="3">
        <v>8085</v>
      </c>
      <c r="G7" s="4">
        <v>43395</v>
      </c>
      <c r="I7" s="27">
        <f t="shared" si="1"/>
        <v>0</v>
      </c>
      <c r="J7" s="24">
        <f t="shared" si="2"/>
        <v>1</v>
      </c>
      <c r="K7" s="24">
        <f t="shared" si="3"/>
        <v>8</v>
      </c>
      <c r="L7" s="28">
        <f t="shared" si="4"/>
        <v>1</v>
      </c>
      <c r="N7" s="17">
        <f t="shared" si="5"/>
        <v>0</v>
      </c>
      <c r="O7" s="17">
        <f t="shared" si="6"/>
        <v>1</v>
      </c>
      <c r="P7" s="17">
        <f t="shared" si="7"/>
        <v>1</v>
      </c>
      <c r="Q7" s="17">
        <f t="shared" si="8"/>
        <v>1</v>
      </c>
      <c r="R7" s="24">
        <f t="shared" si="9"/>
        <v>3</v>
      </c>
      <c r="T7" s="27">
        <f t="shared" si="10"/>
        <v>10</v>
      </c>
      <c r="U7" s="24">
        <f t="shared" si="11"/>
        <v>20</v>
      </c>
      <c r="V7" s="28">
        <f t="shared" si="12"/>
        <v>4</v>
      </c>
    </row>
    <row r="8" spans="2:25" x14ac:dyDescent="0.3">
      <c r="B8" s="8">
        <v>4</v>
      </c>
      <c r="C8" s="2" t="s">
        <v>6</v>
      </c>
      <c r="D8" s="3">
        <v>57439</v>
      </c>
      <c r="E8" s="3">
        <v>6333</v>
      </c>
      <c r="F8" s="3">
        <v>6332</v>
      </c>
      <c r="G8" s="4">
        <v>43395</v>
      </c>
      <c r="I8" s="27">
        <f t="shared" si="1"/>
        <v>0</v>
      </c>
      <c r="J8" s="24">
        <f t="shared" si="2"/>
        <v>0</v>
      </c>
      <c r="K8" s="24">
        <f t="shared" si="3"/>
        <v>0</v>
      </c>
      <c r="L8" s="28">
        <f t="shared" si="4"/>
        <v>1</v>
      </c>
      <c r="N8" s="17">
        <f t="shared" si="5"/>
        <v>0</v>
      </c>
      <c r="O8" s="17">
        <f t="shared" si="6"/>
        <v>0</v>
      </c>
      <c r="P8" s="17">
        <f t="shared" si="7"/>
        <v>0</v>
      </c>
      <c r="Q8" s="17">
        <f t="shared" si="8"/>
        <v>1</v>
      </c>
      <c r="R8" s="24">
        <f t="shared" si="9"/>
        <v>1</v>
      </c>
      <c r="T8" s="27">
        <f t="shared" si="10"/>
        <v>1</v>
      </c>
      <c r="U8" s="24">
        <f t="shared" si="11"/>
        <v>9</v>
      </c>
      <c r="V8" s="28">
        <f t="shared" si="12"/>
        <v>1</v>
      </c>
      <c r="X8" s="21" t="s">
        <v>18</v>
      </c>
      <c r="Y8" s="21" t="s">
        <v>19</v>
      </c>
    </row>
    <row r="9" spans="2:25" x14ac:dyDescent="0.3">
      <c r="B9" s="8">
        <v>5</v>
      </c>
      <c r="C9" s="2" t="s">
        <v>6</v>
      </c>
      <c r="D9" s="3">
        <v>57783</v>
      </c>
      <c r="E9" s="3">
        <v>8463</v>
      </c>
      <c r="F9" s="3">
        <v>7122</v>
      </c>
      <c r="G9" s="4">
        <v>43395</v>
      </c>
      <c r="I9" s="27">
        <f t="shared" si="1"/>
        <v>1</v>
      </c>
      <c r="J9" s="24">
        <f t="shared" si="2"/>
        <v>3</v>
      </c>
      <c r="K9" s="24">
        <f t="shared" si="3"/>
        <v>4</v>
      </c>
      <c r="L9" s="28">
        <f t="shared" si="4"/>
        <v>1</v>
      </c>
      <c r="N9" s="17">
        <f t="shared" si="5"/>
        <v>1</v>
      </c>
      <c r="O9" s="17">
        <f t="shared" si="6"/>
        <v>1</v>
      </c>
      <c r="P9" s="17">
        <f t="shared" si="7"/>
        <v>1</v>
      </c>
      <c r="Q9" s="17">
        <f t="shared" si="8"/>
        <v>1</v>
      </c>
      <c r="R9" s="24">
        <f t="shared" si="9"/>
        <v>4</v>
      </c>
      <c r="T9" s="27">
        <f t="shared" si="10"/>
        <v>9</v>
      </c>
      <c r="U9" s="24">
        <f t="shared" si="11"/>
        <v>31</v>
      </c>
      <c r="V9" s="28">
        <f t="shared" si="12"/>
        <v>9</v>
      </c>
      <c r="X9" s="21"/>
      <c r="Y9" s="21"/>
    </row>
    <row r="10" spans="2:25" x14ac:dyDescent="0.3">
      <c r="B10" s="8">
        <v>6</v>
      </c>
      <c r="C10" s="2" t="s">
        <v>6</v>
      </c>
      <c r="D10" s="3">
        <v>57796</v>
      </c>
      <c r="E10" s="3">
        <v>1919</v>
      </c>
      <c r="F10" s="3">
        <v>1776</v>
      </c>
      <c r="G10" s="4">
        <v>43395</v>
      </c>
      <c r="I10" s="27">
        <f t="shared" si="1"/>
        <v>0</v>
      </c>
      <c r="J10" s="24">
        <f t="shared" si="2"/>
        <v>2</v>
      </c>
      <c r="K10" s="24">
        <f t="shared" si="3"/>
        <v>6</v>
      </c>
      <c r="L10" s="28">
        <f t="shared" si="4"/>
        <v>3</v>
      </c>
      <c r="N10" s="17">
        <f t="shared" si="5"/>
        <v>0</v>
      </c>
      <c r="O10" s="17">
        <f t="shared" si="6"/>
        <v>1</v>
      </c>
      <c r="P10" s="17">
        <f t="shared" si="7"/>
        <v>1</v>
      </c>
      <c r="Q10" s="17">
        <f t="shared" si="8"/>
        <v>1</v>
      </c>
      <c r="R10" s="24">
        <f t="shared" si="9"/>
        <v>3</v>
      </c>
      <c r="T10" s="27">
        <f t="shared" si="10"/>
        <v>11</v>
      </c>
      <c r="U10" s="24">
        <f t="shared" si="11"/>
        <v>19</v>
      </c>
      <c r="V10" s="28">
        <f t="shared" si="12"/>
        <v>9</v>
      </c>
      <c r="X10" s="25">
        <f>AVERAGE(U6:U20)</f>
        <v>14.666666666666666</v>
      </c>
      <c r="Y10" s="25">
        <f>AVERAGE(U5,U21:U34)</f>
        <v>16.466666666666665</v>
      </c>
    </row>
    <row r="11" spans="2:25" x14ac:dyDescent="0.3">
      <c r="B11" s="8">
        <v>7</v>
      </c>
      <c r="C11" s="2" t="s">
        <v>6</v>
      </c>
      <c r="D11" s="3">
        <v>57470</v>
      </c>
      <c r="E11" s="3">
        <v>9913</v>
      </c>
      <c r="F11" s="3">
        <v>9912</v>
      </c>
      <c r="G11" s="4">
        <v>43395</v>
      </c>
      <c r="I11" s="27">
        <f t="shared" si="1"/>
        <v>0</v>
      </c>
      <c r="J11" s="24">
        <f t="shared" si="2"/>
        <v>0</v>
      </c>
      <c r="K11" s="24">
        <f t="shared" si="3"/>
        <v>0</v>
      </c>
      <c r="L11" s="28">
        <f t="shared" si="4"/>
        <v>1</v>
      </c>
      <c r="N11" s="17">
        <f t="shared" si="5"/>
        <v>0</v>
      </c>
      <c r="O11" s="17">
        <f t="shared" si="6"/>
        <v>0</v>
      </c>
      <c r="P11" s="17">
        <f t="shared" si="7"/>
        <v>0</v>
      </c>
      <c r="Q11" s="17">
        <f t="shared" si="8"/>
        <v>1</v>
      </c>
      <c r="R11" s="24">
        <f t="shared" si="9"/>
        <v>1</v>
      </c>
      <c r="T11" s="27">
        <f t="shared" si="10"/>
        <v>1</v>
      </c>
      <c r="U11" s="24">
        <f t="shared" si="11"/>
        <v>9</v>
      </c>
      <c r="V11" s="28">
        <f t="shared" si="12"/>
        <v>1</v>
      </c>
    </row>
    <row r="12" spans="2:25" x14ac:dyDescent="0.3">
      <c r="B12" s="8">
        <v>8</v>
      </c>
      <c r="C12" s="2" t="s">
        <v>6</v>
      </c>
      <c r="D12" s="3">
        <v>57633</v>
      </c>
      <c r="E12" s="3">
        <v>6679</v>
      </c>
      <c r="F12" s="3">
        <v>6668</v>
      </c>
      <c r="G12" s="4">
        <v>43395</v>
      </c>
      <c r="I12" s="27">
        <f t="shared" si="1"/>
        <v>0</v>
      </c>
      <c r="J12" s="24">
        <f t="shared" si="2"/>
        <v>0</v>
      </c>
      <c r="K12" s="24">
        <f t="shared" si="3"/>
        <v>1</v>
      </c>
      <c r="L12" s="28">
        <f t="shared" si="4"/>
        <v>1</v>
      </c>
      <c r="N12" s="17">
        <f t="shared" si="5"/>
        <v>0</v>
      </c>
      <c r="O12" s="17">
        <f t="shared" si="6"/>
        <v>0</v>
      </c>
      <c r="P12" s="17">
        <f t="shared" si="7"/>
        <v>1</v>
      </c>
      <c r="Q12" s="17">
        <f t="shared" si="8"/>
        <v>1</v>
      </c>
      <c r="R12" s="24">
        <f t="shared" si="9"/>
        <v>2</v>
      </c>
      <c r="T12" s="27">
        <f t="shared" si="10"/>
        <v>2</v>
      </c>
      <c r="U12" s="24">
        <f t="shared" si="11"/>
        <v>18</v>
      </c>
      <c r="V12" s="28">
        <f t="shared" si="12"/>
        <v>2</v>
      </c>
    </row>
    <row r="13" spans="2:25" x14ac:dyDescent="0.3">
      <c r="B13" s="8">
        <v>9</v>
      </c>
      <c r="C13" s="2" t="s">
        <v>6</v>
      </c>
      <c r="D13" s="3">
        <v>57951</v>
      </c>
      <c r="E13" s="3">
        <v>4344</v>
      </c>
      <c r="F13" s="3">
        <v>4222</v>
      </c>
      <c r="G13" s="4">
        <v>43395</v>
      </c>
      <c r="I13" s="27">
        <f t="shared" si="1"/>
        <v>0</v>
      </c>
      <c r="J13" s="24">
        <f t="shared" si="2"/>
        <v>1</v>
      </c>
      <c r="K13" s="24">
        <f t="shared" si="3"/>
        <v>2</v>
      </c>
      <c r="L13" s="28">
        <f t="shared" si="4"/>
        <v>2</v>
      </c>
      <c r="N13" s="17">
        <f t="shared" si="5"/>
        <v>0</v>
      </c>
      <c r="O13" s="17">
        <f t="shared" si="6"/>
        <v>1</v>
      </c>
      <c r="P13" s="17">
        <f t="shared" si="7"/>
        <v>1</v>
      </c>
      <c r="Q13" s="17">
        <f t="shared" si="8"/>
        <v>1</v>
      </c>
      <c r="R13" s="24">
        <f t="shared" si="9"/>
        <v>3</v>
      </c>
      <c r="T13" s="27">
        <f t="shared" si="10"/>
        <v>5</v>
      </c>
      <c r="U13" s="24">
        <f t="shared" si="11"/>
        <v>25</v>
      </c>
      <c r="V13" s="28">
        <f t="shared" si="12"/>
        <v>5</v>
      </c>
      <c r="X13" s="21" t="s">
        <v>20</v>
      </c>
      <c r="Y13" s="21" t="s">
        <v>21</v>
      </c>
    </row>
    <row r="14" spans="2:25" x14ac:dyDescent="0.3">
      <c r="B14" s="8">
        <v>10</v>
      </c>
      <c r="C14" s="2" t="s">
        <v>6</v>
      </c>
      <c r="D14" s="3">
        <v>57557</v>
      </c>
      <c r="E14" s="3">
        <v>5120</v>
      </c>
      <c r="F14" s="3">
        <v>5687</v>
      </c>
      <c r="G14" s="4">
        <v>43395</v>
      </c>
      <c r="I14" s="27">
        <f t="shared" si="1"/>
        <v>0</v>
      </c>
      <c r="J14" s="24">
        <f t="shared" si="2"/>
        <v>5</v>
      </c>
      <c r="K14" s="24">
        <f t="shared" si="3"/>
        <v>6</v>
      </c>
      <c r="L14" s="28">
        <f t="shared" si="4"/>
        <v>7</v>
      </c>
      <c r="N14" s="17">
        <f t="shared" si="5"/>
        <v>0</v>
      </c>
      <c r="O14" s="17">
        <f t="shared" si="6"/>
        <v>1</v>
      </c>
      <c r="P14" s="17">
        <f t="shared" si="7"/>
        <v>1</v>
      </c>
      <c r="Q14" s="17">
        <f t="shared" si="8"/>
        <v>1</v>
      </c>
      <c r="R14" s="24">
        <f t="shared" si="9"/>
        <v>3</v>
      </c>
      <c r="T14" s="27">
        <f t="shared" si="10"/>
        <v>18</v>
      </c>
      <c r="U14" s="24">
        <f t="shared" si="11"/>
        <v>12</v>
      </c>
      <c r="V14" s="28">
        <f t="shared" si="12"/>
        <v>12</v>
      </c>
      <c r="X14" s="21"/>
      <c r="Y14" s="21"/>
    </row>
    <row r="15" spans="2:25" x14ac:dyDescent="0.3">
      <c r="B15" s="8">
        <v>11</v>
      </c>
      <c r="C15" s="2" t="s">
        <v>6</v>
      </c>
      <c r="D15" s="3">
        <v>57352</v>
      </c>
      <c r="E15" s="3">
        <v>5275</v>
      </c>
      <c r="F15" s="3">
        <v>6505</v>
      </c>
      <c r="G15" s="4">
        <v>43395</v>
      </c>
      <c r="I15" s="27">
        <f t="shared" si="1"/>
        <v>1</v>
      </c>
      <c r="J15" s="24">
        <f t="shared" si="2"/>
        <v>3</v>
      </c>
      <c r="K15" s="24">
        <f t="shared" si="3"/>
        <v>7</v>
      </c>
      <c r="L15" s="28">
        <f t="shared" si="4"/>
        <v>0</v>
      </c>
      <c r="N15" s="17">
        <f t="shared" si="5"/>
        <v>1</v>
      </c>
      <c r="O15" s="17">
        <f t="shared" si="6"/>
        <v>1</v>
      </c>
      <c r="P15" s="17">
        <f t="shared" si="7"/>
        <v>1</v>
      </c>
      <c r="Q15" s="17">
        <f t="shared" si="8"/>
        <v>0</v>
      </c>
      <c r="R15" s="24">
        <f t="shared" si="9"/>
        <v>3</v>
      </c>
      <c r="T15" s="27">
        <f t="shared" si="10"/>
        <v>11</v>
      </c>
      <c r="U15" s="24">
        <f t="shared" si="11"/>
        <v>19</v>
      </c>
      <c r="V15" s="28">
        <f t="shared" si="12"/>
        <v>7</v>
      </c>
      <c r="X15" s="25">
        <f>AVERAGE(V6:V20)</f>
        <v>4.1333333333333337</v>
      </c>
      <c r="Y15" s="25">
        <f>AVERAGE(V5,V21:V34)</f>
        <v>5.8</v>
      </c>
    </row>
    <row r="16" spans="2:25" x14ac:dyDescent="0.3">
      <c r="B16" s="8">
        <v>12</v>
      </c>
      <c r="C16" s="2" t="s">
        <v>6</v>
      </c>
      <c r="D16" s="3">
        <v>57613</v>
      </c>
      <c r="E16" s="3">
        <v>7173</v>
      </c>
      <c r="F16" s="3">
        <v>7183</v>
      </c>
      <c r="G16" s="4">
        <v>43395</v>
      </c>
      <c r="I16" s="27">
        <f t="shared" si="1"/>
        <v>0</v>
      </c>
      <c r="J16" s="24">
        <f t="shared" si="2"/>
        <v>0</v>
      </c>
      <c r="K16" s="24">
        <f t="shared" si="3"/>
        <v>1</v>
      </c>
      <c r="L16" s="28">
        <f t="shared" si="4"/>
        <v>0</v>
      </c>
      <c r="N16" s="17">
        <f t="shared" si="5"/>
        <v>0</v>
      </c>
      <c r="O16" s="17">
        <f t="shared" si="6"/>
        <v>0</v>
      </c>
      <c r="P16" s="17">
        <f t="shared" si="7"/>
        <v>1</v>
      </c>
      <c r="Q16" s="17">
        <f t="shared" si="8"/>
        <v>0</v>
      </c>
      <c r="R16" s="24">
        <f t="shared" si="9"/>
        <v>1</v>
      </c>
      <c r="T16" s="27">
        <f t="shared" si="10"/>
        <v>1</v>
      </c>
      <c r="U16" s="24">
        <f t="shared" si="11"/>
        <v>9</v>
      </c>
      <c r="V16" s="28">
        <f t="shared" si="12"/>
        <v>1</v>
      </c>
    </row>
    <row r="17" spans="2:22" x14ac:dyDescent="0.3">
      <c r="B17" s="8">
        <v>13</v>
      </c>
      <c r="C17" s="2" t="s">
        <v>6</v>
      </c>
      <c r="D17" s="3">
        <v>57376</v>
      </c>
      <c r="E17" s="3">
        <v>9283</v>
      </c>
      <c r="F17" s="3">
        <v>9283</v>
      </c>
      <c r="G17" s="4">
        <v>43395</v>
      </c>
      <c r="I17" s="27">
        <f t="shared" si="1"/>
        <v>0</v>
      </c>
      <c r="J17" s="24">
        <f t="shared" si="2"/>
        <v>0</v>
      </c>
      <c r="K17" s="24">
        <f t="shared" si="3"/>
        <v>0</v>
      </c>
      <c r="L17" s="28">
        <f t="shared" si="4"/>
        <v>0</v>
      </c>
      <c r="N17" s="17">
        <f t="shared" si="5"/>
        <v>0</v>
      </c>
      <c r="O17" s="17">
        <f t="shared" si="6"/>
        <v>0</v>
      </c>
      <c r="P17" s="17">
        <f t="shared" si="7"/>
        <v>0</v>
      </c>
      <c r="Q17" s="17">
        <f t="shared" si="8"/>
        <v>0</v>
      </c>
      <c r="R17" s="24">
        <f t="shared" si="9"/>
        <v>0</v>
      </c>
      <c r="T17" s="27">
        <f t="shared" si="10"/>
        <v>0</v>
      </c>
      <c r="U17" s="24">
        <f t="shared" si="11"/>
        <v>0</v>
      </c>
      <c r="V17" s="28">
        <f t="shared" si="12"/>
        <v>0</v>
      </c>
    </row>
    <row r="18" spans="2:22" x14ac:dyDescent="0.3">
      <c r="B18" s="8">
        <v>14</v>
      </c>
      <c r="C18" s="2" t="s">
        <v>6</v>
      </c>
      <c r="D18" s="3">
        <v>57319</v>
      </c>
      <c r="E18" s="3">
        <v>8845</v>
      </c>
      <c r="F18" s="3">
        <v>8845</v>
      </c>
      <c r="G18" s="4">
        <v>43395</v>
      </c>
      <c r="I18" s="27">
        <f t="shared" si="1"/>
        <v>0</v>
      </c>
      <c r="J18" s="24">
        <f t="shared" si="2"/>
        <v>0</v>
      </c>
      <c r="K18" s="24">
        <f t="shared" si="3"/>
        <v>0</v>
      </c>
      <c r="L18" s="28">
        <f t="shared" si="4"/>
        <v>0</v>
      </c>
      <c r="N18" s="17">
        <f t="shared" si="5"/>
        <v>0</v>
      </c>
      <c r="O18" s="17">
        <f t="shared" si="6"/>
        <v>0</v>
      </c>
      <c r="P18" s="17">
        <f t="shared" si="7"/>
        <v>0</v>
      </c>
      <c r="Q18" s="17">
        <f t="shared" si="8"/>
        <v>0</v>
      </c>
      <c r="R18" s="24">
        <f t="shared" si="9"/>
        <v>0</v>
      </c>
      <c r="T18" s="27">
        <f t="shared" si="10"/>
        <v>0</v>
      </c>
      <c r="U18" s="24">
        <f t="shared" si="11"/>
        <v>0</v>
      </c>
      <c r="V18" s="28">
        <f t="shared" si="12"/>
        <v>0</v>
      </c>
    </row>
    <row r="19" spans="2:22" x14ac:dyDescent="0.3">
      <c r="B19" s="8">
        <v>15</v>
      </c>
      <c r="C19" s="2" t="s">
        <v>6</v>
      </c>
      <c r="D19" s="3">
        <v>57290</v>
      </c>
      <c r="E19" s="3">
        <v>5298</v>
      </c>
      <c r="F19" s="3">
        <v>4188</v>
      </c>
      <c r="G19" s="4">
        <v>43395</v>
      </c>
      <c r="I19" s="27">
        <f t="shared" si="1"/>
        <v>1</v>
      </c>
      <c r="J19" s="24">
        <f t="shared" si="2"/>
        <v>1</v>
      </c>
      <c r="K19" s="24">
        <f t="shared" si="3"/>
        <v>1</v>
      </c>
      <c r="L19" s="28">
        <f t="shared" si="4"/>
        <v>0</v>
      </c>
      <c r="N19" s="17">
        <f t="shared" si="5"/>
        <v>1</v>
      </c>
      <c r="O19" s="17">
        <f t="shared" si="6"/>
        <v>1</v>
      </c>
      <c r="P19" s="17">
        <f t="shared" si="7"/>
        <v>1</v>
      </c>
      <c r="Q19" s="17">
        <f t="shared" si="8"/>
        <v>0</v>
      </c>
      <c r="R19" s="24">
        <f t="shared" si="9"/>
        <v>3</v>
      </c>
      <c r="T19" s="27">
        <f t="shared" si="10"/>
        <v>3</v>
      </c>
      <c r="U19" s="24">
        <f t="shared" si="11"/>
        <v>27</v>
      </c>
      <c r="V19" s="28">
        <f t="shared" si="12"/>
        <v>3</v>
      </c>
    </row>
    <row r="20" spans="2:22" x14ac:dyDescent="0.3">
      <c r="B20" s="8">
        <v>16</v>
      </c>
      <c r="C20" s="2" t="s">
        <v>6</v>
      </c>
      <c r="D20" s="3">
        <v>57604</v>
      </c>
      <c r="E20" s="3">
        <v>8392</v>
      </c>
      <c r="F20" s="3">
        <v>8399</v>
      </c>
      <c r="G20" s="4">
        <v>43395</v>
      </c>
      <c r="I20" s="27">
        <f t="shared" si="1"/>
        <v>0</v>
      </c>
      <c r="J20" s="24">
        <f t="shared" si="2"/>
        <v>0</v>
      </c>
      <c r="K20" s="24">
        <f t="shared" si="3"/>
        <v>0</v>
      </c>
      <c r="L20" s="28">
        <f t="shared" si="4"/>
        <v>7</v>
      </c>
      <c r="N20" s="17">
        <f t="shared" si="5"/>
        <v>0</v>
      </c>
      <c r="O20" s="17">
        <f t="shared" si="6"/>
        <v>0</v>
      </c>
      <c r="P20" s="17">
        <f t="shared" si="7"/>
        <v>0</v>
      </c>
      <c r="Q20" s="17">
        <f t="shared" si="8"/>
        <v>1</v>
      </c>
      <c r="R20" s="24">
        <f t="shared" si="9"/>
        <v>1</v>
      </c>
      <c r="T20" s="27">
        <f t="shared" si="10"/>
        <v>7</v>
      </c>
      <c r="U20" s="24">
        <f t="shared" si="11"/>
        <v>3</v>
      </c>
      <c r="V20" s="28">
        <f t="shared" si="12"/>
        <v>3</v>
      </c>
    </row>
    <row r="21" spans="2:22" x14ac:dyDescent="0.3">
      <c r="B21" s="8">
        <v>17</v>
      </c>
      <c r="C21" s="2" t="s">
        <v>5</v>
      </c>
      <c r="D21" s="3">
        <v>57163</v>
      </c>
      <c r="E21" s="3">
        <v>2483</v>
      </c>
      <c r="F21" s="3">
        <v>5483</v>
      </c>
      <c r="G21" s="4">
        <v>43395</v>
      </c>
      <c r="I21" s="27">
        <f t="shared" si="1"/>
        <v>3</v>
      </c>
      <c r="J21" s="24">
        <f t="shared" si="2"/>
        <v>0</v>
      </c>
      <c r="K21" s="24">
        <f t="shared" si="3"/>
        <v>0</v>
      </c>
      <c r="L21" s="28">
        <f t="shared" si="4"/>
        <v>0</v>
      </c>
      <c r="N21" s="17">
        <f t="shared" si="5"/>
        <v>1</v>
      </c>
      <c r="O21" s="17">
        <f t="shared" si="6"/>
        <v>0</v>
      </c>
      <c r="P21" s="17">
        <f t="shared" si="7"/>
        <v>0</v>
      </c>
      <c r="Q21" s="17">
        <f t="shared" si="8"/>
        <v>0</v>
      </c>
      <c r="R21" s="24">
        <f t="shared" si="9"/>
        <v>1</v>
      </c>
      <c r="T21" s="27">
        <f t="shared" si="10"/>
        <v>3</v>
      </c>
      <c r="U21" s="24">
        <f t="shared" si="11"/>
        <v>7</v>
      </c>
      <c r="V21" s="28">
        <f t="shared" si="12"/>
        <v>3</v>
      </c>
    </row>
    <row r="22" spans="2:22" x14ac:dyDescent="0.3">
      <c r="B22" s="8">
        <v>18</v>
      </c>
      <c r="C22" s="2" t="s">
        <v>5</v>
      </c>
      <c r="D22" s="3">
        <v>57135</v>
      </c>
      <c r="E22" s="3">
        <v>7456</v>
      </c>
      <c r="F22" s="3">
        <v>4570</v>
      </c>
      <c r="G22" s="4">
        <v>43395</v>
      </c>
      <c r="I22" s="27">
        <f t="shared" si="1"/>
        <v>3</v>
      </c>
      <c r="J22" s="24">
        <f t="shared" si="2"/>
        <v>1</v>
      </c>
      <c r="K22" s="24">
        <f t="shared" si="3"/>
        <v>2</v>
      </c>
      <c r="L22" s="28">
        <f t="shared" si="4"/>
        <v>6</v>
      </c>
      <c r="N22" s="17">
        <f t="shared" si="5"/>
        <v>1</v>
      </c>
      <c r="O22" s="17">
        <f t="shared" si="6"/>
        <v>1</v>
      </c>
      <c r="P22" s="17">
        <f t="shared" si="7"/>
        <v>1</v>
      </c>
      <c r="Q22" s="17">
        <f t="shared" si="8"/>
        <v>1</v>
      </c>
      <c r="R22" s="24">
        <f t="shared" si="9"/>
        <v>4</v>
      </c>
      <c r="T22" s="27">
        <f t="shared" si="10"/>
        <v>12</v>
      </c>
      <c r="U22" s="24">
        <f t="shared" si="11"/>
        <v>28</v>
      </c>
      <c r="V22" s="28">
        <f t="shared" si="12"/>
        <v>10</v>
      </c>
    </row>
    <row r="23" spans="2:22" x14ac:dyDescent="0.3">
      <c r="B23" s="8">
        <v>19</v>
      </c>
      <c r="C23" s="2" t="s">
        <v>5</v>
      </c>
      <c r="D23" s="3">
        <v>57400</v>
      </c>
      <c r="E23" s="3">
        <v>4871</v>
      </c>
      <c r="F23" s="3">
        <v>4750</v>
      </c>
      <c r="G23" s="4">
        <v>43408</v>
      </c>
      <c r="I23" s="27">
        <f t="shared" si="1"/>
        <v>0</v>
      </c>
      <c r="J23" s="24">
        <f t="shared" si="2"/>
        <v>1</v>
      </c>
      <c r="K23" s="24">
        <f t="shared" si="3"/>
        <v>2</v>
      </c>
      <c r="L23" s="28">
        <f t="shared" si="4"/>
        <v>1</v>
      </c>
      <c r="N23" s="17">
        <f t="shared" si="5"/>
        <v>0</v>
      </c>
      <c r="O23" s="17">
        <f t="shared" si="6"/>
        <v>1</v>
      </c>
      <c r="P23" s="17">
        <f t="shared" si="7"/>
        <v>1</v>
      </c>
      <c r="Q23" s="17">
        <f t="shared" si="8"/>
        <v>1</v>
      </c>
      <c r="R23" s="24">
        <f t="shared" si="9"/>
        <v>3</v>
      </c>
      <c r="T23" s="27">
        <f t="shared" si="10"/>
        <v>4</v>
      </c>
      <c r="U23" s="24">
        <f t="shared" si="11"/>
        <v>26</v>
      </c>
      <c r="V23" s="28">
        <f t="shared" si="12"/>
        <v>4</v>
      </c>
    </row>
    <row r="24" spans="2:22" x14ac:dyDescent="0.3">
      <c r="B24" s="8">
        <v>20</v>
      </c>
      <c r="C24" s="2" t="s">
        <v>5</v>
      </c>
      <c r="D24" s="3">
        <v>57197</v>
      </c>
      <c r="E24" s="3">
        <v>6332</v>
      </c>
      <c r="F24" s="3">
        <v>8336</v>
      </c>
      <c r="G24" s="4">
        <v>43408</v>
      </c>
      <c r="I24" s="27">
        <f t="shared" si="1"/>
        <v>2</v>
      </c>
      <c r="J24" s="24">
        <f t="shared" si="2"/>
        <v>0</v>
      </c>
      <c r="K24" s="24">
        <f t="shared" si="3"/>
        <v>0</v>
      </c>
      <c r="L24" s="28">
        <f t="shared" si="4"/>
        <v>4</v>
      </c>
      <c r="N24" s="17">
        <f t="shared" si="5"/>
        <v>1</v>
      </c>
      <c r="O24" s="17">
        <f t="shared" si="6"/>
        <v>0</v>
      </c>
      <c r="P24" s="17">
        <f t="shared" si="7"/>
        <v>0</v>
      </c>
      <c r="Q24" s="17">
        <f t="shared" si="8"/>
        <v>1</v>
      </c>
      <c r="R24" s="24">
        <f t="shared" si="9"/>
        <v>2</v>
      </c>
      <c r="T24" s="27">
        <f t="shared" si="10"/>
        <v>6</v>
      </c>
      <c r="U24" s="24">
        <f t="shared" si="11"/>
        <v>14</v>
      </c>
      <c r="V24" s="28">
        <f t="shared" si="12"/>
        <v>6</v>
      </c>
    </row>
    <row r="25" spans="2:22" x14ac:dyDescent="0.3">
      <c r="B25" s="8">
        <v>21</v>
      </c>
      <c r="C25" s="2" t="s">
        <v>5</v>
      </c>
      <c r="D25" s="3">
        <v>57226</v>
      </c>
      <c r="E25" s="3">
        <v>8439</v>
      </c>
      <c r="F25" s="3">
        <v>9660</v>
      </c>
      <c r="G25" s="4">
        <v>43408</v>
      </c>
      <c r="I25" s="27">
        <f t="shared" si="1"/>
        <v>1</v>
      </c>
      <c r="J25" s="24">
        <f t="shared" si="2"/>
        <v>2</v>
      </c>
      <c r="K25" s="24">
        <f t="shared" si="3"/>
        <v>3</v>
      </c>
      <c r="L25" s="28">
        <f t="shared" si="4"/>
        <v>9</v>
      </c>
      <c r="N25" s="17">
        <f t="shared" si="5"/>
        <v>1</v>
      </c>
      <c r="O25" s="17">
        <f t="shared" si="6"/>
        <v>1</v>
      </c>
      <c r="P25" s="17">
        <f t="shared" si="7"/>
        <v>1</v>
      </c>
      <c r="Q25" s="17">
        <f t="shared" si="8"/>
        <v>1</v>
      </c>
      <c r="R25" s="24">
        <f t="shared" si="9"/>
        <v>4</v>
      </c>
      <c r="T25" s="27">
        <f t="shared" si="10"/>
        <v>15</v>
      </c>
      <c r="U25" s="24">
        <f t="shared" si="11"/>
        <v>25</v>
      </c>
      <c r="V25" s="28">
        <f t="shared" si="12"/>
        <v>7</v>
      </c>
    </row>
    <row r="26" spans="2:22" x14ac:dyDescent="0.3">
      <c r="B26" s="8">
        <v>22</v>
      </c>
      <c r="C26" s="2" t="s">
        <v>5</v>
      </c>
      <c r="D26" s="3">
        <v>57515</v>
      </c>
      <c r="E26" s="3">
        <v>8510</v>
      </c>
      <c r="F26" s="3">
        <v>8410</v>
      </c>
      <c r="G26" s="4">
        <v>43408</v>
      </c>
      <c r="I26" s="27">
        <f t="shared" si="1"/>
        <v>0</v>
      </c>
      <c r="J26" s="24">
        <f t="shared" si="2"/>
        <v>1</v>
      </c>
      <c r="K26" s="24">
        <f t="shared" si="3"/>
        <v>0</v>
      </c>
      <c r="L26" s="28">
        <f t="shared" si="4"/>
        <v>0</v>
      </c>
      <c r="N26" s="17">
        <f t="shared" si="5"/>
        <v>0</v>
      </c>
      <c r="O26" s="17">
        <f t="shared" si="6"/>
        <v>1</v>
      </c>
      <c r="P26" s="17">
        <f t="shared" si="7"/>
        <v>0</v>
      </c>
      <c r="Q26" s="17">
        <f t="shared" si="8"/>
        <v>0</v>
      </c>
      <c r="R26" s="24">
        <f t="shared" si="9"/>
        <v>1</v>
      </c>
      <c r="T26" s="27">
        <f t="shared" si="10"/>
        <v>1</v>
      </c>
      <c r="U26" s="24">
        <f t="shared" si="11"/>
        <v>9</v>
      </c>
      <c r="V26" s="28">
        <f t="shared" si="12"/>
        <v>1</v>
      </c>
    </row>
    <row r="27" spans="2:22" x14ac:dyDescent="0.3">
      <c r="B27" s="8">
        <v>23</v>
      </c>
      <c r="C27" s="2" t="s">
        <v>5</v>
      </c>
      <c r="D27" s="3">
        <v>57762</v>
      </c>
      <c r="E27" s="3">
        <v>5427</v>
      </c>
      <c r="F27" s="3">
        <v>4294</v>
      </c>
      <c r="G27" s="4">
        <v>43408</v>
      </c>
      <c r="I27" s="27">
        <f t="shared" si="1"/>
        <v>1</v>
      </c>
      <c r="J27" s="24">
        <f t="shared" si="2"/>
        <v>2</v>
      </c>
      <c r="K27" s="24">
        <f t="shared" si="3"/>
        <v>7</v>
      </c>
      <c r="L27" s="28">
        <f t="shared" si="4"/>
        <v>3</v>
      </c>
      <c r="N27" s="17">
        <f t="shared" si="5"/>
        <v>1</v>
      </c>
      <c r="O27" s="17">
        <f t="shared" si="6"/>
        <v>1</v>
      </c>
      <c r="P27" s="17">
        <f t="shared" si="7"/>
        <v>1</v>
      </c>
      <c r="Q27" s="17">
        <f t="shared" si="8"/>
        <v>1</v>
      </c>
      <c r="R27" s="24">
        <f t="shared" si="9"/>
        <v>4</v>
      </c>
      <c r="T27" s="27">
        <f t="shared" si="10"/>
        <v>13</v>
      </c>
      <c r="U27" s="24">
        <f t="shared" si="11"/>
        <v>27</v>
      </c>
      <c r="V27" s="28">
        <f t="shared" si="12"/>
        <v>9</v>
      </c>
    </row>
    <row r="28" spans="2:22" x14ac:dyDescent="0.3">
      <c r="B28" s="8">
        <v>24</v>
      </c>
      <c r="C28" s="2" t="s">
        <v>5</v>
      </c>
      <c r="D28" s="3">
        <v>57676</v>
      </c>
      <c r="E28" s="3">
        <v>2401</v>
      </c>
      <c r="F28" s="3">
        <v>2047</v>
      </c>
      <c r="G28" s="4">
        <v>43408</v>
      </c>
      <c r="I28" s="27">
        <f t="shared" si="1"/>
        <v>0</v>
      </c>
      <c r="J28" s="24">
        <f t="shared" si="2"/>
        <v>4</v>
      </c>
      <c r="K28" s="24">
        <f t="shared" si="3"/>
        <v>4</v>
      </c>
      <c r="L28" s="28">
        <f t="shared" si="4"/>
        <v>6</v>
      </c>
      <c r="N28" s="17">
        <f t="shared" si="5"/>
        <v>0</v>
      </c>
      <c r="O28" s="17">
        <f t="shared" si="6"/>
        <v>1</v>
      </c>
      <c r="P28" s="17">
        <f t="shared" si="7"/>
        <v>1</v>
      </c>
      <c r="Q28" s="17">
        <f t="shared" si="8"/>
        <v>1</v>
      </c>
      <c r="R28" s="24">
        <f t="shared" si="9"/>
        <v>3</v>
      </c>
      <c r="T28" s="27">
        <f t="shared" si="10"/>
        <v>14</v>
      </c>
      <c r="U28" s="24">
        <f t="shared" si="11"/>
        <v>16</v>
      </c>
      <c r="V28" s="28">
        <f t="shared" si="12"/>
        <v>12</v>
      </c>
    </row>
    <row r="29" spans="2:22" x14ac:dyDescent="0.3">
      <c r="B29" s="8">
        <v>25</v>
      </c>
      <c r="C29" s="2" t="s">
        <v>5</v>
      </c>
      <c r="D29" s="3">
        <v>57674</v>
      </c>
      <c r="E29" s="3">
        <v>4435</v>
      </c>
      <c r="F29" s="3">
        <v>9146</v>
      </c>
      <c r="G29" s="4">
        <v>43408</v>
      </c>
      <c r="I29" s="27">
        <f t="shared" si="1"/>
        <v>5</v>
      </c>
      <c r="J29" s="24">
        <f t="shared" si="2"/>
        <v>3</v>
      </c>
      <c r="K29" s="24">
        <f t="shared" si="3"/>
        <v>1</v>
      </c>
      <c r="L29" s="28">
        <f t="shared" si="4"/>
        <v>1</v>
      </c>
      <c r="N29" s="17">
        <f t="shared" si="5"/>
        <v>1</v>
      </c>
      <c r="O29" s="17">
        <f t="shared" si="6"/>
        <v>1</v>
      </c>
      <c r="P29" s="17">
        <f t="shared" si="7"/>
        <v>1</v>
      </c>
      <c r="Q29" s="17">
        <f t="shared" si="8"/>
        <v>1</v>
      </c>
      <c r="R29" s="24">
        <f t="shared" si="9"/>
        <v>4</v>
      </c>
      <c r="T29" s="27">
        <f t="shared" si="10"/>
        <v>10</v>
      </c>
      <c r="U29" s="24">
        <f t="shared" si="11"/>
        <v>30</v>
      </c>
      <c r="V29" s="28">
        <f t="shared" si="12"/>
        <v>10</v>
      </c>
    </row>
    <row r="30" spans="2:22" x14ac:dyDescent="0.3">
      <c r="B30" s="8">
        <v>26</v>
      </c>
      <c r="C30" s="2" t="s">
        <v>5</v>
      </c>
      <c r="D30" s="3">
        <v>57852</v>
      </c>
      <c r="E30" s="3">
        <v>9554</v>
      </c>
      <c r="F30" s="3">
        <v>9354</v>
      </c>
      <c r="G30" s="4">
        <v>43408</v>
      </c>
      <c r="I30" s="27">
        <f t="shared" si="1"/>
        <v>0</v>
      </c>
      <c r="J30" s="24">
        <f t="shared" si="2"/>
        <v>2</v>
      </c>
      <c r="K30" s="24">
        <f t="shared" si="3"/>
        <v>0</v>
      </c>
      <c r="L30" s="28">
        <f t="shared" si="4"/>
        <v>0</v>
      </c>
      <c r="N30" s="17">
        <f t="shared" si="5"/>
        <v>0</v>
      </c>
      <c r="O30" s="17">
        <f t="shared" si="6"/>
        <v>1</v>
      </c>
      <c r="P30" s="17">
        <f t="shared" si="7"/>
        <v>0</v>
      </c>
      <c r="Q30" s="17">
        <f t="shared" si="8"/>
        <v>0</v>
      </c>
      <c r="R30" s="24">
        <f t="shared" si="9"/>
        <v>1</v>
      </c>
      <c r="T30" s="27">
        <f t="shared" si="10"/>
        <v>2</v>
      </c>
      <c r="U30" s="24">
        <f t="shared" si="11"/>
        <v>8</v>
      </c>
      <c r="V30" s="28">
        <f t="shared" si="12"/>
        <v>2</v>
      </c>
    </row>
    <row r="31" spans="2:22" x14ac:dyDescent="0.3">
      <c r="B31" s="8">
        <v>27</v>
      </c>
      <c r="C31" s="2" t="s">
        <v>5</v>
      </c>
      <c r="D31" s="3">
        <v>57328</v>
      </c>
      <c r="E31" s="3">
        <v>3358</v>
      </c>
      <c r="F31" s="3">
        <v>2828</v>
      </c>
      <c r="G31" s="4">
        <v>43408</v>
      </c>
      <c r="I31" s="27">
        <f t="shared" si="1"/>
        <v>1</v>
      </c>
      <c r="J31" s="24">
        <f t="shared" si="2"/>
        <v>5</v>
      </c>
      <c r="K31" s="24">
        <f t="shared" si="3"/>
        <v>3</v>
      </c>
      <c r="L31" s="28">
        <f t="shared" si="4"/>
        <v>0</v>
      </c>
      <c r="N31" s="17">
        <f t="shared" si="5"/>
        <v>1</v>
      </c>
      <c r="O31" s="17">
        <f t="shared" si="6"/>
        <v>1</v>
      </c>
      <c r="P31" s="17">
        <f t="shared" si="7"/>
        <v>1</v>
      </c>
      <c r="Q31" s="17">
        <f t="shared" si="8"/>
        <v>0</v>
      </c>
      <c r="R31" s="24">
        <f t="shared" si="9"/>
        <v>3</v>
      </c>
      <c r="T31" s="27">
        <f t="shared" si="10"/>
        <v>9</v>
      </c>
      <c r="U31" s="24">
        <f t="shared" si="11"/>
        <v>21</v>
      </c>
      <c r="V31" s="28">
        <f t="shared" si="12"/>
        <v>9</v>
      </c>
    </row>
    <row r="32" spans="2:22" x14ac:dyDescent="0.3">
      <c r="B32" s="8">
        <v>28</v>
      </c>
      <c r="C32" s="2" t="s">
        <v>5</v>
      </c>
      <c r="D32" s="3">
        <v>57096</v>
      </c>
      <c r="E32" s="3">
        <v>6371</v>
      </c>
      <c r="F32" s="3">
        <v>6141</v>
      </c>
      <c r="G32" s="4">
        <v>43408</v>
      </c>
      <c r="I32" s="27">
        <f t="shared" si="1"/>
        <v>0</v>
      </c>
      <c r="J32" s="24">
        <f t="shared" si="2"/>
        <v>2</v>
      </c>
      <c r="K32" s="24">
        <f t="shared" si="3"/>
        <v>3</v>
      </c>
      <c r="L32" s="28">
        <f t="shared" si="4"/>
        <v>0</v>
      </c>
      <c r="N32" s="17">
        <f t="shared" si="5"/>
        <v>0</v>
      </c>
      <c r="O32" s="17">
        <f t="shared" si="6"/>
        <v>1</v>
      </c>
      <c r="P32" s="17">
        <f t="shared" si="7"/>
        <v>1</v>
      </c>
      <c r="Q32" s="17">
        <f t="shared" si="8"/>
        <v>0</v>
      </c>
      <c r="R32" s="24">
        <f t="shared" si="9"/>
        <v>2</v>
      </c>
      <c r="T32" s="27">
        <f t="shared" si="10"/>
        <v>5</v>
      </c>
      <c r="U32" s="24">
        <f t="shared" si="11"/>
        <v>15</v>
      </c>
      <c r="V32" s="28">
        <f t="shared" si="12"/>
        <v>5</v>
      </c>
    </row>
    <row r="33" spans="2:22" x14ac:dyDescent="0.3">
      <c r="B33" s="8">
        <v>29</v>
      </c>
      <c r="C33" s="2" t="s">
        <v>5</v>
      </c>
      <c r="D33" s="3">
        <v>57487</v>
      </c>
      <c r="E33" s="3">
        <v>2682</v>
      </c>
      <c r="F33" s="3">
        <v>2682</v>
      </c>
      <c r="G33" s="4">
        <v>43408</v>
      </c>
      <c r="I33" s="27">
        <f t="shared" si="1"/>
        <v>0</v>
      </c>
      <c r="J33" s="24">
        <f t="shared" si="2"/>
        <v>0</v>
      </c>
      <c r="K33" s="24">
        <f t="shared" si="3"/>
        <v>0</v>
      </c>
      <c r="L33" s="28">
        <f t="shared" si="4"/>
        <v>0</v>
      </c>
      <c r="N33" s="17">
        <f t="shared" si="5"/>
        <v>0</v>
      </c>
      <c r="O33" s="17">
        <f t="shared" si="6"/>
        <v>0</v>
      </c>
      <c r="P33" s="17">
        <f t="shared" si="7"/>
        <v>0</v>
      </c>
      <c r="Q33" s="17">
        <f t="shared" si="8"/>
        <v>0</v>
      </c>
      <c r="R33" s="24">
        <f t="shared" si="9"/>
        <v>0</v>
      </c>
      <c r="T33" s="27">
        <f t="shared" si="10"/>
        <v>0</v>
      </c>
      <c r="U33" s="24">
        <f t="shared" si="11"/>
        <v>0</v>
      </c>
      <c r="V33" s="28">
        <f t="shared" si="12"/>
        <v>0</v>
      </c>
    </row>
    <row r="34" spans="2:22" x14ac:dyDescent="0.3">
      <c r="B34" s="9">
        <v>30</v>
      </c>
      <c r="C34" s="5" t="s">
        <v>5</v>
      </c>
      <c r="D34" s="6">
        <v>57405</v>
      </c>
      <c r="E34" s="6">
        <v>9118</v>
      </c>
      <c r="F34" s="6" t="s">
        <v>8</v>
      </c>
      <c r="G34" s="7">
        <v>43408</v>
      </c>
      <c r="I34" s="29">
        <f t="shared" si="1"/>
        <v>9</v>
      </c>
      <c r="J34" s="30">
        <f t="shared" si="2"/>
        <v>1</v>
      </c>
      <c r="K34" s="30">
        <f t="shared" si="3"/>
        <v>3</v>
      </c>
      <c r="L34" s="31">
        <f t="shared" si="4"/>
        <v>6</v>
      </c>
      <c r="N34" s="17">
        <f t="shared" si="5"/>
        <v>1</v>
      </c>
      <c r="O34" s="17">
        <f t="shared" si="6"/>
        <v>1</v>
      </c>
      <c r="P34" s="17">
        <f t="shared" si="7"/>
        <v>1</v>
      </c>
      <c r="Q34" s="17">
        <f t="shared" si="8"/>
        <v>1</v>
      </c>
      <c r="R34" s="24">
        <f t="shared" si="9"/>
        <v>4</v>
      </c>
      <c r="T34" s="29">
        <f t="shared" si="10"/>
        <v>19</v>
      </c>
      <c r="U34" s="30">
        <f t="shared" si="11"/>
        <v>21</v>
      </c>
      <c r="V34" s="31">
        <f t="shared" si="12"/>
        <v>9</v>
      </c>
    </row>
    <row r="36" spans="2:22" x14ac:dyDescent="0.3">
      <c r="I36" s="43">
        <v>0</v>
      </c>
      <c r="J36" s="44">
        <v>1</v>
      </c>
      <c r="K36" s="44">
        <v>2</v>
      </c>
      <c r="L36" s="44">
        <v>3</v>
      </c>
      <c r="M36" s="45">
        <v>4</v>
      </c>
      <c r="O36" s="22" t="s">
        <v>26</v>
      </c>
      <c r="P36" s="22"/>
    </row>
    <row r="37" spans="2:22" x14ac:dyDescent="0.3">
      <c r="H37" s="46" t="s">
        <v>24</v>
      </c>
      <c r="I37" s="32">
        <f>COUNTIF($R6:$R20,I36)</f>
        <v>2</v>
      </c>
      <c r="J37" s="32">
        <f>COUNTIF($R6:$R20,J36)</f>
        <v>4</v>
      </c>
      <c r="K37" s="32">
        <f t="shared" ref="K37:M37" si="13">COUNTIF($R6:$R20,K36)</f>
        <v>1</v>
      </c>
      <c r="L37" s="32">
        <f t="shared" si="13"/>
        <v>7</v>
      </c>
      <c r="M37" s="32">
        <f t="shared" si="13"/>
        <v>1</v>
      </c>
      <c r="O37" s="26">
        <f>SUM(J37:M37)</f>
        <v>13</v>
      </c>
      <c r="P37" s="26"/>
    </row>
    <row r="38" spans="2:22" x14ac:dyDescent="0.3">
      <c r="H38" s="47" t="s">
        <v>25</v>
      </c>
      <c r="I38" s="32">
        <f>COUNTIF($R21:$R34,I36)+1</f>
        <v>2</v>
      </c>
      <c r="J38" s="32">
        <f>COUNTIF($R21:$R34,J36)</f>
        <v>3</v>
      </c>
      <c r="K38" s="32">
        <f t="shared" ref="K38:M38" si="14">COUNTIF($R21:$R34,K36)</f>
        <v>2</v>
      </c>
      <c r="L38" s="32">
        <f t="shared" si="14"/>
        <v>3</v>
      </c>
      <c r="M38" s="32">
        <f t="shared" si="14"/>
        <v>5</v>
      </c>
      <c r="O38" s="26">
        <f>SUM(J38:M38)</f>
        <v>13</v>
      </c>
      <c r="P38" s="26"/>
    </row>
    <row r="40" spans="2:22" x14ac:dyDescent="0.3">
      <c r="I40" s="43" t="s">
        <v>28</v>
      </c>
      <c r="J40" s="44" t="s">
        <v>27</v>
      </c>
      <c r="K40" s="44" t="s">
        <v>29</v>
      </c>
      <c r="L40" s="44" t="s">
        <v>30</v>
      </c>
      <c r="M40" s="45" t="s">
        <v>31</v>
      </c>
    </row>
    <row r="41" spans="2:22" x14ac:dyDescent="0.3">
      <c r="H41" s="46" t="s">
        <v>24</v>
      </c>
      <c r="I41" s="33">
        <f>I37/15</f>
        <v>0.13333333333333333</v>
      </c>
      <c r="J41" s="33">
        <f t="shared" ref="J41:M41" si="15">J37/15</f>
        <v>0.26666666666666666</v>
      </c>
      <c r="K41" s="33">
        <f t="shared" si="15"/>
        <v>6.6666666666666666E-2</v>
      </c>
      <c r="L41" s="33">
        <f t="shared" si="15"/>
        <v>0.46666666666666667</v>
      </c>
      <c r="M41" s="33">
        <f t="shared" si="15"/>
        <v>6.6666666666666666E-2</v>
      </c>
    </row>
    <row r="42" spans="2:22" x14ac:dyDescent="0.3">
      <c r="H42" s="47" t="s">
        <v>25</v>
      </c>
      <c r="I42" s="33">
        <f>I38/15</f>
        <v>0.13333333333333333</v>
      </c>
      <c r="J42" s="33">
        <f t="shared" ref="J42:M42" si="16">J38/15</f>
        <v>0.2</v>
      </c>
      <c r="K42" s="33">
        <f t="shared" si="16"/>
        <v>0.13333333333333333</v>
      </c>
      <c r="L42" s="33">
        <f t="shared" si="16"/>
        <v>0.2</v>
      </c>
      <c r="M42" s="33">
        <f t="shared" si="16"/>
        <v>0.33333333333333331</v>
      </c>
    </row>
    <row r="61" spans="7:22" x14ac:dyDescent="0.3">
      <c r="J61" s="48" t="s">
        <v>24</v>
      </c>
      <c r="K61" s="48" t="s">
        <v>25</v>
      </c>
      <c r="L61" s="48" t="s">
        <v>24</v>
      </c>
      <c r="M61" s="48" t="s">
        <v>25</v>
      </c>
      <c r="N61" s="48" t="s">
        <v>24</v>
      </c>
      <c r="O61" s="48" t="s">
        <v>25</v>
      </c>
      <c r="Q61" s="48" t="s">
        <v>24</v>
      </c>
      <c r="R61" s="48" t="s">
        <v>25</v>
      </c>
      <c r="S61" s="48" t="s">
        <v>24</v>
      </c>
      <c r="T61" s="48" t="s">
        <v>25</v>
      </c>
      <c r="U61" s="48" t="s">
        <v>24</v>
      </c>
      <c r="V61" s="48" t="s">
        <v>25</v>
      </c>
    </row>
    <row r="62" spans="7:22" x14ac:dyDescent="0.3">
      <c r="J62" s="23"/>
      <c r="K62" s="23"/>
      <c r="L62" s="23"/>
      <c r="M62" s="23"/>
      <c r="N62" s="23"/>
      <c r="O62" s="23"/>
    </row>
    <row r="63" spans="7:22" x14ac:dyDescent="0.3">
      <c r="G63">
        <v>0</v>
      </c>
      <c r="J63" s="49">
        <f>COUNTIF($T$6:$T$20,G63)</f>
        <v>2</v>
      </c>
      <c r="K63" s="49">
        <f>COUNTIF($T$21:$T$34,G63)+1</f>
        <v>2</v>
      </c>
      <c r="L63" s="50">
        <f>COUNTIF($U$6:$U$20,$G63)</f>
        <v>2</v>
      </c>
      <c r="M63" s="50">
        <f>COUNTIF($U$21:$U$34,$G63)+1</f>
        <v>2</v>
      </c>
      <c r="N63" s="51">
        <f>COUNTIF($V$6:$V$20,$G63)</f>
        <v>2</v>
      </c>
      <c r="O63" s="51">
        <f>COUNTIF($V$21:$V$34,$G63)+1</f>
        <v>2</v>
      </c>
      <c r="Q63" s="53">
        <f>J63/15</f>
        <v>0.13333333333333333</v>
      </c>
      <c r="R63" s="53">
        <f t="shared" ref="R63:V78" si="17">K63/15</f>
        <v>0.13333333333333333</v>
      </c>
      <c r="S63" s="53">
        <f t="shared" si="17"/>
        <v>0.13333333333333333</v>
      </c>
      <c r="T63" s="53">
        <f t="shared" si="17"/>
        <v>0.13333333333333333</v>
      </c>
      <c r="U63" s="53">
        <f t="shared" si="17"/>
        <v>0.13333333333333333</v>
      </c>
      <c r="V63" s="53">
        <f t="shared" si="17"/>
        <v>0.13333333333333333</v>
      </c>
    </row>
    <row r="64" spans="7:22" x14ac:dyDescent="0.3">
      <c r="G64">
        <v>1</v>
      </c>
      <c r="J64" s="49">
        <f>COUNTIF($T$6:$T$20,G64)</f>
        <v>3</v>
      </c>
      <c r="K64" s="49">
        <f>COUNTIF($T$21:$T$34,G64)</f>
        <v>1</v>
      </c>
      <c r="L64" s="50">
        <f t="shared" ref="L64:L83" si="18">COUNTIF($U$6:$U$20,$G64)</f>
        <v>0</v>
      </c>
      <c r="M64" s="50">
        <f>COUNTIF($U$21:$U$34,$G64)</f>
        <v>0</v>
      </c>
      <c r="N64" s="51">
        <f t="shared" ref="N64:N83" si="19">COUNTIF($V$6:$V$20,$G64)</f>
        <v>3</v>
      </c>
      <c r="O64" s="51">
        <f>COUNTIF($V$21:$V$34,G64)</f>
        <v>1</v>
      </c>
      <c r="Q64" s="53">
        <f t="shared" ref="Q64:Q83" si="20">J64/15</f>
        <v>0.2</v>
      </c>
      <c r="R64" s="53">
        <f t="shared" si="17"/>
        <v>6.6666666666666666E-2</v>
      </c>
      <c r="S64" s="53">
        <f t="shared" si="17"/>
        <v>0</v>
      </c>
      <c r="T64" s="53">
        <f t="shared" si="17"/>
        <v>0</v>
      </c>
      <c r="U64" s="53">
        <f t="shared" si="17"/>
        <v>0.2</v>
      </c>
      <c r="V64" s="53">
        <f t="shared" si="17"/>
        <v>6.6666666666666666E-2</v>
      </c>
    </row>
    <row r="65" spans="7:22" x14ac:dyDescent="0.3">
      <c r="G65">
        <v>2</v>
      </c>
      <c r="J65" s="49">
        <f t="shared" ref="J65:J83" si="21">COUNTIF($T$6:$T$20,G65)</f>
        <v>1</v>
      </c>
      <c r="K65" s="49">
        <f t="shared" ref="K65:K83" si="22">COUNTIF($T$21:$T$34,G65)</f>
        <v>1</v>
      </c>
      <c r="L65" s="50">
        <f t="shared" si="18"/>
        <v>0</v>
      </c>
      <c r="M65" s="50">
        <f t="shared" ref="M65:M83" si="23">COUNTIF($U$21:$U$34,$G65)</f>
        <v>0</v>
      </c>
      <c r="N65" s="51">
        <f t="shared" si="19"/>
        <v>1</v>
      </c>
      <c r="O65" s="51">
        <f t="shared" ref="O65:O83" si="24">COUNTIF($V$21:$V$34,G65)</f>
        <v>1</v>
      </c>
      <c r="Q65" s="53">
        <f t="shared" si="20"/>
        <v>6.6666666666666666E-2</v>
      </c>
      <c r="R65" s="53">
        <f t="shared" si="17"/>
        <v>6.6666666666666666E-2</v>
      </c>
      <c r="S65" s="53">
        <f t="shared" si="17"/>
        <v>0</v>
      </c>
      <c r="T65" s="53">
        <f t="shared" si="17"/>
        <v>0</v>
      </c>
      <c r="U65" s="53">
        <f t="shared" si="17"/>
        <v>6.6666666666666666E-2</v>
      </c>
      <c r="V65" s="53">
        <f t="shared" si="17"/>
        <v>6.6666666666666666E-2</v>
      </c>
    </row>
    <row r="66" spans="7:22" x14ac:dyDescent="0.3">
      <c r="G66">
        <v>3</v>
      </c>
      <c r="J66" s="49">
        <f t="shared" si="21"/>
        <v>1</v>
      </c>
      <c r="K66" s="49">
        <f t="shared" si="22"/>
        <v>1</v>
      </c>
      <c r="L66" s="50">
        <f t="shared" si="18"/>
        <v>1</v>
      </c>
      <c r="M66" s="50">
        <f t="shared" si="23"/>
        <v>0</v>
      </c>
      <c r="N66" s="51">
        <f t="shared" si="19"/>
        <v>2</v>
      </c>
      <c r="O66" s="51">
        <f t="shared" si="24"/>
        <v>1</v>
      </c>
      <c r="Q66" s="53">
        <f t="shared" si="20"/>
        <v>6.6666666666666666E-2</v>
      </c>
      <c r="R66" s="53">
        <f t="shared" si="17"/>
        <v>6.6666666666666666E-2</v>
      </c>
      <c r="S66" s="53">
        <f t="shared" si="17"/>
        <v>6.6666666666666666E-2</v>
      </c>
      <c r="T66" s="53">
        <f t="shared" si="17"/>
        <v>0</v>
      </c>
      <c r="U66" s="53">
        <f t="shared" si="17"/>
        <v>0.13333333333333333</v>
      </c>
      <c r="V66" s="53">
        <f t="shared" si="17"/>
        <v>6.6666666666666666E-2</v>
      </c>
    </row>
    <row r="67" spans="7:22" x14ac:dyDescent="0.3">
      <c r="G67">
        <v>4</v>
      </c>
      <c r="J67" s="49">
        <f t="shared" si="21"/>
        <v>0</v>
      </c>
      <c r="K67" s="49">
        <f t="shared" si="22"/>
        <v>1</v>
      </c>
      <c r="L67" s="50">
        <f t="shared" si="18"/>
        <v>0</v>
      </c>
      <c r="M67" s="50">
        <f t="shared" si="23"/>
        <v>0</v>
      </c>
      <c r="N67" s="51">
        <f t="shared" si="19"/>
        <v>1</v>
      </c>
      <c r="O67" s="51">
        <f t="shared" si="24"/>
        <v>1</v>
      </c>
      <c r="Q67" s="53">
        <f t="shared" si="20"/>
        <v>0</v>
      </c>
      <c r="R67" s="53">
        <f t="shared" si="17"/>
        <v>6.6666666666666666E-2</v>
      </c>
      <c r="S67" s="53">
        <f t="shared" si="17"/>
        <v>0</v>
      </c>
      <c r="T67" s="53">
        <f t="shared" si="17"/>
        <v>0</v>
      </c>
      <c r="U67" s="53">
        <f t="shared" si="17"/>
        <v>6.6666666666666666E-2</v>
      </c>
      <c r="V67" s="53">
        <f t="shared" si="17"/>
        <v>6.6666666666666666E-2</v>
      </c>
    </row>
    <row r="68" spans="7:22" x14ac:dyDescent="0.3">
      <c r="G68">
        <v>5</v>
      </c>
      <c r="J68" s="49">
        <f t="shared" si="21"/>
        <v>1</v>
      </c>
      <c r="K68" s="49">
        <f t="shared" si="22"/>
        <v>1</v>
      </c>
      <c r="L68" s="50">
        <f t="shared" si="18"/>
        <v>0</v>
      </c>
      <c r="M68" s="50">
        <f t="shared" si="23"/>
        <v>0</v>
      </c>
      <c r="N68" s="51">
        <f t="shared" si="19"/>
        <v>2</v>
      </c>
      <c r="O68" s="51">
        <f t="shared" si="24"/>
        <v>1</v>
      </c>
      <c r="Q68" s="53">
        <f t="shared" si="20"/>
        <v>6.6666666666666666E-2</v>
      </c>
      <c r="R68" s="53">
        <f t="shared" si="17"/>
        <v>6.6666666666666666E-2</v>
      </c>
      <c r="S68" s="53">
        <f t="shared" si="17"/>
        <v>0</v>
      </c>
      <c r="T68" s="53">
        <f t="shared" si="17"/>
        <v>0</v>
      </c>
      <c r="U68" s="53">
        <f t="shared" si="17"/>
        <v>0.13333333333333333</v>
      </c>
      <c r="V68" s="53">
        <f t="shared" si="17"/>
        <v>6.6666666666666666E-2</v>
      </c>
    </row>
    <row r="69" spans="7:22" x14ac:dyDescent="0.3">
      <c r="G69">
        <v>6</v>
      </c>
      <c r="J69" s="49">
        <f t="shared" si="21"/>
        <v>0</v>
      </c>
      <c r="K69" s="49">
        <f t="shared" si="22"/>
        <v>1</v>
      </c>
      <c r="L69" s="50">
        <f t="shared" si="18"/>
        <v>0</v>
      </c>
      <c r="M69" s="50">
        <f t="shared" si="23"/>
        <v>0</v>
      </c>
      <c r="N69" s="51">
        <f t="shared" si="19"/>
        <v>0</v>
      </c>
      <c r="O69" s="51">
        <f t="shared" si="24"/>
        <v>1</v>
      </c>
      <c r="Q69" s="53">
        <f t="shared" si="20"/>
        <v>0</v>
      </c>
      <c r="R69" s="53">
        <f t="shared" si="17"/>
        <v>6.6666666666666666E-2</v>
      </c>
      <c r="S69" s="53">
        <f t="shared" si="17"/>
        <v>0</v>
      </c>
      <c r="T69" s="53">
        <f t="shared" si="17"/>
        <v>0</v>
      </c>
      <c r="U69" s="53">
        <f t="shared" si="17"/>
        <v>0</v>
      </c>
      <c r="V69" s="53">
        <f t="shared" si="17"/>
        <v>6.6666666666666666E-2</v>
      </c>
    </row>
    <row r="70" spans="7:22" x14ac:dyDescent="0.3">
      <c r="G70">
        <v>7</v>
      </c>
      <c r="J70" s="49">
        <f t="shared" si="21"/>
        <v>1</v>
      </c>
      <c r="K70" s="49">
        <f t="shared" si="22"/>
        <v>0</v>
      </c>
      <c r="L70" s="50">
        <f t="shared" si="18"/>
        <v>0</v>
      </c>
      <c r="M70" s="50">
        <f t="shared" si="23"/>
        <v>1</v>
      </c>
      <c r="N70" s="51">
        <f t="shared" si="19"/>
        <v>1</v>
      </c>
      <c r="O70" s="51">
        <f t="shared" si="24"/>
        <v>1</v>
      </c>
      <c r="Q70" s="53">
        <f t="shared" si="20"/>
        <v>6.6666666666666666E-2</v>
      </c>
      <c r="R70" s="53">
        <f t="shared" si="17"/>
        <v>0</v>
      </c>
      <c r="S70" s="53">
        <f t="shared" si="17"/>
        <v>0</v>
      </c>
      <c r="T70" s="53">
        <f t="shared" si="17"/>
        <v>6.6666666666666666E-2</v>
      </c>
      <c r="U70" s="53">
        <f t="shared" si="17"/>
        <v>6.6666666666666666E-2</v>
      </c>
      <c r="V70" s="53">
        <f t="shared" si="17"/>
        <v>6.6666666666666666E-2</v>
      </c>
    </row>
    <row r="71" spans="7:22" x14ac:dyDescent="0.3">
      <c r="G71">
        <v>8</v>
      </c>
      <c r="J71" s="49">
        <f t="shared" si="21"/>
        <v>0</v>
      </c>
      <c r="K71" s="49">
        <f t="shared" si="22"/>
        <v>0</v>
      </c>
      <c r="L71" s="50">
        <f t="shared" si="18"/>
        <v>0</v>
      </c>
      <c r="M71" s="50">
        <f t="shared" si="23"/>
        <v>1</v>
      </c>
      <c r="N71" s="51">
        <f t="shared" si="19"/>
        <v>0</v>
      </c>
      <c r="O71" s="51">
        <f t="shared" si="24"/>
        <v>0</v>
      </c>
      <c r="Q71" s="53">
        <f t="shared" si="20"/>
        <v>0</v>
      </c>
      <c r="R71" s="53">
        <f t="shared" si="17"/>
        <v>0</v>
      </c>
      <c r="S71" s="53">
        <f t="shared" si="17"/>
        <v>0</v>
      </c>
      <c r="T71" s="53">
        <f t="shared" si="17"/>
        <v>6.6666666666666666E-2</v>
      </c>
      <c r="U71" s="53">
        <f t="shared" si="17"/>
        <v>0</v>
      </c>
      <c r="V71" s="53">
        <f t="shared" si="17"/>
        <v>0</v>
      </c>
    </row>
    <row r="72" spans="7:22" x14ac:dyDescent="0.3">
      <c r="G72">
        <v>9</v>
      </c>
      <c r="J72" s="49">
        <f t="shared" si="21"/>
        <v>1</v>
      </c>
      <c r="K72" s="49">
        <f t="shared" si="22"/>
        <v>1</v>
      </c>
      <c r="L72" s="50">
        <f t="shared" si="18"/>
        <v>3</v>
      </c>
      <c r="M72" s="50">
        <f t="shared" si="23"/>
        <v>1</v>
      </c>
      <c r="N72" s="51">
        <f t="shared" si="19"/>
        <v>2</v>
      </c>
      <c r="O72" s="51">
        <f t="shared" si="24"/>
        <v>3</v>
      </c>
      <c r="Q72" s="53">
        <f t="shared" si="20"/>
        <v>6.6666666666666666E-2</v>
      </c>
      <c r="R72" s="53">
        <f t="shared" si="17"/>
        <v>6.6666666666666666E-2</v>
      </c>
      <c r="S72" s="53">
        <f t="shared" si="17"/>
        <v>0.2</v>
      </c>
      <c r="T72" s="53">
        <f t="shared" si="17"/>
        <v>6.6666666666666666E-2</v>
      </c>
      <c r="U72" s="53">
        <f t="shared" si="17"/>
        <v>0.13333333333333333</v>
      </c>
      <c r="V72" s="53">
        <f t="shared" si="17"/>
        <v>0.2</v>
      </c>
    </row>
    <row r="73" spans="7:22" x14ac:dyDescent="0.3">
      <c r="G73">
        <v>10</v>
      </c>
      <c r="J73" s="49">
        <f t="shared" si="21"/>
        <v>1</v>
      </c>
      <c r="K73" s="49">
        <f t="shared" si="22"/>
        <v>1</v>
      </c>
      <c r="L73" s="50">
        <f t="shared" si="18"/>
        <v>0</v>
      </c>
      <c r="M73" s="50">
        <f t="shared" si="23"/>
        <v>0</v>
      </c>
      <c r="N73" s="51">
        <f t="shared" si="19"/>
        <v>0</v>
      </c>
      <c r="O73" s="51">
        <f t="shared" si="24"/>
        <v>2</v>
      </c>
      <c r="Q73" s="53">
        <f t="shared" si="20"/>
        <v>6.6666666666666666E-2</v>
      </c>
      <c r="R73" s="53">
        <f t="shared" si="17"/>
        <v>6.6666666666666666E-2</v>
      </c>
      <c r="S73" s="53">
        <f t="shared" si="17"/>
        <v>0</v>
      </c>
      <c r="T73" s="53">
        <f t="shared" si="17"/>
        <v>0</v>
      </c>
      <c r="U73" s="53">
        <f t="shared" si="17"/>
        <v>0</v>
      </c>
      <c r="V73" s="53">
        <f t="shared" si="17"/>
        <v>0.13333333333333333</v>
      </c>
    </row>
    <row r="74" spans="7:22" x14ac:dyDescent="0.3">
      <c r="G74">
        <v>11</v>
      </c>
      <c r="J74" s="49">
        <f t="shared" si="21"/>
        <v>3</v>
      </c>
      <c r="K74" s="49">
        <f t="shared" si="22"/>
        <v>0</v>
      </c>
      <c r="L74" s="50">
        <f t="shared" si="18"/>
        <v>0</v>
      </c>
      <c r="M74" s="50">
        <f t="shared" si="23"/>
        <v>0</v>
      </c>
      <c r="N74" s="51">
        <f t="shared" si="19"/>
        <v>0</v>
      </c>
      <c r="O74" s="51">
        <f t="shared" si="24"/>
        <v>0</v>
      </c>
      <c r="Q74" s="53">
        <f t="shared" si="20"/>
        <v>0.2</v>
      </c>
      <c r="R74" s="53">
        <f t="shared" si="17"/>
        <v>0</v>
      </c>
      <c r="S74" s="53">
        <f t="shared" si="17"/>
        <v>0</v>
      </c>
      <c r="T74" s="53">
        <f t="shared" si="17"/>
        <v>0</v>
      </c>
      <c r="U74" s="53">
        <f t="shared" si="17"/>
        <v>0</v>
      </c>
      <c r="V74" s="53">
        <f t="shared" si="17"/>
        <v>0</v>
      </c>
    </row>
    <row r="75" spans="7:22" x14ac:dyDescent="0.3">
      <c r="G75">
        <v>12</v>
      </c>
      <c r="J75" s="49">
        <f t="shared" si="21"/>
        <v>0</v>
      </c>
      <c r="K75" s="49">
        <f t="shared" si="22"/>
        <v>1</v>
      </c>
      <c r="L75" s="50">
        <f t="shared" si="18"/>
        <v>1</v>
      </c>
      <c r="M75" s="50">
        <f t="shared" si="23"/>
        <v>0</v>
      </c>
      <c r="N75" s="51">
        <f t="shared" si="19"/>
        <v>1</v>
      </c>
      <c r="O75" s="51">
        <f t="shared" si="24"/>
        <v>1</v>
      </c>
      <c r="Q75" s="53">
        <f t="shared" si="20"/>
        <v>0</v>
      </c>
      <c r="R75" s="53">
        <f t="shared" si="17"/>
        <v>6.6666666666666666E-2</v>
      </c>
      <c r="S75" s="53">
        <f t="shared" si="17"/>
        <v>6.6666666666666666E-2</v>
      </c>
      <c r="T75" s="53">
        <f t="shared" si="17"/>
        <v>0</v>
      </c>
      <c r="U75" s="53">
        <f t="shared" si="17"/>
        <v>6.6666666666666666E-2</v>
      </c>
      <c r="V75" s="53">
        <f t="shared" si="17"/>
        <v>6.6666666666666666E-2</v>
      </c>
    </row>
    <row r="76" spans="7:22" x14ac:dyDescent="0.3">
      <c r="G76">
        <v>13</v>
      </c>
      <c r="J76" s="49">
        <f t="shared" si="21"/>
        <v>0</v>
      </c>
      <c r="K76" s="49">
        <f t="shared" si="22"/>
        <v>1</v>
      </c>
      <c r="L76" s="50">
        <f t="shared" si="18"/>
        <v>0</v>
      </c>
      <c r="M76" s="50">
        <f t="shared" si="23"/>
        <v>0</v>
      </c>
      <c r="N76" s="51">
        <f t="shared" si="19"/>
        <v>0</v>
      </c>
      <c r="O76" s="51">
        <f t="shared" si="24"/>
        <v>0</v>
      </c>
      <c r="Q76" s="53">
        <f t="shared" si="20"/>
        <v>0</v>
      </c>
      <c r="R76" s="53">
        <f t="shared" si="17"/>
        <v>6.6666666666666666E-2</v>
      </c>
      <c r="S76" s="53">
        <f t="shared" si="17"/>
        <v>0</v>
      </c>
      <c r="T76" s="53">
        <f t="shared" si="17"/>
        <v>0</v>
      </c>
      <c r="U76" s="53">
        <f t="shared" si="17"/>
        <v>0</v>
      </c>
      <c r="V76" s="53">
        <f t="shared" si="17"/>
        <v>0</v>
      </c>
    </row>
    <row r="77" spans="7:22" x14ac:dyDescent="0.3">
      <c r="G77">
        <v>14</v>
      </c>
      <c r="J77" s="49">
        <f t="shared" si="21"/>
        <v>0</v>
      </c>
      <c r="K77" s="49">
        <f t="shared" si="22"/>
        <v>1</v>
      </c>
      <c r="L77" s="50">
        <f t="shared" si="18"/>
        <v>0</v>
      </c>
      <c r="M77" s="50">
        <f t="shared" si="23"/>
        <v>1</v>
      </c>
      <c r="N77" s="51">
        <f t="shared" si="19"/>
        <v>0</v>
      </c>
      <c r="O77" s="51">
        <f t="shared" si="24"/>
        <v>0</v>
      </c>
      <c r="Q77" s="53">
        <f t="shared" si="20"/>
        <v>0</v>
      </c>
      <c r="R77" s="53">
        <f t="shared" si="17"/>
        <v>6.6666666666666666E-2</v>
      </c>
      <c r="S77" s="53">
        <f t="shared" si="17"/>
        <v>0</v>
      </c>
      <c r="T77" s="53">
        <f t="shared" si="17"/>
        <v>6.6666666666666666E-2</v>
      </c>
      <c r="U77" s="53">
        <f t="shared" si="17"/>
        <v>0</v>
      </c>
      <c r="V77" s="53">
        <f t="shared" si="17"/>
        <v>0</v>
      </c>
    </row>
    <row r="78" spans="7:22" x14ac:dyDescent="0.3">
      <c r="G78">
        <v>15</v>
      </c>
      <c r="J78" s="49">
        <f t="shared" si="21"/>
        <v>0</v>
      </c>
      <c r="K78" s="49">
        <f t="shared" si="22"/>
        <v>1</v>
      </c>
      <c r="L78" s="50">
        <f t="shared" si="18"/>
        <v>0</v>
      </c>
      <c r="M78" s="50">
        <f t="shared" si="23"/>
        <v>1</v>
      </c>
      <c r="N78" s="51">
        <f t="shared" si="19"/>
        <v>0</v>
      </c>
      <c r="O78" s="51">
        <f t="shared" si="24"/>
        <v>0</v>
      </c>
      <c r="Q78" s="53">
        <f t="shared" si="20"/>
        <v>0</v>
      </c>
      <c r="R78" s="53">
        <f t="shared" si="17"/>
        <v>6.6666666666666666E-2</v>
      </c>
      <c r="S78" s="53">
        <f t="shared" si="17"/>
        <v>0</v>
      </c>
      <c r="T78" s="53">
        <f t="shared" si="17"/>
        <v>6.6666666666666666E-2</v>
      </c>
      <c r="U78" s="53">
        <f t="shared" si="17"/>
        <v>0</v>
      </c>
      <c r="V78" s="53">
        <f t="shared" si="17"/>
        <v>0</v>
      </c>
    </row>
    <row r="79" spans="7:22" x14ac:dyDescent="0.3">
      <c r="G79">
        <v>16</v>
      </c>
      <c r="J79" s="49">
        <f t="shared" si="21"/>
        <v>0</v>
      </c>
      <c r="K79" s="49">
        <f t="shared" si="22"/>
        <v>0</v>
      </c>
      <c r="L79" s="50">
        <f t="shared" si="18"/>
        <v>0</v>
      </c>
      <c r="M79" s="50">
        <f t="shared" si="23"/>
        <v>1</v>
      </c>
      <c r="N79" s="51">
        <f t="shared" si="19"/>
        <v>0</v>
      </c>
      <c r="O79" s="51">
        <f t="shared" si="24"/>
        <v>0</v>
      </c>
      <c r="Q79" s="53">
        <f t="shared" si="20"/>
        <v>0</v>
      </c>
      <c r="R79" s="53">
        <f t="shared" ref="R79:R83" si="25">K79/15</f>
        <v>0</v>
      </c>
      <c r="S79" s="53">
        <f t="shared" ref="S79:S83" si="26">L79/15</f>
        <v>0</v>
      </c>
      <c r="T79" s="53">
        <f t="shared" ref="T79:T83" si="27">M79/15</f>
        <v>6.6666666666666666E-2</v>
      </c>
      <c r="U79" s="53">
        <f t="shared" ref="U79:V83" si="28">N79/15</f>
        <v>0</v>
      </c>
      <c r="V79" s="53">
        <f t="shared" si="28"/>
        <v>0</v>
      </c>
    </row>
    <row r="80" spans="7:22" x14ac:dyDescent="0.3">
      <c r="G80">
        <v>17</v>
      </c>
      <c r="J80" s="49">
        <f t="shared" si="21"/>
        <v>0</v>
      </c>
      <c r="K80" s="49">
        <f t="shared" si="22"/>
        <v>0</v>
      </c>
      <c r="L80" s="50">
        <f t="shared" si="18"/>
        <v>0</v>
      </c>
      <c r="M80" s="50">
        <f t="shared" si="23"/>
        <v>0</v>
      </c>
      <c r="N80" s="51">
        <f t="shared" si="19"/>
        <v>0</v>
      </c>
      <c r="O80" s="51">
        <f t="shared" si="24"/>
        <v>0</v>
      </c>
      <c r="Q80" s="53">
        <f t="shared" si="20"/>
        <v>0</v>
      </c>
      <c r="R80" s="53">
        <f t="shared" si="25"/>
        <v>0</v>
      </c>
      <c r="S80" s="53">
        <f t="shared" si="26"/>
        <v>0</v>
      </c>
      <c r="T80" s="53">
        <f t="shared" si="27"/>
        <v>0</v>
      </c>
      <c r="U80" s="53">
        <f t="shared" si="28"/>
        <v>0</v>
      </c>
      <c r="V80" s="53">
        <f t="shared" si="28"/>
        <v>0</v>
      </c>
    </row>
    <row r="81" spans="7:22" x14ac:dyDescent="0.3">
      <c r="G81">
        <v>18</v>
      </c>
      <c r="J81" s="49">
        <f t="shared" si="21"/>
        <v>1</v>
      </c>
      <c r="K81" s="49">
        <f t="shared" si="22"/>
        <v>0</v>
      </c>
      <c r="L81" s="50">
        <f t="shared" si="18"/>
        <v>1</v>
      </c>
      <c r="M81" s="50">
        <f t="shared" si="23"/>
        <v>0</v>
      </c>
      <c r="N81" s="51">
        <f t="shared" si="19"/>
        <v>0</v>
      </c>
      <c r="O81" s="51">
        <f t="shared" si="24"/>
        <v>0</v>
      </c>
      <c r="Q81" s="53">
        <f t="shared" si="20"/>
        <v>6.6666666666666666E-2</v>
      </c>
      <c r="R81" s="53">
        <f t="shared" si="25"/>
        <v>0</v>
      </c>
      <c r="S81" s="53">
        <f t="shared" si="26"/>
        <v>6.6666666666666666E-2</v>
      </c>
      <c r="T81" s="53">
        <f t="shared" si="27"/>
        <v>0</v>
      </c>
      <c r="U81" s="53">
        <f t="shared" si="28"/>
        <v>0</v>
      </c>
      <c r="V81" s="53">
        <f t="shared" si="28"/>
        <v>0</v>
      </c>
    </row>
    <row r="82" spans="7:22" x14ac:dyDescent="0.3">
      <c r="G82">
        <v>19</v>
      </c>
      <c r="J82" s="49">
        <f t="shared" si="21"/>
        <v>0</v>
      </c>
      <c r="K82" s="49">
        <f t="shared" si="22"/>
        <v>1</v>
      </c>
      <c r="L82" s="50">
        <f t="shared" si="18"/>
        <v>3</v>
      </c>
      <c r="M82" s="50">
        <f t="shared" si="23"/>
        <v>0</v>
      </c>
      <c r="N82" s="51">
        <f t="shared" si="19"/>
        <v>0</v>
      </c>
      <c r="O82" s="51">
        <f t="shared" si="24"/>
        <v>0</v>
      </c>
      <c r="Q82" s="53">
        <f t="shared" si="20"/>
        <v>0</v>
      </c>
      <c r="R82" s="53">
        <f t="shared" si="25"/>
        <v>6.6666666666666666E-2</v>
      </c>
      <c r="S82" s="53">
        <f t="shared" si="26"/>
        <v>0.2</v>
      </c>
      <c r="T82" s="53">
        <f t="shared" si="27"/>
        <v>0</v>
      </c>
      <c r="U82" s="53">
        <f t="shared" si="28"/>
        <v>0</v>
      </c>
      <c r="V82" s="53">
        <f t="shared" si="28"/>
        <v>0</v>
      </c>
    </row>
    <row r="83" spans="7:22" x14ac:dyDescent="0.3">
      <c r="G83">
        <v>20</v>
      </c>
      <c r="J83" s="49">
        <f t="shared" si="21"/>
        <v>0</v>
      </c>
      <c r="K83" s="49">
        <f t="shared" si="22"/>
        <v>0</v>
      </c>
      <c r="L83" s="50">
        <f t="shared" si="18"/>
        <v>1</v>
      </c>
      <c r="M83" s="50">
        <f t="shared" si="23"/>
        <v>0</v>
      </c>
      <c r="N83" s="51">
        <f t="shared" si="19"/>
        <v>0</v>
      </c>
      <c r="O83" s="51">
        <f t="shared" si="24"/>
        <v>0</v>
      </c>
      <c r="Q83" s="53">
        <f t="shared" si="20"/>
        <v>0</v>
      </c>
      <c r="R83" s="53">
        <f t="shared" si="25"/>
        <v>0</v>
      </c>
      <c r="S83" s="53">
        <f t="shared" si="26"/>
        <v>6.6666666666666666E-2</v>
      </c>
      <c r="T83" s="53">
        <f t="shared" si="27"/>
        <v>0</v>
      </c>
      <c r="U83" s="53">
        <f t="shared" si="28"/>
        <v>0</v>
      </c>
      <c r="V83" s="53">
        <f t="shared" si="28"/>
        <v>0</v>
      </c>
    </row>
    <row r="84" spans="7:22" x14ac:dyDescent="0.3">
      <c r="J84" s="49">
        <f>COUNTIF(J63:J83,"&lt;&gt;"&amp;0)</f>
        <v>10</v>
      </c>
      <c r="K84" s="49">
        <f t="shared" ref="K84:O84" si="29">COUNTIF(K63:K83,"&lt;&gt;"&amp;0)</f>
        <v>14</v>
      </c>
      <c r="L84" s="49">
        <f t="shared" si="29"/>
        <v>7</v>
      </c>
      <c r="M84" s="49">
        <f t="shared" si="29"/>
        <v>7</v>
      </c>
      <c r="N84" s="49">
        <f t="shared" si="29"/>
        <v>9</v>
      </c>
      <c r="O84" s="49">
        <f t="shared" si="29"/>
        <v>11</v>
      </c>
    </row>
    <row r="86" spans="7:22" x14ac:dyDescent="0.3">
      <c r="I86" t="s">
        <v>52</v>
      </c>
      <c r="J86" s="49">
        <f>IF(J63&lt;&gt;0,J63/J$84,)</f>
        <v>0.2</v>
      </c>
      <c r="K86" s="49">
        <f t="shared" ref="K86:O86" si="30">IF(K63&lt;&gt;0,K63/K$84,)</f>
        <v>0.14285714285714285</v>
      </c>
      <c r="L86" s="52">
        <f t="shared" si="30"/>
        <v>0.2857142857142857</v>
      </c>
      <c r="M86" s="52">
        <f t="shared" si="30"/>
        <v>0.2857142857142857</v>
      </c>
      <c r="N86" s="51">
        <f t="shared" si="30"/>
        <v>0.22222222222222221</v>
      </c>
      <c r="O86" s="51">
        <f t="shared" si="30"/>
        <v>0.18181818181818182</v>
      </c>
    </row>
    <row r="87" spans="7:22" x14ac:dyDescent="0.3">
      <c r="I87" t="s">
        <v>32</v>
      </c>
      <c r="J87" s="49">
        <f t="shared" ref="J87:O106" si="31">IF(J64&lt;&gt;0,J64/J$84,)</f>
        <v>0.3</v>
      </c>
      <c r="K87" s="49">
        <f t="shared" si="31"/>
        <v>7.1428571428571425E-2</v>
      </c>
      <c r="L87" s="52">
        <f t="shared" si="31"/>
        <v>0</v>
      </c>
      <c r="M87" s="52">
        <f t="shared" si="31"/>
        <v>0</v>
      </c>
      <c r="N87" s="51">
        <f t="shared" si="31"/>
        <v>0.33333333333333331</v>
      </c>
      <c r="O87" s="51">
        <f t="shared" si="31"/>
        <v>9.0909090909090912E-2</v>
      </c>
    </row>
    <row r="88" spans="7:22" x14ac:dyDescent="0.3">
      <c r="I88" t="s">
        <v>33</v>
      </c>
      <c r="J88" s="49">
        <f t="shared" si="31"/>
        <v>0.1</v>
      </c>
      <c r="K88" s="49">
        <f t="shared" si="31"/>
        <v>7.1428571428571425E-2</v>
      </c>
      <c r="L88" s="52">
        <f t="shared" si="31"/>
        <v>0</v>
      </c>
      <c r="M88" s="52">
        <f t="shared" si="31"/>
        <v>0</v>
      </c>
      <c r="N88" s="51">
        <f t="shared" si="31"/>
        <v>0.1111111111111111</v>
      </c>
      <c r="O88" s="51">
        <f t="shared" si="31"/>
        <v>9.0909090909090912E-2</v>
      </c>
    </row>
    <row r="89" spans="7:22" x14ac:dyDescent="0.3">
      <c r="I89" t="s">
        <v>34</v>
      </c>
      <c r="J89" s="49">
        <f t="shared" si="31"/>
        <v>0.1</v>
      </c>
      <c r="K89" s="49">
        <f t="shared" si="31"/>
        <v>7.1428571428571425E-2</v>
      </c>
      <c r="L89" s="52">
        <f t="shared" si="31"/>
        <v>0.14285714285714285</v>
      </c>
      <c r="M89" s="52">
        <f t="shared" si="31"/>
        <v>0</v>
      </c>
      <c r="N89" s="51">
        <f t="shared" si="31"/>
        <v>0.22222222222222221</v>
      </c>
      <c r="O89" s="51">
        <f t="shared" si="31"/>
        <v>9.0909090909090912E-2</v>
      </c>
    </row>
    <row r="90" spans="7:22" x14ac:dyDescent="0.3">
      <c r="I90" t="s">
        <v>35</v>
      </c>
      <c r="J90" s="49">
        <f t="shared" si="31"/>
        <v>0</v>
      </c>
      <c r="K90" s="49">
        <f t="shared" si="31"/>
        <v>7.1428571428571425E-2</v>
      </c>
      <c r="L90" s="52">
        <f t="shared" si="31"/>
        <v>0</v>
      </c>
      <c r="M90" s="52">
        <f t="shared" si="31"/>
        <v>0</v>
      </c>
      <c r="N90" s="51">
        <f t="shared" si="31"/>
        <v>0.1111111111111111</v>
      </c>
      <c r="O90" s="51">
        <f t="shared" si="31"/>
        <v>9.0909090909090912E-2</v>
      </c>
    </row>
    <row r="91" spans="7:22" x14ac:dyDescent="0.3">
      <c r="I91" t="s">
        <v>36</v>
      </c>
      <c r="J91" s="49">
        <f t="shared" si="31"/>
        <v>0.1</v>
      </c>
      <c r="K91" s="49">
        <f t="shared" si="31"/>
        <v>7.1428571428571425E-2</v>
      </c>
      <c r="L91" s="52">
        <f t="shared" si="31"/>
        <v>0</v>
      </c>
      <c r="M91" s="52">
        <f t="shared" si="31"/>
        <v>0</v>
      </c>
      <c r="N91" s="51">
        <f t="shared" si="31"/>
        <v>0.22222222222222221</v>
      </c>
      <c r="O91" s="51">
        <f t="shared" si="31"/>
        <v>9.0909090909090912E-2</v>
      </c>
    </row>
    <row r="92" spans="7:22" x14ac:dyDescent="0.3">
      <c r="I92" t="s">
        <v>37</v>
      </c>
      <c r="J92" s="49">
        <f t="shared" si="31"/>
        <v>0</v>
      </c>
      <c r="K92" s="49">
        <f t="shared" si="31"/>
        <v>7.1428571428571425E-2</v>
      </c>
      <c r="L92" s="52">
        <f t="shared" si="31"/>
        <v>0</v>
      </c>
      <c r="M92" s="52">
        <f t="shared" si="31"/>
        <v>0</v>
      </c>
      <c r="N92" s="51">
        <f t="shared" si="31"/>
        <v>0</v>
      </c>
      <c r="O92" s="51">
        <f t="shared" si="31"/>
        <v>9.0909090909090912E-2</v>
      </c>
    </row>
    <row r="93" spans="7:22" x14ac:dyDescent="0.3">
      <c r="I93" t="s">
        <v>38</v>
      </c>
      <c r="J93" s="49">
        <f t="shared" si="31"/>
        <v>0.1</v>
      </c>
      <c r="K93" s="49">
        <f t="shared" si="31"/>
        <v>0</v>
      </c>
      <c r="L93" s="52">
        <f t="shared" si="31"/>
        <v>0</v>
      </c>
      <c r="M93" s="52">
        <f t="shared" si="31"/>
        <v>0.14285714285714285</v>
      </c>
      <c r="N93" s="51">
        <f t="shared" si="31"/>
        <v>0.1111111111111111</v>
      </c>
      <c r="O93" s="51">
        <f t="shared" si="31"/>
        <v>9.0909090909090912E-2</v>
      </c>
    </row>
    <row r="94" spans="7:22" x14ac:dyDescent="0.3">
      <c r="I94" t="s">
        <v>39</v>
      </c>
      <c r="J94" s="49">
        <f t="shared" si="31"/>
        <v>0</v>
      </c>
      <c r="K94" s="49">
        <f t="shared" si="31"/>
        <v>0</v>
      </c>
      <c r="L94" s="52">
        <f t="shared" si="31"/>
        <v>0</v>
      </c>
      <c r="M94" s="52">
        <f t="shared" si="31"/>
        <v>0.14285714285714285</v>
      </c>
      <c r="N94" s="51">
        <f t="shared" si="31"/>
        <v>0</v>
      </c>
      <c r="O94" s="51">
        <f t="shared" si="31"/>
        <v>0</v>
      </c>
    </row>
    <row r="95" spans="7:22" x14ac:dyDescent="0.3">
      <c r="I95" t="s">
        <v>40</v>
      </c>
      <c r="J95" s="49">
        <f t="shared" si="31"/>
        <v>0.1</v>
      </c>
      <c r="K95" s="49">
        <f t="shared" si="31"/>
        <v>7.1428571428571425E-2</v>
      </c>
      <c r="L95" s="52">
        <f t="shared" si="31"/>
        <v>0.42857142857142855</v>
      </c>
      <c r="M95" s="52">
        <f t="shared" si="31"/>
        <v>0.14285714285714285</v>
      </c>
      <c r="N95" s="51">
        <f t="shared" si="31"/>
        <v>0.22222222222222221</v>
      </c>
      <c r="O95" s="51">
        <f t="shared" si="31"/>
        <v>0.27272727272727271</v>
      </c>
    </row>
    <row r="96" spans="7:22" x14ac:dyDescent="0.3">
      <c r="I96" t="s">
        <v>41</v>
      </c>
      <c r="J96" s="49">
        <f t="shared" si="31"/>
        <v>0.1</v>
      </c>
      <c r="K96" s="49">
        <f t="shared" si="31"/>
        <v>7.1428571428571425E-2</v>
      </c>
      <c r="L96" s="52">
        <f t="shared" si="31"/>
        <v>0</v>
      </c>
      <c r="M96" s="52">
        <f t="shared" si="31"/>
        <v>0</v>
      </c>
      <c r="N96" s="51">
        <f t="shared" si="31"/>
        <v>0</v>
      </c>
      <c r="O96" s="51">
        <f t="shared" si="31"/>
        <v>0.18181818181818182</v>
      </c>
    </row>
    <row r="97" spans="9:15" x14ac:dyDescent="0.3">
      <c r="I97" t="s">
        <v>42</v>
      </c>
      <c r="J97" s="49">
        <f t="shared" si="31"/>
        <v>0.3</v>
      </c>
      <c r="K97" s="49">
        <f t="shared" si="31"/>
        <v>0</v>
      </c>
      <c r="L97" s="52">
        <f t="shared" si="31"/>
        <v>0</v>
      </c>
      <c r="M97" s="52">
        <f t="shared" si="31"/>
        <v>0</v>
      </c>
      <c r="N97" s="51">
        <f t="shared" si="31"/>
        <v>0</v>
      </c>
      <c r="O97" s="51">
        <f t="shared" si="31"/>
        <v>0</v>
      </c>
    </row>
    <row r="98" spans="9:15" x14ac:dyDescent="0.3">
      <c r="I98" t="s">
        <v>43</v>
      </c>
      <c r="J98" s="49"/>
      <c r="K98" s="49">
        <f t="shared" si="31"/>
        <v>7.1428571428571425E-2</v>
      </c>
      <c r="L98" s="52">
        <f t="shared" si="31"/>
        <v>0.14285714285714285</v>
      </c>
      <c r="M98" s="52">
        <f t="shared" si="31"/>
        <v>0</v>
      </c>
      <c r="N98" s="51">
        <f t="shared" si="31"/>
        <v>0.1111111111111111</v>
      </c>
      <c r="O98" s="51">
        <f t="shared" si="31"/>
        <v>9.0909090909090912E-2</v>
      </c>
    </row>
    <row r="99" spans="9:15" x14ac:dyDescent="0.3">
      <c r="I99" t="s">
        <v>44</v>
      </c>
      <c r="J99" s="49"/>
      <c r="K99" s="49">
        <f t="shared" si="31"/>
        <v>7.1428571428571425E-2</v>
      </c>
      <c r="L99" s="52">
        <f t="shared" si="31"/>
        <v>0</v>
      </c>
      <c r="M99" s="52">
        <f t="shared" si="31"/>
        <v>0</v>
      </c>
      <c r="N99" s="51">
        <f t="shared" si="31"/>
        <v>0</v>
      </c>
      <c r="O99" s="51">
        <f t="shared" si="31"/>
        <v>0</v>
      </c>
    </row>
    <row r="100" spans="9:15" x14ac:dyDescent="0.3">
      <c r="I100" t="s">
        <v>45</v>
      </c>
      <c r="J100" s="49"/>
      <c r="K100" s="49">
        <f t="shared" si="31"/>
        <v>7.1428571428571425E-2</v>
      </c>
      <c r="L100" s="52">
        <f t="shared" si="31"/>
        <v>0</v>
      </c>
      <c r="M100" s="52">
        <f t="shared" si="31"/>
        <v>0.14285714285714285</v>
      </c>
      <c r="N100" s="51">
        <f t="shared" si="31"/>
        <v>0</v>
      </c>
      <c r="O100" s="51">
        <f t="shared" si="31"/>
        <v>0</v>
      </c>
    </row>
    <row r="101" spans="9:15" x14ac:dyDescent="0.3">
      <c r="I101" t="s">
        <v>46</v>
      </c>
      <c r="J101" s="49"/>
      <c r="K101" s="49">
        <f t="shared" si="31"/>
        <v>7.1428571428571425E-2</v>
      </c>
      <c r="L101" s="52">
        <f t="shared" si="31"/>
        <v>0</v>
      </c>
      <c r="M101" s="52">
        <f t="shared" si="31"/>
        <v>0.14285714285714285</v>
      </c>
      <c r="N101" s="51">
        <f t="shared" si="31"/>
        <v>0</v>
      </c>
      <c r="O101" s="51">
        <f t="shared" si="31"/>
        <v>0</v>
      </c>
    </row>
    <row r="102" spans="9:15" x14ac:dyDescent="0.3">
      <c r="I102" t="s">
        <v>47</v>
      </c>
      <c r="J102" s="49"/>
      <c r="K102" s="49">
        <f t="shared" si="31"/>
        <v>0</v>
      </c>
      <c r="L102" s="52">
        <f t="shared" si="31"/>
        <v>0</v>
      </c>
      <c r="M102" s="52">
        <f t="shared" si="31"/>
        <v>0.14285714285714285</v>
      </c>
      <c r="N102" s="51">
        <f t="shared" si="31"/>
        <v>0</v>
      </c>
      <c r="O102" s="51">
        <f t="shared" si="31"/>
        <v>0</v>
      </c>
    </row>
    <row r="103" spans="9:15" x14ac:dyDescent="0.3">
      <c r="I103" t="s">
        <v>48</v>
      </c>
      <c r="J103" s="49"/>
      <c r="K103" s="49">
        <f t="shared" si="31"/>
        <v>0</v>
      </c>
      <c r="L103" s="52">
        <f t="shared" si="31"/>
        <v>0</v>
      </c>
      <c r="M103" s="52">
        <f t="shared" si="31"/>
        <v>0</v>
      </c>
      <c r="N103" s="51">
        <f t="shared" si="31"/>
        <v>0</v>
      </c>
      <c r="O103" s="51">
        <f t="shared" si="31"/>
        <v>0</v>
      </c>
    </row>
    <row r="104" spans="9:15" x14ac:dyDescent="0.3">
      <c r="I104" t="s">
        <v>49</v>
      </c>
      <c r="J104" s="49">
        <f t="shared" si="31"/>
        <v>0.1</v>
      </c>
      <c r="K104" s="49">
        <f t="shared" si="31"/>
        <v>0</v>
      </c>
      <c r="L104" s="52">
        <f t="shared" si="31"/>
        <v>0.14285714285714285</v>
      </c>
      <c r="M104" s="52">
        <f t="shared" si="31"/>
        <v>0</v>
      </c>
      <c r="N104" s="51">
        <f t="shared" si="31"/>
        <v>0</v>
      </c>
      <c r="O104" s="51">
        <f t="shared" si="31"/>
        <v>0</v>
      </c>
    </row>
    <row r="105" spans="9:15" x14ac:dyDescent="0.3">
      <c r="I105" t="s">
        <v>50</v>
      </c>
      <c r="J105" s="49"/>
      <c r="K105" s="49">
        <f t="shared" si="31"/>
        <v>7.1428571428571425E-2</v>
      </c>
      <c r="L105" s="52">
        <f t="shared" si="31"/>
        <v>0.42857142857142855</v>
      </c>
      <c r="M105" s="52">
        <f t="shared" si="31"/>
        <v>0</v>
      </c>
      <c r="N105" s="51">
        <f t="shared" si="31"/>
        <v>0</v>
      </c>
      <c r="O105" s="51">
        <f t="shared" si="31"/>
        <v>0</v>
      </c>
    </row>
    <row r="106" spans="9:15" x14ac:dyDescent="0.3">
      <c r="I106" t="s">
        <v>51</v>
      </c>
      <c r="J106" s="49"/>
      <c r="K106" s="49">
        <f t="shared" si="31"/>
        <v>0</v>
      </c>
      <c r="L106" s="52">
        <f t="shared" si="31"/>
        <v>0.14285714285714285</v>
      </c>
      <c r="M106" s="52">
        <f t="shared" si="31"/>
        <v>0</v>
      </c>
      <c r="N106" s="51">
        <f t="shared" si="31"/>
        <v>0</v>
      </c>
      <c r="O106" s="51">
        <f t="shared" si="31"/>
        <v>0</v>
      </c>
    </row>
    <row r="108" spans="9:15" x14ac:dyDescent="0.3">
      <c r="I108" t="s">
        <v>52</v>
      </c>
      <c r="J108" s="49">
        <f>J86*-LOG(J86,10)</f>
        <v>0.13979400086720375</v>
      </c>
      <c r="K108" s="49">
        <f>K86*-LOG(K86,10)</f>
        <v>0.12072829143060811</v>
      </c>
      <c r="L108" s="52">
        <f t="shared" ref="K108:O108" si="32">L86*-LOG(L86,10)</f>
        <v>0.15544801267150729</v>
      </c>
      <c r="M108" s="52">
        <f t="shared" si="32"/>
        <v>0.15544801267150729</v>
      </c>
      <c r="N108" s="51">
        <f t="shared" si="32"/>
        <v>0.1451583363945208</v>
      </c>
      <c r="O108" s="51">
        <f t="shared" si="32"/>
        <v>0.1346113980898625</v>
      </c>
    </row>
    <row r="109" spans="9:15" x14ac:dyDescent="0.3">
      <c r="I109" t="s">
        <v>32</v>
      </c>
      <c r="J109" s="49">
        <f t="shared" ref="J109:O128" si="33">J87*-LOG(J87,10)</f>
        <v>0.15686362358410127</v>
      </c>
      <c r="K109" s="49">
        <f t="shared" si="33"/>
        <v>8.1866288262731277E-2</v>
      </c>
      <c r="L109" s="52"/>
      <c r="M109" s="52"/>
      <c r="N109" s="51">
        <f t="shared" si="33"/>
        <v>0.15904041823988746</v>
      </c>
      <c r="O109" s="51">
        <f t="shared" si="33"/>
        <v>9.4672062287111364E-2</v>
      </c>
    </row>
    <row r="110" spans="9:15" x14ac:dyDescent="0.3">
      <c r="I110" t="s">
        <v>33</v>
      </c>
      <c r="J110" s="49">
        <f t="shared" si="33"/>
        <v>9.9999999999999978E-2</v>
      </c>
      <c r="K110" s="49">
        <f t="shared" si="33"/>
        <v>8.1866288262731277E-2</v>
      </c>
      <c r="L110" s="52"/>
      <c r="M110" s="52"/>
      <c r="N110" s="51">
        <f t="shared" si="33"/>
        <v>0.10602694549325831</v>
      </c>
      <c r="O110" s="51">
        <f t="shared" si="33"/>
        <v>9.4672062287111364E-2</v>
      </c>
    </row>
    <row r="111" spans="9:15" x14ac:dyDescent="0.3">
      <c r="I111" t="s">
        <v>34</v>
      </c>
      <c r="J111" s="49">
        <f t="shared" si="33"/>
        <v>9.9999999999999978E-2</v>
      </c>
      <c r="K111" s="49">
        <f t="shared" si="33"/>
        <v>8.1866288262731277E-2</v>
      </c>
      <c r="L111" s="52">
        <f t="shared" si="33"/>
        <v>0.12072829143060811</v>
      </c>
      <c r="M111" s="52"/>
      <c r="N111" s="51">
        <f t="shared" si="33"/>
        <v>0.1451583363945208</v>
      </c>
      <c r="O111" s="51">
        <f t="shared" si="33"/>
        <v>9.4672062287111364E-2</v>
      </c>
    </row>
    <row r="112" spans="9:15" x14ac:dyDescent="0.3">
      <c r="I112" t="s">
        <v>35</v>
      </c>
      <c r="J112" s="49"/>
      <c r="K112" s="49">
        <f t="shared" ref="K112:O112" si="34">K90*-LOG(K90,10)</f>
        <v>8.1866288262731277E-2</v>
      </c>
      <c r="L112" s="52"/>
      <c r="M112" s="52"/>
      <c r="N112" s="51">
        <f t="shared" si="34"/>
        <v>0.10602694549325831</v>
      </c>
      <c r="O112" s="51">
        <f t="shared" si="34"/>
        <v>9.4672062287111364E-2</v>
      </c>
    </row>
    <row r="113" spans="9:15" x14ac:dyDescent="0.3">
      <c r="I113" t="s">
        <v>36</v>
      </c>
      <c r="J113" s="49">
        <f t="shared" si="33"/>
        <v>9.9999999999999978E-2</v>
      </c>
      <c r="K113" s="49">
        <f t="shared" si="33"/>
        <v>8.1866288262731277E-2</v>
      </c>
      <c r="L113" s="52"/>
      <c r="M113" s="52"/>
      <c r="N113" s="51">
        <f t="shared" si="33"/>
        <v>0.1451583363945208</v>
      </c>
      <c r="O113" s="51">
        <f t="shared" si="33"/>
        <v>9.4672062287111364E-2</v>
      </c>
    </row>
    <row r="114" spans="9:15" x14ac:dyDescent="0.3">
      <c r="I114" t="s">
        <v>37</v>
      </c>
      <c r="J114" s="49"/>
      <c r="K114" s="49">
        <f t="shared" ref="K114:O114" si="35">K92*-LOG(K92,10)</f>
        <v>8.1866288262731277E-2</v>
      </c>
      <c r="L114" s="52"/>
      <c r="M114" s="52"/>
      <c r="N114" s="51"/>
      <c r="O114" s="51">
        <f t="shared" si="35"/>
        <v>9.4672062287111364E-2</v>
      </c>
    </row>
    <row r="115" spans="9:15" x14ac:dyDescent="0.3">
      <c r="I115" t="s">
        <v>38</v>
      </c>
      <c r="J115" s="49">
        <f t="shared" si="33"/>
        <v>9.9999999999999978E-2</v>
      </c>
      <c r="K115" s="49"/>
      <c r="L115" s="52"/>
      <c r="M115" s="52">
        <f t="shared" si="33"/>
        <v>0.12072829143060811</v>
      </c>
      <c r="N115" s="51">
        <f t="shared" si="33"/>
        <v>0.10602694549325831</v>
      </c>
      <c r="O115" s="51">
        <f t="shared" si="33"/>
        <v>9.4672062287111364E-2</v>
      </c>
    </row>
    <row r="116" spans="9:15" x14ac:dyDescent="0.3">
      <c r="I116" t="s">
        <v>39</v>
      </c>
      <c r="J116" s="49"/>
      <c r="K116" s="49"/>
      <c r="L116" s="52"/>
      <c r="M116" s="52">
        <f t="shared" ref="K116:O116" si="36">M94*-LOG(M94,10)</f>
        <v>0.12072829143060811</v>
      </c>
      <c r="N116" s="51"/>
      <c r="O116" s="51"/>
    </row>
    <row r="117" spans="9:15" x14ac:dyDescent="0.3">
      <c r="I117" t="s">
        <v>40</v>
      </c>
      <c r="J117" s="49">
        <f t="shared" si="33"/>
        <v>9.9999999999999978E-2</v>
      </c>
      <c r="K117" s="49">
        <f t="shared" si="33"/>
        <v>8.1866288262731277E-2</v>
      </c>
      <c r="L117" s="52">
        <f t="shared" si="33"/>
        <v>0.15770433655482616</v>
      </c>
      <c r="M117" s="52">
        <f t="shared" si="33"/>
        <v>0.12072829143060811</v>
      </c>
      <c r="N117" s="51">
        <f t="shared" si="33"/>
        <v>0.1451583363945208</v>
      </c>
      <c r="O117" s="51">
        <f t="shared" si="33"/>
        <v>0.15389220830142614</v>
      </c>
    </row>
    <row r="118" spans="9:15" x14ac:dyDescent="0.3">
      <c r="I118" t="s">
        <v>41</v>
      </c>
      <c r="J118" s="49">
        <f t="shared" si="33"/>
        <v>9.9999999999999978E-2</v>
      </c>
      <c r="K118" s="49">
        <f t="shared" si="33"/>
        <v>8.1866288262731277E-2</v>
      </c>
      <c r="L118" s="52"/>
      <c r="M118" s="52"/>
      <c r="N118" s="51"/>
      <c r="O118" s="51">
        <f t="shared" si="33"/>
        <v>0.1346113980898625</v>
      </c>
    </row>
    <row r="119" spans="9:15" x14ac:dyDescent="0.3">
      <c r="I119" t="s">
        <v>42</v>
      </c>
      <c r="J119" s="49">
        <f t="shared" si="33"/>
        <v>0.15686362358410127</v>
      </c>
      <c r="K119" s="49"/>
      <c r="L119" s="52"/>
      <c r="M119" s="52"/>
      <c r="N119" s="51"/>
      <c r="O119" s="51"/>
    </row>
    <row r="120" spans="9:15" x14ac:dyDescent="0.3">
      <c r="I120" t="s">
        <v>43</v>
      </c>
      <c r="J120" s="49"/>
      <c r="K120" s="49">
        <f t="shared" ref="K120:O120" si="37">K98*-LOG(K98,10)</f>
        <v>8.1866288262731277E-2</v>
      </c>
      <c r="L120" s="52">
        <f t="shared" si="37"/>
        <v>0.12072829143060811</v>
      </c>
      <c r="M120" s="52"/>
      <c r="N120" s="51">
        <f t="shared" si="37"/>
        <v>0.10602694549325831</v>
      </c>
      <c r="O120" s="51">
        <f t="shared" si="37"/>
        <v>9.4672062287111364E-2</v>
      </c>
    </row>
    <row r="121" spans="9:15" x14ac:dyDescent="0.3">
      <c r="I121" t="s">
        <v>44</v>
      </c>
      <c r="J121" s="49"/>
      <c r="K121" s="49">
        <f t="shared" ref="K121:O121" si="38">K99*-LOG(K99,10)</f>
        <v>8.1866288262731277E-2</v>
      </c>
      <c r="L121" s="52"/>
      <c r="M121" s="52"/>
      <c r="N121" s="51"/>
      <c r="O121" s="51"/>
    </row>
    <row r="122" spans="9:15" x14ac:dyDescent="0.3">
      <c r="I122" t="s">
        <v>45</v>
      </c>
      <c r="J122" s="49"/>
      <c r="K122" s="49">
        <f t="shared" ref="K122:O122" si="39">K100*-LOG(K100,10)</f>
        <v>8.1866288262731277E-2</v>
      </c>
      <c r="L122" s="52"/>
      <c r="M122" s="52">
        <f t="shared" si="39"/>
        <v>0.12072829143060811</v>
      </c>
      <c r="N122" s="51"/>
      <c r="O122" s="51"/>
    </row>
    <row r="123" spans="9:15" x14ac:dyDescent="0.3">
      <c r="I123" t="s">
        <v>46</v>
      </c>
      <c r="J123" s="49"/>
      <c r="K123" s="49">
        <f t="shared" ref="K123:O123" si="40">K101*-LOG(K101,10)</f>
        <v>8.1866288262731277E-2</v>
      </c>
      <c r="L123" s="52"/>
      <c r="M123" s="52">
        <f t="shared" si="40"/>
        <v>0.12072829143060811</v>
      </c>
      <c r="N123" s="51"/>
      <c r="O123" s="51"/>
    </row>
    <row r="124" spans="9:15" x14ac:dyDescent="0.3">
      <c r="I124" t="s">
        <v>47</v>
      </c>
      <c r="J124" s="49"/>
      <c r="K124" s="49"/>
      <c r="L124" s="52"/>
      <c r="M124" s="52">
        <f t="shared" ref="K124:O124" si="41">M102*-LOG(M102,10)</f>
        <v>0.12072829143060811</v>
      </c>
      <c r="N124" s="51"/>
      <c r="O124" s="51"/>
    </row>
    <row r="125" spans="9:15" x14ac:dyDescent="0.3">
      <c r="I125" t="s">
        <v>48</v>
      </c>
      <c r="J125" s="49"/>
      <c r="K125" s="49"/>
      <c r="L125" s="52"/>
      <c r="M125" s="52"/>
      <c r="N125" s="51"/>
      <c r="O125" s="51"/>
    </row>
    <row r="126" spans="9:15" x14ac:dyDescent="0.3">
      <c r="I126" t="s">
        <v>49</v>
      </c>
      <c r="J126" s="49">
        <f t="shared" si="33"/>
        <v>9.9999999999999978E-2</v>
      </c>
      <c r="K126" s="49"/>
      <c r="L126" s="52">
        <f t="shared" si="33"/>
        <v>0.12072829143060811</v>
      </c>
      <c r="M126" s="52"/>
      <c r="N126" s="51"/>
      <c r="O126" s="51"/>
    </row>
    <row r="127" spans="9:15" x14ac:dyDescent="0.3">
      <c r="I127" t="s">
        <v>50</v>
      </c>
      <c r="J127" s="49"/>
      <c r="K127" s="49">
        <f t="shared" ref="K127:O127" si="42">K105*-LOG(K105,10)</f>
        <v>8.1866288262731277E-2</v>
      </c>
      <c r="L127" s="52">
        <f t="shared" si="42"/>
        <v>0.15770433655482616</v>
      </c>
      <c r="M127" s="52"/>
      <c r="N127" s="51"/>
      <c r="O127" s="51"/>
    </row>
    <row r="128" spans="9:15" x14ac:dyDescent="0.3">
      <c r="I128" t="s">
        <v>51</v>
      </c>
      <c r="J128" s="49"/>
      <c r="K128" s="49"/>
      <c r="L128" s="52">
        <f t="shared" ref="K128:O128" si="43">L106*-LOG(L106,10)</f>
        <v>0.12072829143060811</v>
      </c>
      <c r="M128" s="52"/>
      <c r="N128" s="51"/>
      <c r="O128" s="51"/>
    </row>
    <row r="129" spans="8:15" x14ac:dyDescent="0.3">
      <c r="H129" t="s">
        <v>53</v>
      </c>
      <c r="J129">
        <f>SUM(J108:J128)</f>
        <v>1.153521248035406</v>
      </c>
      <c r="K129">
        <f t="shared" ref="K129:O129" si="44">SUM(K108:K128)</f>
        <v>1.1849900388461145</v>
      </c>
      <c r="L129">
        <f t="shared" si="44"/>
        <v>0.95376985150359217</v>
      </c>
      <c r="M129">
        <f t="shared" si="44"/>
        <v>0.87981776125515609</v>
      </c>
      <c r="N129">
        <f t="shared" si="44"/>
        <v>1.1637815457910039</v>
      </c>
      <c r="O129">
        <f t="shared" si="44"/>
        <v>1.1804915027780418</v>
      </c>
    </row>
  </sheetData>
  <mergeCells count="24">
    <mergeCell ref="N3:Q4"/>
    <mergeCell ref="R3:R4"/>
    <mergeCell ref="O36:P36"/>
    <mergeCell ref="O37:P37"/>
    <mergeCell ref="O38:P38"/>
    <mergeCell ref="V3:V4"/>
    <mergeCell ref="X3:X4"/>
    <mergeCell ref="Y3:Y4"/>
    <mergeCell ref="X8:X9"/>
    <mergeCell ref="Y8:Y9"/>
    <mergeCell ref="X13:X14"/>
    <mergeCell ref="Y13:Y14"/>
    <mergeCell ref="I3:I4"/>
    <mergeCell ref="J3:J4"/>
    <mergeCell ref="K3:K4"/>
    <mergeCell ref="L3:L4"/>
    <mergeCell ref="T3:T4"/>
    <mergeCell ref="U3:U4"/>
    <mergeCell ref="C3:C4"/>
    <mergeCell ref="D3:D4"/>
    <mergeCell ref="E3:E4"/>
    <mergeCell ref="F3:F4"/>
    <mergeCell ref="G3:G4"/>
    <mergeCell ref="B3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2018-11-04T22:27:18Z</dcterms:modified>
</cp:coreProperties>
</file>