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D:\Freelos\Layer8\2024\Vulnman\"/>
    </mc:Choice>
  </mc:AlternateContent>
  <xr:revisionPtr revIDLastSave="0" documentId="13_ncr:1_{EEF1CC5C-2358-47BE-B452-7A3BADA53143}" xr6:coauthVersionLast="47" xr6:coauthVersionMax="47" xr10:uidLastSave="{00000000-0000-0000-0000-000000000000}"/>
  <bookViews>
    <workbookView xWindow="-120" yWindow="-120" windowWidth="29040" windowHeight="15840" tabRatio="486" xr2:uid="{00000000-000D-0000-FFFF-FFFF00000000}"/>
  </bookViews>
  <sheets>
    <sheet name="Govern" sheetId="19" r:id="rId1"/>
    <sheet name="Identify" sheetId="6" r:id="rId2"/>
    <sheet name="Protect" sheetId="11" r:id="rId3"/>
    <sheet name="Detect" sheetId="14" r:id="rId4"/>
    <sheet name="Respond" sheetId="15" r:id="rId5"/>
    <sheet name="Recover" sheetId="16" r:id="rId6"/>
    <sheet name="Graphs" sheetId="18" r:id="rId7"/>
    <sheet name="Sheet1" sheetId="17" state="hidden" r:id="rId8"/>
  </sheets>
  <definedNames>
    <definedName name="_xlnm._FilterDatabase" localSheetId="3" hidden="1">Detect!$C$2:$H$14</definedName>
    <definedName name="_xlnm._FilterDatabase" localSheetId="1" hidden="1">Identify!$C$2:$H$23</definedName>
    <definedName name="_xlnm._FilterDatabase" localSheetId="2" hidden="1">Protect!$C$2:$H$24</definedName>
    <definedName name="_xlnm._FilterDatabase" localSheetId="4" hidden="1">Respond!$C$2:$H$15</definedName>
    <definedName name="C_">Sheet1!$D$5:$D$8</definedName>
    <definedName name="LIsta_cumplimiento">Sheet1!$D$5:$D$8</definedName>
    <definedName name="Madurez">Sheet1!$D$11:$D$16</definedName>
    <definedName name="_xlnm.Print_Titles" localSheetId="3">Detect!$2:$2</definedName>
    <definedName name="_xlnm.Print_Titles" localSheetId="1">Identify!$2:$2</definedName>
    <definedName name="_xlnm.Print_Titles" localSheetId="2">Protect!$2:$2</definedName>
    <definedName name="_xlnm.Print_Titles" localSheetId="5">Recover!$2:$2</definedName>
    <definedName name="_xlnm.Print_Titles" localSheetId="4">Respond!$2:$2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30" i="18" l="1"/>
  <c r="C33" i="18"/>
  <c r="C32" i="18"/>
  <c r="D30" i="18"/>
  <c r="D24" i="18"/>
  <c r="C24" i="18"/>
  <c r="C20" i="18"/>
  <c r="C18" i="18"/>
  <c r="D17" i="18"/>
  <c r="C17" i="18"/>
  <c r="B23" i="18"/>
  <c r="B25" i="18"/>
  <c r="B24" i="18"/>
  <c r="B22" i="18"/>
  <c r="B21" i="18"/>
  <c r="B20" i="18"/>
  <c r="B19" i="18"/>
  <c r="B18" i="18"/>
  <c r="B17" i="18"/>
  <c r="B15" i="18"/>
  <c r="B16" i="18"/>
  <c r="B14" i="18"/>
  <c r="B13" i="18"/>
  <c r="D9" i="18"/>
  <c r="D8" i="18"/>
  <c r="D7" i="18"/>
  <c r="D6" i="18"/>
  <c r="D5" i="18"/>
  <c r="D4" i="18"/>
  <c r="C9" i="18"/>
  <c r="C8" i="18"/>
  <c r="C7" i="18"/>
  <c r="C6" i="18"/>
  <c r="C4" i="18"/>
  <c r="C5" i="18"/>
  <c r="B12" i="18"/>
  <c r="B11" i="18"/>
  <c r="B10" i="18"/>
  <c r="B9" i="18"/>
  <c r="B8" i="18"/>
  <c r="B7" i="18"/>
  <c r="B6" i="18"/>
  <c r="B5" i="18"/>
  <c r="B4" i="18"/>
  <c r="G4" i="16"/>
  <c r="G5" i="16"/>
  <c r="G6" i="16"/>
  <c r="G7" i="16"/>
  <c r="G8" i="16"/>
  <c r="G4" i="15"/>
  <c r="G5" i="15"/>
  <c r="G26" i="19"/>
  <c r="G27" i="19"/>
  <c r="G28" i="19"/>
  <c r="G9" i="19"/>
  <c r="G10" i="19"/>
  <c r="G11" i="19"/>
  <c r="G12" i="19"/>
  <c r="G3" i="6"/>
  <c r="G4" i="6"/>
  <c r="G5" i="6"/>
  <c r="G6" i="6"/>
  <c r="G7" i="6"/>
  <c r="G8" i="6"/>
  <c r="G9" i="6"/>
  <c r="G10" i="6"/>
  <c r="G11" i="6"/>
  <c r="G12" i="6"/>
  <c r="G13" i="6"/>
  <c r="G14" i="6"/>
  <c r="G15" i="6"/>
  <c r="G16" i="6"/>
  <c r="G17" i="6"/>
  <c r="G32" i="19"/>
  <c r="G33" i="19"/>
  <c r="G31" i="19"/>
  <c r="G30" i="19"/>
  <c r="G29" i="19"/>
  <c r="G25" i="19"/>
  <c r="G24" i="19"/>
  <c r="G23" i="19"/>
  <c r="G22" i="19"/>
  <c r="G21" i="19"/>
  <c r="G20" i="19"/>
  <c r="G19" i="19"/>
  <c r="G18" i="19"/>
  <c r="G17" i="19"/>
  <c r="G16" i="19"/>
  <c r="G15" i="19"/>
  <c r="G14" i="19"/>
  <c r="G13" i="19"/>
  <c r="G8" i="19"/>
  <c r="G7" i="19"/>
  <c r="G6" i="19"/>
  <c r="G5" i="19"/>
  <c r="G4" i="19"/>
  <c r="G3" i="19"/>
  <c r="C12" i="18"/>
  <c r="C11" i="18"/>
  <c r="C10" i="18" a="1"/>
  <c r="C10" i="18" s="1"/>
  <c r="G3" i="16"/>
  <c r="G9" i="16"/>
  <c r="G10" i="16"/>
  <c r="G6" i="15"/>
  <c r="G7" i="15"/>
  <c r="G8" i="15"/>
  <c r="G9" i="15"/>
  <c r="G10" i="15"/>
  <c r="G11" i="15"/>
  <c r="G12" i="15"/>
  <c r="G13" i="15"/>
  <c r="G14" i="15"/>
  <c r="G15" i="15"/>
  <c r="G4" i="14"/>
  <c r="G5" i="14"/>
  <c r="G6" i="14"/>
  <c r="G7" i="14"/>
  <c r="G8" i="14"/>
  <c r="G9" i="14"/>
  <c r="G10" i="14"/>
  <c r="G11" i="14"/>
  <c r="G12" i="14"/>
  <c r="G13" i="14"/>
  <c r="G3" i="11"/>
  <c r="G4" i="11"/>
  <c r="G5" i="11"/>
  <c r="G6" i="11"/>
  <c r="G7" i="11"/>
  <c r="G8" i="11"/>
  <c r="G9" i="11"/>
  <c r="G10" i="11"/>
  <c r="G11" i="11"/>
  <c r="G12" i="11"/>
  <c r="G13" i="11"/>
  <c r="G14" i="11"/>
  <c r="G15" i="11"/>
  <c r="G16" i="11"/>
  <c r="G17" i="11"/>
  <c r="G18" i="11"/>
  <c r="G19" i="11"/>
  <c r="G20" i="11"/>
  <c r="G21" i="11"/>
  <c r="G22" i="11"/>
  <c r="G23" i="11"/>
  <c r="G24" i="11"/>
  <c r="G18" i="6"/>
  <c r="G19" i="6"/>
  <c r="G20" i="6"/>
  <c r="G21" i="6"/>
  <c r="G22" i="6"/>
  <c r="G23" i="6"/>
  <c r="E4" i="18" l="1"/>
  <c r="F4" i="18" s="1"/>
  <c r="D22" i="18"/>
  <c r="D13" i="18"/>
  <c r="G3" i="15"/>
  <c r="D20" i="18" s="1"/>
  <c r="G3" i="14"/>
  <c r="D10" i="18" l="1" a="1"/>
  <c r="D10" i="18" s="1"/>
  <c r="C16" i="18"/>
  <c r="C15" i="18"/>
  <c r="C14" i="18"/>
  <c r="C13" i="18"/>
  <c r="C19" i="18"/>
  <c r="C23" i="18"/>
  <c r="C22" i="18"/>
  <c r="C21" i="18"/>
  <c r="C25" i="18"/>
  <c r="C31" i="18" l="1"/>
  <c r="C34" i="18"/>
  <c r="C35" i="18"/>
  <c r="C29" i="18" l="1"/>
  <c r="C3" i="18" s="1"/>
  <c r="D25" i="18"/>
  <c r="D21" i="18" l="1"/>
  <c r="D23" i="18"/>
  <c r="D18" i="18"/>
  <c r="D19" i="18"/>
  <c r="D15" i="18"/>
  <c r="D16" i="18"/>
  <c r="D14" i="18"/>
  <c r="D12" i="18"/>
  <c r="D11" i="18"/>
  <c r="E20" i="18" l="1"/>
  <c r="D34" i="18" s="1"/>
  <c r="E10" i="18"/>
  <c r="F10" i="18" s="1"/>
  <c r="E18" i="18"/>
  <c r="F18" i="18" s="1"/>
  <c r="E13" i="18"/>
  <c r="D33" i="18" l="1"/>
  <c r="F20" i="18"/>
  <c r="D32" i="18"/>
  <c r="F13" i="18"/>
  <c r="D31" i="18"/>
  <c r="E24" i="18" l="1"/>
  <c r="D35" i="18" l="1"/>
  <c r="D29" i="18" s="1"/>
  <c r="D3" i="18" s="1"/>
  <c r="F24" i="18"/>
  <c r="F3" i="1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<sst xmlns="http://schemas.openxmlformats.org/spreadsheetml/2006/main" count="488" uniqueCount="279">
  <si>
    <t>Calificación</t>
  </si>
  <si>
    <t>N</t>
  </si>
  <si>
    <t>P</t>
  </si>
  <si>
    <t>L</t>
  </si>
  <si>
    <t>C</t>
  </si>
  <si>
    <t>Cumplimiento del control</t>
  </si>
  <si>
    <t>Abreviatura</t>
  </si>
  <si>
    <t>Completamente</t>
  </si>
  <si>
    <t>Largamente</t>
  </si>
  <si>
    <t>Parcialmente</t>
  </si>
  <si>
    <t>No cumple</t>
  </si>
  <si>
    <t>Recomendaciones</t>
  </si>
  <si>
    <t/>
  </si>
  <si>
    <t>Personas</t>
  </si>
  <si>
    <t>Procesos</t>
  </si>
  <si>
    <t>Tecnología</t>
  </si>
  <si>
    <t>Inicial</t>
  </si>
  <si>
    <t>Repetible</t>
  </si>
  <si>
    <t>Definido</t>
  </si>
  <si>
    <t>Gestionado</t>
  </si>
  <si>
    <t>Optimizado</t>
  </si>
  <si>
    <t>Level</t>
  </si>
  <si>
    <t>Descripción</t>
  </si>
  <si>
    <t>Nivel de Madurez</t>
  </si>
  <si>
    <t>Valor</t>
  </si>
  <si>
    <t>No existente</t>
  </si>
  <si>
    <t>Target Score</t>
  </si>
  <si>
    <t>Overall</t>
  </si>
  <si>
    <t>Company Score</t>
  </si>
  <si>
    <t>Company Score - By category</t>
  </si>
  <si>
    <t>Target Score - By category</t>
  </si>
  <si>
    <t>IDENTIFY (ID)</t>
  </si>
  <si>
    <t>PROTECT (PR)</t>
  </si>
  <si>
    <t>DETECT (DE)</t>
  </si>
  <si>
    <t>RESPOND (RS)</t>
  </si>
  <si>
    <t>RECOVER (RC)</t>
  </si>
  <si>
    <t>Target</t>
  </si>
  <si>
    <t xml:space="preserve"> </t>
  </si>
  <si>
    <t>ip5 no aplica</t>
  </si>
  <si>
    <t>The organizational mission is understood and informs cybersecurity risk management</t>
  </si>
  <si>
    <t>Internal and external stakeholders are understood, and their needs and expectations regarding cybersecurity risk management are understood and considered</t>
  </si>
  <si>
    <t>Legal, regulatory, and contractual requirements regarding cybersecurity - including privacy and civil liberties obligations - are understood and managed</t>
  </si>
  <si>
    <t>Critical objectives, capabilities, and services that stakeholders depend on or expect from the organization are understood and communicated</t>
  </si>
  <si>
    <t>Outcomes, capabilities, and services that the organization depends on are understood and communicated</t>
  </si>
  <si>
    <r>
      <t xml:space="preserve">Organizational Context (GV.OC): </t>
    </r>
    <r>
      <rPr>
        <sz val="11"/>
        <rFont val="Calibri"/>
        <family val="2"/>
      </rPr>
      <t>The circumstances — mission, stakeholder expectations, dependencies, and legal, regulatory, and contractual requirements — surrounding the organization’s cybersecurity risk management decisions are understood</t>
    </r>
  </si>
  <si>
    <r>
      <t xml:space="preserve">Risk Management Strategy (GV.RM): </t>
    </r>
    <r>
      <rPr>
        <sz val="11"/>
        <rFont val="Calibri"/>
        <family val="2"/>
      </rPr>
      <t>The organization’s priorities, constraints, risk tolerance and appetite statements, and assumptions are established, communicated, and used to support operational risk decisions</t>
    </r>
  </si>
  <si>
    <r>
      <t xml:space="preserve">Roles, Responsibilities, and Authorities (GV.RR): </t>
    </r>
    <r>
      <rPr>
        <sz val="11"/>
        <rFont val="Calibri"/>
        <family val="2"/>
      </rPr>
      <t>Cybersecurity roles, responsibilities, and authorities to foster accountability, performance assessment, and continuous improvement are established and communicated</t>
    </r>
  </si>
  <si>
    <r>
      <t xml:space="preserve">Policy (GV.PO): </t>
    </r>
    <r>
      <rPr>
        <sz val="11"/>
        <rFont val="Calibri"/>
        <family val="2"/>
      </rPr>
      <t>Organizational cybersecurity policy is established, communicated, and enforced</t>
    </r>
  </si>
  <si>
    <r>
      <t xml:space="preserve">Oversight (GV.OV): </t>
    </r>
    <r>
      <rPr>
        <sz val="11"/>
        <rFont val="Calibri"/>
        <family val="2"/>
      </rPr>
      <t>Results of organization-wide cybersecurity risk management activities and performance are used to inform, improve, and adjust the risk management strategy</t>
    </r>
  </si>
  <si>
    <r>
      <t xml:space="preserve">Cybersecurity Supply Chain Risk Management (GV.SC): </t>
    </r>
    <r>
      <rPr>
        <sz val="11"/>
        <rFont val="Calibri"/>
        <family val="2"/>
      </rPr>
      <t>Cyber supply chain risk management processes are identified, established, managed, monitored, and improved by organizational stakeholders</t>
    </r>
  </si>
  <si>
    <r>
      <rPr>
        <b/>
        <sz val="11"/>
        <color theme="1"/>
        <rFont val="Calibri"/>
        <family val="2"/>
        <scheme val="minor"/>
      </rPr>
      <t>GV.SC-10:</t>
    </r>
    <r>
      <rPr>
        <sz val="11"/>
        <color theme="1"/>
        <rFont val="Calibri"/>
        <family val="2"/>
        <scheme val="minor"/>
      </rPr>
      <t xml:space="preserve"> Cybersecurity supply chain risk management plans include provisions for activities that occur after the conclusion of a partnership or service agreement</t>
    </r>
  </si>
  <si>
    <r>
      <rPr>
        <b/>
        <sz val="11"/>
        <color theme="1"/>
        <rFont val="Calibri"/>
        <family val="2"/>
        <scheme val="minor"/>
      </rPr>
      <t>GV.SC-09:</t>
    </r>
    <r>
      <rPr>
        <sz val="11"/>
        <color theme="1"/>
        <rFont val="Calibri"/>
        <family val="2"/>
        <scheme val="minor"/>
      </rPr>
      <t xml:space="preserve"> Supply chain security practices are integrated into cybersecurity and enterprise risk management programs, and their performance is monitored throughout the technology product and service life cycle</t>
    </r>
  </si>
  <si>
    <r>
      <rPr>
        <b/>
        <sz val="11"/>
        <color theme="1"/>
        <rFont val="Calibri"/>
        <family val="2"/>
        <scheme val="minor"/>
      </rPr>
      <t xml:space="preserve">GV.SC-08: </t>
    </r>
    <r>
      <rPr>
        <sz val="11"/>
        <color theme="1"/>
        <rFont val="Calibri"/>
        <family val="2"/>
        <scheme val="minor"/>
      </rPr>
      <t>Relevant suppliers and other third parties are included in incident planning, response, and recovery activities</t>
    </r>
  </si>
  <si>
    <r>
      <rPr>
        <b/>
        <sz val="11"/>
        <color theme="1"/>
        <rFont val="Calibri"/>
        <family val="2"/>
        <scheme val="minor"/>
      </rPr>
      <t xml:space="preserve">GV.SC-07: </t>
    </r>
    <r>
      <rPr>
        <sz val="11"/>
        <color theme="1"/>
        <rFont val="Calibri"/>
        <family val="2"/>
        <scheme val="minor"/>
      </rPr>
      <t>The risks posed by a supplier, their products and services, and other third parties are understood, recorded, prioritized, assessed, responded to, and monitored over the course of the relationship</t>
    </r>
  </si>
  <si>
    <r>
      <rPr>
        <b/>
        <sz val="11"/>
        <color theme="1"/>
        <rFont val="Calibri"/>
        <family val="2"/>
        <scheme val="minor"/>
      </rPr>
      <t xml:space="preserve">GV.SC-06: </t>
    </r>
    <r>
      <rPr>
        <sz val="11"/>
        <color theme="1"/>
        <rFont val="Calibri"/>
        <family val="2"/>
        <scheme val="minor"/>
      </rPr>
      <t>Planning and due diligence are performed to reduce risks before entering into formal supplier or other third-party relationships</t>
    </r>
  </si>
  <si>
    <r>
      <rPr>
        <b/>
        <sz val="11"/>
        <color theme="1"/>
        <rFont val="Calibri"/>
        <family val="2"/>
        <scheme val="minor"/>
      </rPr>
      <t xml:space="preserve">GV.SC-05: </t>
    </r>
    <r>
      <rPr>
        <sz val="11"/>
        <color theme="1"/>
        <rFont val="Calibri"/>
        <family val="2"/>
        <scheme val="minor"/>
      </rPr>
      <t>Requirements to address cybersecurity risks in supply chains are established, prioritized, and integrated into contracts and other types of agreements with suppliers and other relevant third parties</t>
    </r>
  </si>
  <si>
    <r>
      <rPr>
        <b/>
        <sz val="11"/>
        <color theme="1"/>
        <rFont val="Calibri"/>
        <family val="2"/>
        <scheme val="minor"/>
      </rPr>
      <t>GV.SC-04:</t>
    </r>
    <r>
      <rPr>
        <sz val="11"/>
        <color theme="1"/>
        <rFont val="Calibri"/>
        <family val="2"/>
        <scheme val="minor"/>
      </rPr>
      <t xml:space="preserve"> Suppliers are known and prioritized by criticality</t>
    </r>
  </si>
  <si>
    <r>
      <rPr>
        <b/>
        <sz val="11"/>
        <color theme="1"/>
        <rFont val="Calibri"/>
        <family val="2"/>
        <scheme val="minor"/>
      </rPr>
      <t xml:space="preserve">GV.SC-03: </t>
    </r>
    <r>
      <rPr>
        <sz val="11"/>
        <color theme="1"/>
        <rFont val="Calibri"/>
        <family val="2"/>
        <scheme val="minor"/>
      </rPr>
      <t>Cybersecurity supply chain risk management is integrated into cybersecurity and enterprise risk management, risk assessment, and improvement processes</t>
    </r>
  </si>
  <si>
    <r>
      <rPr>
        <b/>
        <sz val="11"/>
        <color theme="1"/>
        <rFont val="Calibri"/>
        <family val="2"/>
        <scheme val="minor"/>
      </rPr>
      <t>GV.SC-02:</t>
    </r>
    <r>
      <rPr>
        <sz val="11"/>
        <color theme="1"/>
        <rFont val="Calibri"/>
        <family val="2"/>
        <scheme val="minor"/>
      </rPr>
      <t xml:space="preserve"> Cybersecurity roles and responsibilities for suppliers, customers, and partners are established, communicated, and coordinated internally and externally</t>
    </r>
  </si>
  <si>
    <r>
      <rPr>
        <b/>
        <sz val="11"/>
        <color theme="1"/>
        <rFont val="Calibri"/>
        <family val="2"/>
        <scheme val="minor"/>
      </rPr>
      <t>GV.SC-01:</t>
    </r>
    <r>
      <rPr>
        <sz val="11"/>
        <color theme="1"/>
        <rFont val="Calibri"/>
        <family val="2"/>
        <scheme val="minor"/>
      </rPr>
      <t xml:space="preserve"> A cybersecurity supply chain risk management program, strategy, objectives, policies, and processes are established and agreed to by organizational stakeholders</t>
    </r>
  </si>
  <si>
    <r>
      <rPr>
        <b/>
        <sz val="11"/>
        <color theme="1"/>
        <rFont val="Calibri"/>
        <family val="2"/>
        <scheme val="minor"/>
      </rPr>
      <t xml:space="preserve">GV.OV-03: </t>
    </r>
    <r>
      <rPr>
        <sz val="11"/>
        <color theme="1"/>
        <rFont val="Calibri"/>
        <family val="2"/>
        <scheme val="minor"/>
      </rPr>
      <t>Organizational cybersecurity risk management performance is evaluated and reviewed for adjustments needed</t>
    </r>
  </si>
  <si>
    <r>
      <rPr>
        <b/>
        <sz val="11"/>
        <color theme="1"/>
        <rFont val="Calibri"/>
        <family val="2"/>
        <scheme val="minor"/>
      </rPr>
      <t xml:space="preserve">GV.OV-01: </t>
    </r>
    <r>
      <rPr>
        <sz val="11"/>
        <color theme="1"/>
        <rFont val="Calibri"/>
        <family val="2"/>
        <scheme val="minor"/>
      </rPr>
      <t>Cybersecurity risk management strategy outcomes are reviewed to inform and adjust strategy and direction</t>
    </r>
  </si>
  <si>
    <r>
      <rPr>
        <b/>
        <sz val="11"/>
        <color theme="1"/>
        <rFont val="Calibri"/>
        <family val="2"/>
        <scheme val="minor"/>
      </rPr>
      <t xml:space="preserve">GV.OV-02: </t>
    </r>
    <r>
      <rPr>
        <sz val="11"/>
        <color theme="1"/>
        <rFont val="Calibri"/>
        <family val="2"/>
        <scheme val="minor"/>
      </rPr>
      <t>The cybersecurity risk management strategy is reviewed and adjusted to ensure coverage of organizational requirements and risks</t>
    </r>
  </si>
  <si>
    <r>
      <rPr>
        <b/>
        <sz val="11"/>
        <color theme="1"/>
        <rFont val="Calibri"/>
        <family val="2"/>
        <scheme val="minor"/>
      </rPr>
      <t xml:space="preserve">GV.PO-02: </t>
    </r>
    <r>
      <rPr>
        <sz val="11"/>
        <color theme="1"/>
        <rFont val="Calibri"/>
        <family val="2"/>
        <scheme val="minor"/>
      </rPr>
      <t>Policy for managing cybersecurity risks is reviewed, updated, communicated, and enforced to reflect changes in requirements, threats, technology, and organizational mission</t>
    </r>
  </si>
  <si>
    <r>
      <rPr>
        <b/>
        <sz val="11"/>
        <color theme="1"/>
        <rFont val="Calibri"/>
        <family val="2"/>
        <scheme val="minor"/>
      </rPr>
      <t xml:space="preserve">GV.PO-01: </t>
    </r>
    <r>
      <rPr>
        <sz val="11"/>
        <color theme="1"/>
        <rFont val="Calibri"/>
        <family val="2"/>
        <scheme val="minor"/>
      </rPr>
      <t>Policy for managing cybersecurity risks is established based on organizational context, cybersecurity strategy, and priorities and is communicated and enforced</t>
    </r>
  </si>
  <si>
    <r>
      <rPr>
        <b/>
        <sz val="11"/>
        <color theme="1"/>
        <rFont val="Calibri"/>
        <family val="2"/>
        <scheme val="minor"/>
      </rPr>
      <t xml:space="preserve">GV.RR-04: </t>
    </r>
    <r>
      <rPr>
        <sz val="11"/>
        <color theme="1"/>
        <rFont val="Calibri"/>
        <family val="2"/>
        <scheme val="minor"/>
      </rPr>
      <t>Cybersecurity is included in human resources practices</t>
    </r>
  </si>
  <si>
    <r>
      <rPr>
        <b/>
        <sz val="11"/>
        <color theme="1"/>
        <rFont val="Calibri"/>
        <family val="2"/>
        <scheme val="minor"/>
      </rPr>
      <t>GV.RR-03:</t>
    </r>
    <r>
      <rPr>
        <sz val="11"/>
        <color theme="1"/>
        <rFont val="Calibri"/>
        <family val="2"/>
        <scheme val="minor"/>
      </rPr>
      <t xml:space="preserve"> Adequate resources are allocated commensurate with the cybersecurity risk strategy, roles, responsibilities, and policies</t>
    </r>
  </si>
  <si>
    <r>
      <rPr>
        <b/>
        <sz val="11"/>
        <color theme="1"/>
        <rFont val="Calibri"/>
        <family val="2"/>
        <scheme val="minor"/>
      </rPr>
      <t>GV.RR-02:</t>
    </r>
    <r>
      <rPr>
        <sz val="11"/>
        <color theme="1"/>
        <rFont val="Calibri"/>
        <family val="2"/>
        <scheme val="minor"/>
      </rPr>
      <t xml:space="preserve"> Roles, responsibilities, and authorities related to cybersecurity risk management are established, communicated, understood, and enforced</t>
    </r>
  </si>
  <si>
    <r>
      <rPr>
        <b/>
        <sz val="11"/>
        <color theme="1"/>
        <rFont val="Calibri"/>
        <family val="2"/>
        <scheme val="minor"/>
      </rPr>
      <t>GV.RR-01:</t>
    </r>
    <r>
      <rPr>
        <sz val="11"/>
        <color theme="1"/>
        <rFont val="Calibri"/>
        <family val="2"/>
        <scheme val="minor"/>
      </rPr>
      <t xml:space="preserve"> Organizational leadership is responsible and accountable for cybersecurity risk and fosters a culture that is risk-aware, ethical, and continually improving</t>
    </r>
  </si>
  <si>
    <r>
      <rPr>
        <b/>
        <sz val="11"/>
        <color theme="1"/>
        <rFont val="Calibri"/>
        <family val="2"/>
        <scheme val="minor"/>
      </rPr>
      <t xml:space="preserve">GV.RM-07: </t>
    </r>
    <r>
      <rPr>
        <sz val="11"/>
        <color theme="1"/>
        <rFont val="Calibri"/>
        <family val="2"/>
        <scheme val="minor"/>
      </rPr>
      <t>Strategic opportunities (i.e., positive risks) are characterized and are included in organizational cybersecurity risk discussions</t>
    </r>
  </si>
  <si>
    <r>
      <rPr>
        <b/>
        <sz val="11"/>
        <color theme="1"/>
        <rFont val="Calibri"/>
        <family val="2"/>
        <scheme val="minor"/>
      </rPr>
      <t xml:space="preserve">GV.RM-06: </t>
    </r>
    <r>
      <rPr>
        <sz val="11"/>
        <color theme="1"/>
        <rFont val="Calibri"/>
        <family val="2"/>
        <scheme val="minor"/>
      </rPr>
      <t>A standardized method for calculating, documenting, categorizing, and prioritizing cybersecurity risks is established and communicated</t>
    </r>
  </si>
  <si>
    <r>
      <rPr>
        <b/>
        <sz val="11"/>
        <color theme="1"/>
        <rFont val="Calibri"/>
        <family val="2"/>
        <scheme val="minor"/>
      </rPr>
      <t xml:space="preserve">GV.RM-05: </t>
    </r>
    <r>
      <rPr>
        <sz val="11"/>
        <color theme="1"/>
        <rFont val="Calibri"/>
        <family val="2"/>
        <scheme val="minor"/>
      </rPr>
      <t>Lines of communication across the organization are established for cybersecurity risks, including risks from suppliers and other third parties</t>
    </r>
  </si>
  <si>
    <r>
      <rPr>
        <b/>
        <sz val="11"/>
        <color theme="1"/>
        <rFont val="Calibri"/>
        <family val="2"/>
        <scheme val="minor"/>
      </rPr>
      <t>GV.RM-04:</t>
    </r>
    <r>
      <rPr>
        <sz val="11"/>
        <color theme="1"/>
        <rFont val="Calibri"/>
        <family val="2"/>
        <scheme val="minor"/>
      </rPr>
      <t xml:space="preserve"> Strategic direction that describes appropriate risk response options is established and communicated</t>
    </r>
  </si>
  <si>
    <r>
      <rPr>
        <b/>
        <sz val="11"/>
        <color theme="1"/>
        <rFont val="Calibri"/>
        <family val="2"/>
        <scheme val="minor"/>
      </rPr>
      <t>GV.RM-03:</t>
    </r>
    <r>
      <rPr>
        <sz val="11"/>
        <color theme="1"/>
        <rFont val="Calibri"/>
        <family val="2"/>
        <scheme val="minor"/>
      </rPr>
      <t xml:space="preserve"> Cybersecurity risk management activities and outcomes are included in enterprise risk management processes</t>
    </r>
  </si>
  <si>
    <r>
      <rPr>
        <b/>
        <sz val="11"/>
        <color theme="1"/>
        <rFont val="Calibri"/>
        <family val="2"/>
        <scheme val="minor"/>
      </rPr>
      <t xml:space="preserve">GV.RM-02: </t>
    </r>
    <r>
      <rPr>
        <sz val="11"/>
        <color theme="1"/>
        <rFont val="Calibri"/>
        <family val="2"/>
        <scheme val="minor"/>
      </rPr>
      <t>Risk appetite and risk tolerance statements are established, communicated, and maintained</t>
    </r>
  </si>
  <si>
    <r>
      <rPr>
        <b/>
        <sz val="11"/>
        <color theme="1"/>
        <rFont val="Calibri"/>
        <family val="2"/>
        <scheme val="minor"/>
      </rPr>
      <t xml:space="preserve">GV.RM-01: </t>
    </r>
    <r>
      <rPr>
        <sz val="11"/>
        <color theme="1"/>
        <rFont val="Calibri"/>
        <family val="2"/>
        <scheme val="minor"/>
      </rPr>
      <t>Risk management objectives are established and agreed to by organizational stakeholders</t>
    </r>
  </si>
  <si>
    <r>
      <rPr>
        <b/>
        <sz val="11"/>
        <color theme="1"/>
        <rFont val="Calibri"/>
        <family val="2"/>
        <scheme val="minor"/>
      </rPr>
      <t>GV.OC-05:</t>
    </r>
    <r>
      <rPr>
        <sz val="11"/>
        <color theme="1"/>
        <rFont val="Calibri"/>
        <family val="2"/>
        <scheme val="minor"/>
      </rPr>
      <t xml:space="preserve"> Outcomes, capabilities, and services that the organization depends on are understood and communicated</t>
    </r>
  </si>
  <si>
    <r>
      <rPr>
        <b/>
        <sz val="11"/>
        <color theme="1"/>
        <rFont val="Calibri"/>
        <family val="2"/>
        <scheme val="minor"/>
      </rPr>
      <t xml:space="preserve">GV.OC-04: </t>
    </r>
    <r>
      <rPr>
        <sz val="11"/>
        <color theme="1"/>
        <rFont val="Calibri"/>
        <family val="2"/>
        <scheme val="minor"/>
      </rPr>
      <t>Critical objectives, capabilities, and services that stakeholders depend on or expect from the organization are understood and communicated</t>
    </r>
  </si>
  <si>
    <r>
      <rPr>
        <b/>
        <sz val="11"/>
        <color theme="1"/>
        <rFont val="Calibri"/>
        <family val="2"/>
        <scheme val="minor"/>
      </rPr>
      <t xml:space="preserve">GV.OC-03: </t>
    </r>
    <r>
      <rPr>
        <sz val="11"/>
        <color theme="1"/>
        <rFont val="Calibri"/>
        <family val="2"/>
        <scheme val="minor"/>
      </rPr>
      <t>Legal, regulatory, and contractual requirements regarding cybersecurity — including privacy and civil liberties obligations — are understood and managed</t>
    </r>
  </si>
  <si>
    <r>
      <rPr>
        <b/>
        <sz val="11"/>
        <color theme="1"/>
        <rFont val="Calibri"/>
        <family val="2"/>
        <scheme val="minor"/>
      </rPr>
      <t>GV.OC-02:</t>
    </r>
    <r>
      <rPr>
        <sz val="11"/>
        <color theme="1"/>
        <rFont val="Calibri"/>
        <family val="2"/>
        <scheme val="minor"/>
      </rPr>
      <t xml:space="preserve"> Internal and external stakeholders are understood, and their needs and expectations regarding cybersecurity risk management are understood and considered</t>
    </r>
  </si>
  <si>
    <r>
      <rPr>
        <b/>
        <sz val="11"/>
        <color theme="1"/>
        <rFont val="Calibri"/>
        <family val="2"/>
        <scheme val="minor"/>
      </rPr>
      <t xml:space="preserve">GV.OC-01: </t>
    </r>
    <r>
      <rPr>
        <sz val="11"/>
        <color theme="1"/>
        <rFont val="Calibri"/>
        <family val="2"/>
        <scheme val="minor"/>
      </rPr>
      <t>The organizational mission is understood and informs cybersecurity risk management</t>
    </r>
  </si>
  <si>
    <t>Description</t>
  </si>
  <si>
    <t>Subcategory</t>
  </si>
  <si>
    <t>Category</t>
  </si>
  <si>
    <t>Result</t>
  </si>
  <si>
    <t>Risk management objectives are established and agreed to by organizational stakeholders</t>
  </si>
  <si>
    <t>Risk appetite and risk tolerance statements are established, communicated, and maintained</t>
  </si>
  <si>
    <t>Cybersecurity risk management activities and outcomes are included in enterprise risk management processes</t>
  </si>
  <si>
    <t>Strategic direction that describes appropriate risk response options is established and communicated</t>
  </si>
  <si>
    <t>Lines of communication across the organization are established for cybersecurity risks, including risks from suppliers and other third parties</t>
  </si>
  <si>
    <t>A standardized method for calculating, documenting, categorizing, and prioritizing cybersecurity risks is established and communicated</t>
  </si>
  <si>
    <t>Strategic opportunities (i.e., positive risks) are characterized and are included in organizational cybersecurity risk discussions</t>
  </si>
  <si>
    <t>Organizational leadership is responsible and accountable for cybersecurity risk and fosters a culture that is risk-aware, ethical, and continually improving</t>
  </si>
  <si>
    <t>Roles, responsibilities, and authorities related to cybersecurity risk management are established, communicated, understood, and enforced</t>
  </si>
  <si>
    <t>Adequate resources are allocated commensurate with the cybersecurity risk strategy, roles, responsibilities, and policies</t>
  </si>
  <si>
    <t>Cybersecurity is included in human resources practices</t>
  </si>
  <si>
    <t>Policy for managing cybersecurity risks is established based on organizational context, cybersecurity strategy, and priorities and is communicated and enforced</t>
  </si>
  <si>
    <t>Policy for managing cybersecurity risks is reviewed, updated, communicated, and enforced to reflect changes in requirements, threats, technology, and organizational mission</t>
  </si>
  <si>
    <t>Cybersecurity risk management strategy outcomes are reviewed to inform and adjust strategy and direction</t>
  </si>
  <si>
    <t>The cybersecurity risk management strategy is reviewed and adjusted to ensure coverage of organizational requirements and risks</t>
  </si>
  <si>
    <t>Organizational cybersecurity risk management performance is evaluated and reviewed for adjustments needed</t>
  </si>
  <si>
    <t>A cybersecurity supply chain risk management program, strategy, objectives, policies, and processes are established and agreed to by organizational stakeholders</t>
  </si>
  <si>
    <t>Cybersecurity roles and responsibilities for suppliers, customers, and partners are established, communicated, and coordinated internally and externally</t>
  </si>
  <si>
    <t>Cybersecurity supply chain risk management is integrated into cybersecurity and enterprise risk management, risk assessment, and improvement processes</t>
  </si>
  <si>
    <t>Suppliers are known and prioritized by criticality</t>
  </si>
  <si>
    <t>Requirements to address cybersecurity risks in supply chains are established, prioritized, and integrated into contracts and other types of agreements with suppliers and other relevant third parties</t>
  </si>
  <si>
    <t>Planning and due diligence are performed to reduce risks before entering into formal supplier or other third-party relationships</t>
  </si>
  <si>
    <t>The risks posed by a supplier, their products and services, and other third parties are understood, recorded, prioritized, assessed, responded to, and monitored over the course of the relationship</t>
  </si>
  <si>
    <t>Relevant suppliers and other third parties are included in incident planning, response, and recovery activities</t>
  </si>
  <si>
    <t>Supply chain security practices are integrated into cybersecurity and enterprise risk management programs, and their performance is monitored throughout the technology product and service life cycle</t>
  </si>
  <si>
    <t>Cybersecurity supply chain risk management plans include provisions for activities that occur after the conclusion of a partnership or service agreement</t>
  </si>
  <si>
    <r>
      <t xml:space="preserve">Asset Management (ID.AM): </t>
    </r>
    <r>
      <rPr>
        <sz val="11"/>
        <rFont val="Calibri"/>
        <family val="2"/>
      </rPr>
      <t>Assets (e.g., data, hardware, software, systems, facilities, services, people) that enable the organization to achieve business purposes are identified and managed consistent with their relative importance to organizational objectives and the organization’s risk strategy</t>
    </r>
  </si>
  <si>
    <r>
      <rPr>
        <b/>
        <sz val="11"/>
        <color theme="1"/>
        <rFont val="Calibri"/>
        <family val="2"/>
        <scheme val="minor"/>
      </rPr>
      <t>ID.AM-01:</t>
    </r>
    <r>
      <rPr>
        <sz val="11"/>
        <color theme="1"/>
        <rFont val="Calibri"/>
        <family val="2"/>
        <scheme val="minor"/>
      </rPr>
      <t xml:space="preserve"> Inventories of hardware managed by the organization are maintained</t>
    </r>
  </si>
  <si>
    <r>
      <rPr>
        <b/>
        <sz val="11"/>
        <color theme="1"/>
        <rFont val="Calibri"/>
        <family val="2"/>
        <scheme val="minor"/>
      </rPr>
      <t xml:space="preserve">ID.AM-02: </t>
    </r>
    <r>
      <rPr>
        <sz val="11"/>
        <color theme="1"/>
        <rFont val="Calibri"/>
        <family val="2"/>
        <scheme val="minor"/>
      </rPr>
      <t>Inventories of software, services, and systems managed by the organization are maintained</t>
    </r>
  </si>
  <si>
    <r>
      <rPr>
        <b/>
        <sz val="11"/>
        <color theme="1"/>
        <rFont val="Calibri"/>
        <family val="2"/>
        <scheme val="minor"/>
      </rPr>
      <t xml:space="preserve">ID.AM-03: </t>
    </r>
    <r>
      <rPr>
        <sz val="11"/>
        <color theme="1"/>
        <rFont val="Calibri"/>
        <family val="2"/>
        <scheme val="minor"/>
      </rPr>
      <t>Representations of the organization’s authorized network communication and internal and external network data flows are maintained</t>
    </r>
  </si>
  <si>
    <r>
      <rPr>
        <b/>
        <sz val="11"/>
        <color theme="1"/>
        <rFont val="Calibri"/>
        <family val="2"/>
        <scheme val="minor"/>
      </rPr>
      <t>ID.AM-04:</t>
    </r>
    <r>
      <rPr>
        <sz val="11"/>
        <color theme="1"/>
        <rFont val="Calibri"/>
        <family val="2"/>
        <scheme val="minor"/>
      </rPr>
      <t xml:space="preserve"> Inventories of services provided by suppliers are maintained</t>
    </r>
  </si>
  <si>
    <r>
      <rPr>
        <b/>
        <sz val="11"/>
        <color theme="1"/>
        <rFont val="Calibri"/>
        <family val="2"/>
        <scheme val="minor"/>
      </rPr>
      <t xml:space="preserve">ID.AM-05: </t>
    </r>
    <r>
      <rPr>
        <sz val="11"/>
        <color theme="1"/>
        <rFont val="Calibri"/>
        <family val="2"/>
        <scheme val="minor"/>
      </rPr>
      <t>Assets are prioritized based on classification, criticality, resources, and impact on the mission</t>
    </r>
  </si>
  <si>
    <r>
      <rPr>
        <b/>
        <sz val="11"/>
        <color theme="1"/>
        <rFont val="Calibri"/>
        <family val="2"/>
        <scheme val="minor"/>
      </rPr>
      <t>ID.AM-07:</t>
    </r>
    <r>
      <rPr>
        <sz val="11"/>
        <color theme="1"/>
        <rFont val="Calibri"/>
        <family val="2"/>
        <scheme val="minor"/>
      </rPr>
      <t xml:space="preserve"> Inventories of data and corresponding metadata for designated data types are maintained</t>
    </r>
  </si>
  <si>
    <r>
      <rPr>
        <b/>
        <sz val="11"/>
        <color theme="1"/>
        <rFont val="Calibri"/>
        <family val="2"/>
        <scheme val="minor"/>
      </rPr>
      <t>ID.AM-08:</t>
    </r>
    <r>
      <rPr>
        <sz val="11"/>
        <color theme="1"/>
        <rFont val="Calibri"/>
        <family val="2"/>
        <scheme val="minor"/>
      </rPr>
      <t xml:space="preserve"> Systems, hardware, software, services, and data are managed throughout their life cycles</t>
    </r>
  </si>
  <si>
    <r>
      <t xml:space="preserve">Risk Assessment (ID.RA): </t>
    </r>
    <r>
      <rPr>
        <sz val="11"/>
        <rFont val="Calibri"/>
        <family val="2"/>
      </rPr>
      <t>The cybersecurity risk to the organization, assets, and individuals is understood by the organization</t>
    </r>
  </si>
  <si>
    <r>
      <rPr>
        <b/>
        <sz val="11"/>
        <color theme="1"/>
        <rFont val="Calibri"/>
        <family val="2"/>
        <scheme val="minor"/>
      </rPr>
      <t xml:space="preserve">ID.RA-01: </t>
    </r>
    <r>
      <rPr>
        <sz val="11"/>
        <color theme="1"/>
        <rFont val="Calibri"/>
        <family val="2"/>
        <scheme val="minor"/>
      </rPr>
      <t>Vulnerabilities in assets are identified, validated, and recorded</t>
    </r>
  </si>
  <si>
    <r>
      <rPr>
        <b/>
        <sz val="11"/>
        <color theme="1"/>
        <rFont val="Calibri"/>
        <family val="2"/>
        <scheme val="minor"/>
      </rPr>
      <t xml:space="preserve">ID.RA-02: </t>
    </r>
    <r>
      <rPr>
        <sz val="11"/>
        <color theme="1"/>
        <rFont val="Calibri"/>
        <family val="2"/>
        <scheme val="minor"/>
      </rPr>
      <t>Cyber threat intelligence is received from information sharing forums and sources</t>
    </r>
  </si>
  <si>
    <r>
      <rPr>
        <b/>
        <sz val="11"/>
        <color theme="1"/>
        <rFont val="Calibri"/>
        <family val="2"/>
        <scheme val="minor"/>
      </rPr>
      <t>ID.RA-03:</t>
    </r>
    <r>
      <rPr>
        <sz val="11"/>
        <color theme="1"/>
        <rFont val="Calibri"/>
        <family val="2"/>
        <scheme val="minor"/>
      </rPr>
      <t xml:space="preserve"> Internal and external threats to the organization are identified and recorded</t>
    </r>
  </si>
  <si>
    <r>
      <rPr>
        <b/>
        <sz val="11"/>
        <color theme="1"/>
        <rFont val="Calibri"/>
        <family val="2"/>
        <scheme val="minor"/>
      </rPr>
      <t xml:space="preserve">ID.RA-04: </t>
    </r>
    <r>
      <rPr>
        <sz val="11"/>
        <color theme="1"/>
        <rFont val="Calibri"/>
        <family val="2"/>
        <scheme val="minor"/>
      </rPr>
      <t>Potential impacts and likelihoods of threats exploiting vulnerabilities are identified and recorded</t>
    </r>
  </si>
  <si>
    <r>
      <rPr>
        <b/>
        <sz val="11"/>
        <color theme="1"/>
        <rFont val="Calibri"/>
        <family val="2"/>
        <scheme val="minor"/>
      </rPr>
      <t xml:space="preserve">ID.RA-05: </t>
    </r>
    <r>
      <rPr>
        <sz val="11"/>
        <color theme="1"/>
        <rFont val="Calibri"/>
        <family val="2"/>
        <scheme val="minor"/>
      </rPr>
      <t>Threats, vulnerabilities, likelihoods, and impacts are used to understand inherent risk and inform risk response prioritization</t>
    </r>
  </si>
  <si>
    <r>
      <rPr>
        <b/>
        <sz val="11"/>
        <color theme="1"/>
        <rFont val="Calibri"/>
        <family val="2"/>
        <scheme val="minor"/>
      </rPr>
      <t>ID.RA-06:</t>
    </r>
    <r>
      <rPr>
        <sz val="11"/>
        <color theme="1"/>
        <rFont val="Calibri"/>
        <family val="2"/>
        <scheme val="minor"/>
      </rPr>
      <t xml:space="preserve"> Risk responses are chosen, prioritized, planned, tracked, and communicated</t>
    </r>
  </si>
  <si>
    <r>
      <rPr>
        <b/>
        <sz val="11"/>
        <color theme="1"/>
        <rFont val="Calibri"/>
        <family val="2"/>
        <scheme val="minor"/>
      </rPr>
      <t xml:space="preserve">ID.RA-07: </t>
    </r>
    <r>
      <rPr>
        <sz val="11"/>
        <color theme="1"/>
        <rFont val="Calibri"/>
        <family val="2"/>
        <scheme val="minor"/>
      </rPr>
      <t>Changes and exceptions are managed, assessed for risk impact, recorded, and tracked</t>
    </r>
  </si>
  <si>
    <r>
      <rPr>
        <b/>
        <sz val="11"/>
        <color theme="1"/>
        <rFont val="Calibri"/>
        <family val="2"/>
        <scheme val="minor"/>
      </rPr>
      <t>ID.RA-08:</t>
    </r>
    <r>
      <rPr>
        <sz val="11"/>
        <color theme="1"/>
        <rFont val="Calibri"/>
        <family val="2"/>
        <scheme val="minor"/>
      </rPr>
      <t xml:space="preserve"> Processes for receiving, analyzing, and responding to vulnerability disclosures are established</t>
    </r>
  </si>
  <si>
    <r>
      <rPr>
        <b/>
        <sz val="11"/>
        <color theme="1"/>
        <rFont val="Calibri"/>
        <family val="2"/>
        <scheme val="minor"/>
      </rPr>
      <t xml:space="preserve">ID.RA-09: </t>
    </r>
    <r>
      <rPr>
        <sz val="11"/>
        <color theme="1"/>
        <rFont val="Calibri"/>
        <family val="2"/>
        <scheme val="minor"/>
      </rPr>
      <t>The authenticity and integrity of hardware and software are assessed prior to acquisition and use</t>
    </r>
  </si>
  <si>
    <r>
      <rPr>
        <b/>
        <sz val="11"/>
        <color theme="1"/>
        <rFont val="Calibri"/>
        <family val="2"/>
        <scheme val="minor"/>
      </rPr>
      <t xml:space="preserve">ID.RA-10: </t>
    </r>
    <r>
      <rPr>
        <sz val="11"/>
        <color theme="1"/>
        <rFont val="Calibri"/>
        <family val="2"/>
        <scheme val="minor"/>
      </rPr>
      <t>Critical suppliers are assessed prior to acquisition</t>
    </r>
  </si>
  <si>
    <r>
      <t xml:space="preserve">Improvement (ID.IM): </t>
    </r>
    <r>
      <rPr>
        <sz val="11"/>
        <rFont val="Calibri"/>
        <family val="2"/>
      </rPr>
      <t>Improvements to organizational cybersecurity risk management processes, procedures and activities are identified across all CSF Functions</t>
    </r>
  </si>
  <si>
    <r>
      <rPr>
        <b/>
        <sz val="11"/>
        <color theme="1"/>
        <rFont val="Calibri"/>
        <family val="2"/>
        <scheme val="minor"/>
      </rPr>
      <t xml:space="preserve">ID.IM-01: </t>
    </r>
    <r>
      <rPr>
        <sz val="11"/>
        <color theme="1"/>
        <rFont val="Calibri"/>
        <family val="2"/>
        <scheme val="minor"/>
      </rPr>
      <t>Improvements are identified from evaluations</t>
    </r>
  </si>
  <si>
    <r>
      <rPr>
        <b/>
        <sz val="11"/>
        <color theme="1"/>
        <rFont val="Calibri"/>
        <family val="2"/>
        <scheme val="minor"/>
      </rPr>
      <t>ID.IM-02:</t>
    </r>
    <r>
      <rPr>
        <sz val="11"/>
        <color theme="1"/>
        <rFont val="Calibri"/>
        <family val="2"/>
        <scheme val="minor"/>
      </rPr>
      <t xml:space="preserve"> Improvements are identified from security tests and exercises, including those done in coordination with suppliers and relevant third parties</t>
    </r>
  </si>
  <si>
    <r>
      <rPr>
        <b/>
        <sz val="11"/>
        <color theme="1"/>
        <rFont val="Calibri"/>
        <family val="2"/>
        <scheme val="minor"/>
      </rPr>
      <t>ID.IM-03:</t>
    </r>
    <r>
      <rPr>
        <sz val="11"/>
        <color theme="1"/>
        <rFont val="Calibri"/>
        <family val="2"/>
        <scheme val="minor"/>
      </rPr>
      <t xml:space="preserve"> Improvements are identified from execution of operational processes, procedures, and activities</t>
    </r>
  </si>
  <si>
    <r>
      <rPr>
        <b/>
        <sz val="11"/>
        <color theme="1"/>
        <rFont val="Calibri"/>
        <family val="2"/>
        <scheme val="minor"/>
      </rPr>
      <t xml:space="preserve">ID.IM-04: </t>
    </r>
    <r>
      <rPr>
        <sz val="11"/>
        <color theme="1"/>
        <rFont val="Calibri"/>
        <family val="2"/>
        <scheme val="minor"/>
      </rPr>
      <t>Incident response plans and other cybersecurity plans that affect operations are established, communicated, maintained, and improved</t>
    </r>
  </si>
  <si>
    <t>Inventories of hardware managed by the organization are maintained</t>
  </si>
  <si>
    <t>Inventories of software, services, and systems managed by the organization are maintained</t>
  </si>
  <si>
    <t>Representations of the organization's authorized network communication and internal and external network data flows are maintained</t>
  </si>
  <si>
    <t>Inventories of services provided by suppliers are maintained</t>
  </si>
  <si>
    <t>Assets are prioritized based on classification, criticality, resources, and impact on the mission</t>
  </si>
  <si>
    <t>Inventories of data and corresponding metadata for designated data types are maintained</t>
  </si>
  <si>
    <t>Systems, hardware, software, services, and data are managed throughout their life cycles</t>
  </si>
  <si>
    <t>Vulnerabilities in assets are identified, validated, and recorded</t>
  </si>
  <si>
    <t>Cyber threat intelligence is received from information sharing forums and sources</t>
  </si>
  <si>
    <t>Internal and external threats to the organization are identified and recorded</t>
  </si>
  <si>
    <t>Potential impacts and likelihoods of threats exploiting vulnerabilities are identified and recorded</t>
  </si>
  <si>
    <t>Threats, vulnerabilities, likelihoods, and impacts are used to understand inherent risk and inform risk response prioritization</t>
  </si>
  <si>
    <t>Risk responses are chosen, prioritized, planned, tracked, and communicated</t>
  </si>
  <si>
    <t>Changes and exceptions are managed, assessed for risk impact, recorded, and tracked</t>
  </si>
  <si>
    <t>Processes for receiving, analyzing, and responding to vulnerability disclosures are established</t>
  </si>
  <si>
    <t>The authenticity and integrity of hardware and software are assessed prior to acquisition and use</t>
  </si>
  <si>
    <t>Critical suppliers are assessed prior to acquisition</t>
  </si>
  <si>
    <t>Improvements are identified from evaluations</t>
  </si>
  <si>
    <t>Improvements are identified from security tests and exercises, including those done in coordination with suppliers and relevant third parties</t>
  </si>
  <si>
    <t>Improvements are identified from execution of operational processes, procedures, and activities</t>
  </si>
  <si>
    <t>Incident response plans and other cybersecurity plans that affect operations are established, communicated, maintained, and improved</t>
  </si>
  <si>
    <r>
      <t xml:space="preserve">Identity Management, Authentication, and Access Control (PR.AA): </t>
    </r>
    <r>
      <rPr>
        <sz val="11"/>
        <rFont val="Calibri"/>
        <family val="2"/>
      </rPr>
      <t>Access to physical and logical assets is limited to authorized users, services, and hardware and  managed commensurate with the assessed risk of unauthorized access</t>
    </r>
  </si>
  <si>
    <r>
      <t xml:space="preserve">Awareness and Training (PR.AT): </t>
    </r>
    <r>
      <rPr>
        <sz val="11"/>
        <rFont val="Calibri"/>
        <family val="2"/>
      </rPr>
      <t>The organization’s personnel are provided with cybersecurity awareness and training so that they can perform their cybersecurity-related tasks</t>
    </r>
  </si>
  <si>
    <r>
      <t xml:space="preserve">Data Security (PR.DS): </t>
    </r>
    <r>
      <rPr>
        <sz val="11"/>
        <rFont val="Calibri"/>
        <family val="2"/>
      </rPr>
      <t>Data are managed consistent with the organization’s risk strategy to protect the confidentiality, integrity, and availability of information</t>
    </r>
  </si>
  <si>
    <r>
      <t xml:space="preserve">Platform Security (PR.PS): </t>
    </r>
    <r>
      <rPr>
        <sz val="11"/>
        <rFont val="Calibri"/>
        <family val="2"/>
      </rPr>
      <t>The hardware, software (e.g., firmware, operating systems, applications), and services of physical and virtual platforms are managed consistent with the organization’s risk strategy to protect their confidentiality, integrity, and availability</t>
    </r>
  </si>
  <si>
    <r>
      <t xml:space="preserve">Technology Infrastructure Resilience (PR.IR): </t>
    </r>
    <r>
      <rPr>
        <sz val="11"/>
        <rFont val="Calibri"/>
        <family val="2"/>
      </rPr>
      <t>Security architectures are managed with the organization’s risk strategy to protect asset confidentiality, integrity, and availability, and organizational resilience</t>
    </r>
  </si>
  <si>
    <r>
      <rPr>
        <b/>
        <sz val="11"/>
        <color rgb="FF000000"/>
        <rFont val="Calibri"/>
        <family val="2"/>
        <scheme val="minor"/>
      </rPr>
      <t xml:space="preserve">PR.IR-01: </t>
    </r>
    <r>
      <rPr>
        <sz val="11"/>
        <color rgb="FF000000"/>
        <rFont val="Calibri"/>
        <family val="2"/>
        <scheme val="minor"/>
      </rPr>
      <t>Networks and environments are protected from unauthorized logical access and usage</t>
    </r>
  </si>
  <si>
    <r>
      <rPr>
        <b/>
        <sz val="11"/>
        <color rgb="FF000000"/>
        <rFont val="Calibri"/>
        <family val="2"/>
        <scheme val="minor"/>
      </rPr>
      <t>PR.IR-02:</t>
    </r>
    <r>
      <rPr>
        <sz val="11"/>
        <color rgb="FF000000"/>
        <rFont val="Calibri"/>
        <family val="2"/>
        <scheme val="minor"/>
      </rPr>
      <t xml:space="preserve"> The organization’s technology assets are protected from environmental threats</t>
    </r>
  </si>
  <si>
    <r>
      <rPr>
        <b/>
        <sz val="11"/>
        <color rgb="FF000000"/>
        <rFont val="Calibri"/>
        <family val="2"/>
        <scheme val="minor"/>
      </rPr>
      <t>PR.IR-03:</t>
    </r>
    <r>
      <rPr>
        <sz val="11"/>
        <color rgb="FF000000"/>
        <rFont val="Calibri"/>
        <family val="2"/>
        <scheme val="minor"/>
      </rPr>
      <t xml:space="preserve"> Mechanisms are implemented to achieve resilience requirements in normal and adverse situations</t>
    </r>
  </si>
  <si>
    <r>
      <rPr>
        <b/>
        <sz val="11"/>
        <color rgb="FF000000"/>
        <rFont val="Calibri"/>
        <family val="2"/>
        <scheme val="minor"/>
      </rPr>
      <t xml:space="preserve">PR.IR-04: </t>
    </r>
    <r>
      <rPr>
        <sz val="11"/>
        <color rgb="FF000000"/>
        <rFont val="Calibri"/>
        <family val="2"/>
        <scheme val="minor"/>
      </rPr>
      <t>Adequate resource capacity to ensure availability is maintained</t>
    </r>
  </si>
  <si>
    <r>
      <rPr>
        <b/>
        <sz val="11"/>
        <color rgb="FF000000"/>
        <rFont val="Calibri"/>
        <family val="2"/>
        <scheme val="minor"/>
      </rPr>
      <t>PR.PS-06:</t>
    </r>
    <r>
      <rPr>
        <sz val="11"/>
        <color rgb="FF000000"/>
        <rFont val="Calibri"/>
        <family val="2"/>
        <scheme val="minor"/>
      </rPr>
      <t xml:space="preserve"> Secure software development practices are integrated, and their performance is monitored throughout the software development life cycle</t>
    </r>
  </si>
  <si>
    <r>
      <rPr>
        <b/>
        <sz val="11"/>
        <color rgb="FF000000"/>
        <rFont val="Calibri"/>
        <family val="2"/>
        <scheme val="minor"/>
      </rPr>
      <t xml:space="preserve">PR.PS-05: </t>
    </r>
    <r>
      <rPr>
        <sz val="11"/>
        <color rgb="FF000000"/>
        <rFont val="Calibri"/>
        <family val="2"/>
        <scheme val="minor"/>
      </rPr>
      <t>Installation and execution of unauthorized software are prevented</t>
    </r>
  </si>
  <si>
    <r>
      <rPr>
        <b/>
        <sz val="11"/>
        <color rgb="FF000000"/>
        <rFont val="Calibri"/>
        <family val="2"/>
        <scheme val="minor"/>
      </rPr>
      <t xml:space="preserve">PR.PS-04: </t>
    </r>
    <r>
      <rPr>
        <sz val="11"/>
        <color rgb="FF000000"/>
        <rFont val="Calibri"/>
        <family val="2"/>
        <scheme val="minor"/>
      </rPr>
      <t>Log records are generated and made available for continuous monitoring</t>
    </r>
  </si>
  <si>
    <r>
      <rPr>
        <b/>
        <sz val="11"/>
        <color rgb="FF000000"/>
        <rFont val="Calibri"/>
        <family val="2"/>
        <scheme val="minor"/>
      </rPr>
      <t>PR.PS-03:</t>
    </r>
    <r>
      <rPr>
        <sz val="11"/>
        <color rgb="FF000000"/>
        <rFont val="Calibri"/>
        <family val="2"/>
        <scheme val="minor"/>
      </rPr>
      <t xml:space="preserve"> Hardware is maintained, replaced, and removed commensurate with risk</t>
    </r>
  </si>
  <si>
    <r>
      <rPr>
        <b/>
        <sz val="11"/>
        <color rgb="FF000000"/>
        <rFont val="Calibri"/>
        <family val="2"/>
        <scheme val="minor"/>
      </rPr>
      <t xml:space="preserve">PR.PS-02: </t>
    </r>
    <r>
      <rPr>
        <sz val="11"/>
        <color rgb="FF000000"/>
        <rFont val="Calibri"/>
        <family val="2"/>
        <scheme val="minor"/>
      </rPr>
      <t>Software is maintained, replaced, and removed commensurate with risk</t>
    </r>
  </si>
  <si>
    <r>
      <rPr>
        <b/>
        <sz val="11"/>
        <color rgb="FF000000"/>
        <rFont val="Calibri"/>
        <family val="2"/>
        <scheme val="minor"/>
      </rPr>
      <t>PR.PS-01:</t>
    </r>
    <r>
      <rPr>
        <sz val="11"/>
        <color rgb="FF000000"/>
        <rFont val="Calibri"/>
        <family val="2"/>
        <scheme val="minor"/>
      </rPr>
      <t xml:space="preserve"> Configuration management practices are established and applied</t>
    </r>
  </si>
  <si>
    <r>
      <rPr>
        <b/>
        <sz val="11"/>
        <color rgb="FF000000"/>
        <rFont val="Calibri"/>
        <family val="2"/>
        <scheme val="minor"/>
      </rPr>
      <t xml:space="preserve">PR.DS-01: </t>
    </r>
    <r>
      <rPr>
        <sz val="11"/>
        <color rgb="FF000000"/>
        <rFont val="Calibri"/>
        <family val="2"/>
        <scheme val="minor"/>
      </rPr>
      <t>The confidentiality, integrity, and availability of data-at-rest are protected</t>
    </r>
  </si>
  <si>
    <r>
      <rPr>
        <b/>
        <sz val="11"/>
        <color rgb="FF000000"/>
        <rFont val="Calibri"/>
        <family val="2"/>
        <scheme val="minor"/>
      </rPr>
      <t>PR.DS-02:</t>
    </r>
    <r>
      <rPr>
        <sz val="11"/>
        <color rgb="FF000000"/>
        <rFont val="Calibri"/>
        <family val="2"/>
        <scheme val="minor"/>
      </rPr>
      <t xml:space="preserve"> The confidentiality, integrity, and availability of data-in-transit are protected</t>
    </r>
  </si>
  <si>
    <r>
      <rPr>
        <b/>
        <sz val="11"/>
        <color rgb="FF000000"/>
        <rFont val="Calibri"/>
        <family val="2"/>
        <scheme val="minor"/>
      </rPr>
      <t xml:space="preserve">PR.DS-10: </t>
    </r>
    <r>
      <rPr>
        <sz val="11"/>
        <color rgb="FF000000"/>
        <rFont val="Calibri"/>
        <family val="2"/>
        <scheme val="minor"/>
      </rPr>
      <t>The confidentiality, integrity, and availability of data-in-use are protected</t>
    </r>
  </si>
  <si>
    <r>
      <rPr>
        <b/>
        <sz val="11"/>
        <color rgb="FF000000"/>
        <rFont val="Calibri"/>
        <family val="2"/>
        <scheme val="minor"/>
      </rPr>
      <t xml:space="preserve">PR.DS-11: </t>
    </r>
    <r>
      <rPr>
        <sz val="11"/>
        <color rgb="FF000000"/>
        <rFont val="Calibri"/>
        <family val="2"/>
        <scheme val="minor"/>
      </rPr>
      <t>Backups of data are created, protected, maintained, and tested</t>
    </r>
  </si>
  <si>
    <r>
      <rPr>
        <b/>
        <sz val="11"/>
        <color rgb="FF000000"/>
        <rFont val="Calibri"/>
        <family val="2"/>
        <scheme val="minor"/>
      </rPr>
      <t>PR.AT-02:</t>
    </r>
    <r>
      <rPr>
        <sz val="11"/>
        <color rgb="FF000000"/>
        <rFont val="Calibri"/>
        <family val="2"/>
        <scheme val="minor"/>
      </rPr>
      <t xml:space="preserve"> Individuals in specialized roles are provided with awareness and training so that they possess the knowledge and skills to perform relevant tasks with cybersecurity risks in mind</t>
    </r>
  </si>
  <si>
    <r>
      <rPr>
        <b/>
        <sz val="11"/>
        <color rgb="FF000000"/>
        <rFont val="Calibri"/>
        <family val="2"/>
        <scheme val="minor"/>
      </rPr>
      <t xml:space="preserve">PR.AT-01: </t>
    </r>
    <r>
      <rPr>
        <sz val="11"/>
        <color rgb="FF000000"/>
        <rFont val="Calibri"/>
        <family val="2"/>
        <scheme val="minor"/>
      </rPr>
      <t>Personnel are provided with awareness and training so that they possess the knowledge and skills to perform general tasks with cybersecurity risks in mind</t>
    </r>
  </si>
  <si>
    <r>
      <rPr>
        <b/>
        <sz val="11"/>
        <color rgb="FF000000"/>
        <rFont val="Calibri"/>
        <family val="2"/>
        <scheme val="minor"/>
      </rPr>
      <t xml:space="preserve">PR.AA-06: </t>
    </r>
    <r>
      <rPr>
        <sz val="11"/>
        <color rgb="FF000000"/>
        <rFont val="Calibri"/>
        <family val="2"/>
        <scheme val="minor"/>
      </rPr>
      <t>Physical access to assets is managed, monitored, and enforced commensurate with risk</t>
    </r>
  </si>
  <si>
    <r>
      <rPr>
        <b/>
        <sz val="11"/>
        <color rgb="FF000000"/>
        <rFont val="Calibri"/>
        <family val="2"/>
        <scheme val="minor"/>
      </rPr>
      <t>PR.AA-05:</t>
    </r>
    <r>
      <rPr>
        <sz val="11"/>
        <color rgb="FF000000"/>
        <rFont val="Calibri"/>
        <family val="2"/>
        <scheme val="minor"/>
      </rPr>
      <t xml:space="preserve"> Access permissions, entitlements, and authorizations are defined in a policy, managed, enforced, and reviewed, and incorporate the principles of least privilege and separation of duties</t>
    </r>
  </si>
  <si>
    <r>
      <rPr>
        <b/>
        <sz val="11"/>
        <color rgb="FF000000"/>
        <rFont val="Calibri"/>
        <family val="2"/>
        <scheme val="minor"/>
      </rPr>
      <t>PR.AA-04:</t>
    </r>
    <r>
      <rPr>
        <sz val="11"/>
        <color rgb="FF000000"/>
        <rFont val="Calibri"/>
        <family val="2"/>
        <scheme val="minor"/>
      </rPr>
      <t xml:space="preserve"> Identity assertions are protected, conveyed, and verified</t>
    </r>
  </si>
  <si>
    <r>
      <rPr>
        <b/>
        <sz val="11"/>
        <color rgb="FF000000"/>
        <rFont val="Calibri"/>
        <family val="2"/>
        <scheme val="minor"/>
      </rPr>
      <t xml:space="preserve">PR.AA-03: </t>
    </r>
    <r>
      <rPr>
        <sz val="11"/>
        <color rgb="FF000000"/>
        <rFont val="Calibri"/>
        <family val="2"/>
        <scheme val="minor"/>
      </rPr>
      <t>Users, services, and hardware are authenticated</t>
    </r>
  </si>
  <si>
    <r>
      <rPr>
        <b/>
        <sz val="11"/>
        <color rgb="FF000000"/>
        <rFont val="Calibri"/>
        <family val="2"/>
        <scheme val="minor"/>
      </rPr>
      <t>PR.AA-02:</t>
    </r>
    <r>
      <rPr>
        <sz val="11"/>
        <color rgb="FF000000"/>
        <rFont val="Calibri"/>
        <family val="2"/>
        <scheme val="minor"/>
      </rPr>
      <t xml:space="preserve"> Identities are proofed and bound to credentials based on the context of interactions</t>
    </r>
  </si>
  <si>
    <r>
      <rPr>
        <b/>
        <sz val="11"/>
        <color rgb="FF000000"/>
        <rFont val="Calibri"/>
        <family val="2"/>
        <scheme val="minor"/>
      </rPr>
      <t>PR.AA-01:</t>
    </r>
    <r>
      <rPr>
        <sz val="11"/>
        <color rgb="FF000000"/>
        <rFont val="Calibri"/>
        <family val="2"/>
        <scheme val="minor"/>
      </rPr>
      <t xml:space="preserve"> Identities and credentials for authorized users, services, and hardware are managed by the organization</t>
    </r>
  </si>
  <si>
    <t>Identities and credentials for authorized users, services, and hardware are managed by the organization</t>
  </si>
  <si>
    <t>Identities are proofed and bound to credentials based on the context of interactions</t>
  </si>
  <si>
    <t>Users, services, and hardware are authenticated</t>
  </si>
  <si>
    <t>Identity assertions are protected, conveyed, and verified</t>
  </si>
  <si>
    <t>Access permissions, entitlements, and authorizations are defined in a policy, managed, enforced, and reviewed, and incorporate the principles of least privilege and separation of duties</t>
  </si>
  <si>
    <t>Physical access to assets is managed, monitored, and enforced commensurate with risk</t>
  </si>
  <si>
    <t>Personnel are provided with awareness and training so that they possess the knowledge and skills to perform general tasks with cybersecurity risks in mind</t>
  </si>
  <si>
    <t>Individuals in specialized roles are provided with awareness and training so that they possess the knowledge and skills to perform relevant tasks with cybersecurity risks in mind</t>
  </si>
  <si>
    <t>The confidentiality, integrity, and availability of data-at-rest are protected</t>
  </si>
  <si>
    <t>The confidentiality, integrity, and availability of data-in-transit are protected</t>
  </si>
  <si>
    <t>The confidentiality, integrity, and availability of data-in-use are protected</t>
  </si>
  <si>
    <t>Backups of data are created, protected, maintained, and tested</t>
  </si>
  <si>
    <t>Configuration management practices are established and applied</t>
  </si>
  <si>
    <t>Software is maintained, replaced, and removed commensurate with risk</t>
  </si>
  <si>
    <t>Hardware is maintained, replaced, and removed commensurate with risk</t>
  </si>
  <si>
    <t>Log records are generated and made available for continuous monitoring</t>
  </si>
  <si>
    <t>Installation and execution of unauthorized software are prevented</t>
  </si>
  <si>
    <t>Secure software development practices are integrated, and their performance is monitored throughout the software development life cycle</t>
  </si>
  <si>
    <t>Networks and environments are protected from unauthorized logical access and usage</t>
  </si>
  <si>
    <t>The organization's technology assets are protected from environmental threats</t>
  </si>
  <si>
    <t>Mechanisms are implemented to achieve resilience requirements in normal and adverse situations</t>
  </si>
  <si>
    <t>Adequate resource capacity to ensure availability is maintained</t>
  </si>
  <si>
    <r>
      <t xml:space="preserve">Continuous Monitoring (DE.CM): </t>
    </r>
    <r>
      <rPr>
        <sz val="11"/>
        <rFont val="Calibri"/>
        <family val="2"/>
      </rPr>
      <t>Assets are monitored to find anomalies, indicators of compromise, and other potentially adverse events</t>
    </r>
  </si>
  <si>
    <r>
      <t xml:space="preserve">Adverse Event Analysis (DE.AE): </t>
    </r>
    <r>
      <rPr>
        <sz val="11"/>
        <rFont val="Calibri"/>
        <family val="2"/>
      </rPr>
      <t>Anomalies, indicators of compromise, and other potentially adverse events are analyzed to characterize the events and detect cybersecurity incidents</t>
    </r>
  </si>
  <si>
    <r>
      <rPr>
        <b/>
        <sz val="11"/>
        <color theme="1"/>
        <rFont val="Calibri"/>
        <family val="2"/>
        <scheme val="minor"/>
      </rPr>
      <t xml:space="preserve">DE.CM-01: </t>
    </r>
    <r>
      <rPr>
        <sz val="11"/>
        <color theme="1"/>
        <rFont val="Calibri"/>
        <family val="2"/>
        <scheme val="minor"/>
      </rPr>
      <t>Networks and network services are monitored to find potentially adverse events</t>
    </r>
  </si>
  <si>
    <r>
      <rPr>
        <b/>
        <sz val="11"/>
        <color theme="1"/>
        <rFont val="Calibri"/>
        <family val="2"/>
        <scheme val="minor"/>
      </rPr>
      <t xml:space="preserve">DE.CM-02: </t>
    </r>
    <r>
      <rPr>
        <sz val="11"/>
        <color theme="1"/>
        <rFont val="Calibri"/>
        <family val="2"/>
        <scheme val="minor"/>
      </rPr>
      <t>The physical environment is monitored to find potentially adverse events</t>
    </r>
  </si>
  <si>
    <r>
      <rPr>
        <b/>
        <sz val="11"/>
        <color theme="1"/>
        <rFont val="Calibri"/>
        <family val="2"/>
        <scheme val="minor"/>
      </rPr>
      <t>DE.CM-03:</t>
    </r>
    <r>
      <rPr>
        <sz val="11"/>
        <color theme="1"/>
        <rFont val="Calibri"/>
        <family val="2"/>
        <scheme val="minor"/>
      </rPr>
      <t xml:space="preserve"> Personnel activity and technology usage are monitored to find potentially adverse events</t>
    </r>
  </si>
  <si>
    <r>
      <rPr>
        <b/>
        <sz val="11"/>
        <color theme="1"/>
        <rFont val="Calibri"/>
        <family val="2"/>
        <scheme val="minor"/>
      </rPr>
      <t xml:space="preserve">DE.CM-06: </t>
    </r>
    <r>
      <rPr>
        <sz val="11"/>
        <color theme="1"/>
        <rFont val="Calibri"/>
        <family val="2"/>
        <scheme val="minor"/>
      </rPr>
      <t>External service provider activities and services are monitored to find potentially adverse events</t>
    </r>
  </si>
  <si>
    <r>
      <rPr>
        <b/>
        <sz val="11"/>
        <color theme="1"/>
        <rFont val="Calibri"/>
        <family val="2"/>
        <scheme val="minor"/>
      </rPr>
      <t xml:space="preserve">DE.CM-09: </t>
    </r>
    <r>
      <rPr>
        <sz val="11"/>
        <color theme="1"/>
        <rFont val="Calibri"/>
        <family val="2"/>
        <scheme val="minor"/>
      </rPr>
      <t>Computing hardware and software, runtime environments, and their data are monitored to find potentially adverse events</t>
    </r>
  </si>
  <si>
    <r>
      <rPr>
        <b/>
        <sz val="11"/>
        <color theme="1"/>
        <rFont val="Calibri"/>
        <family val="2"/>
        <scheme val="minor"/>
      </rPr>
      <t xml:space="preserve">DE.AE-02: </t>
    </r>
    <r>
      <rPr>
        <sz val="11"/>
        <color theme="1"/>
        <rFont val="Calibri"/>
        <family val="2"/>
        <scheme val="minor"/>
      </rPr>
      <t>Potentially adverse events are analyzed to better understand associated activities</t>
    </r>
  </si>
  <si>
    <r>
      <rPr>
        <b/>
        <sz val="11"/>
        <color theme="1"/>
        <rFont val="Calibri"/>
        <family val="2"/>
        <scheme val="minor"/>
      </rPr>
      <t xml:space="preserve">DE.AE-03: </t>
    </r>
    <r>
      <rPr>
        <sz val="11"/>
        <color theme="1"/>
        <rFont val="Calibri"/>
        <family val="2"/>
        <scheme val="minor"/>
      </rPr>
      <t>Information is correlated from multiple sources</t>
    </r>
  </si>
  <si>
    <r>
      <rPr>
        <b/>
        <sz val="11"/>
        <color theme="1"/>
        <rFont val="Calibri"/>
        <family val="2"/>
        <scheme val="minor"/>
      </rPr>
      <t>DE.AE-04:</t>
    </r>
    <r>
      <rPr>
        <sz val="11"/>
        <color theme="1"/>
        <rFont val="Calibri"/>
        <family val="2"/>
        <scheme val="minor"/>
      </rPr>
      <t xml:space="preserve"> The estimated impact and scope of adverse events are understood</t>
    </r>
  </si>
  <si>
    <r>
      <rPr>
        <b/>
        <sz val="11"/>
        <color theme="1"/>
        <rFont val="Calibri"/>
        <family val="2"/>
        <scheme val="minor"/>
      </rPr>
      <t>DE.AE-06:</t>
    </r>
    <r>
      <rPr>
        <sz val="11"/>
        <color theme="1"/>
        <rFont val="Calibri"/>
        <family val="2"/>
        <scheme val="minor"/>
      </rPr>
      <t xml:space="preserve"> Information on adverse events is provided to authorized staff and tools</t>
    </r>
  </si>
  <si>
    <r>
      <rPr>
        <b/>
        <sz val="11"/>
        <color theme="1"/>
        <rFont val="Calibri"/>
        <family val="2"/>
        <scheme val="minor"/>
      </rPr>
      <t xml:space="preserve">DE.AE-07: </t>
    </r>
    <r>
      <rPr>
        <sz val="11"/>
        <color theme="1"/>
        <rFont val="Calibri"/>
        <family val="2"/>
        <scheme val="minor"/>
      </rPr>
      <t>Cyber threat intelligence and other contextual information are integrated into the analysis</t>
    </r>
  </si>
  <si>
    <r>
      <rPr>
        <b/>
        <sz val="11"/>
        <color theme="1"/>
        <rFont val="Calibri"/>
        <family val="2"/>
        <scheme val="minor"/>
      </rPr>
      <t>DE.AE-08:</t>
    </r>
    <r>
      <rPr>
        <sz val="11"/>
        <color theme="1"/>
        <rFont val="Calibri"/>
        <family val="2"/>
        <scheme val="minor"/>
      </rPr>
      <t xml:space="preserve"> Incidents are declared when adverse events meet the defined incident criteria</t>
    </r>
  </si>
  <si>
    <t>Networks and network services are monitored to find potentially adverse events</t>
  </si>
  <si>
    <t>The physical environment is monitored to find potentially adverse events</t>
  </si>
  <si>
    <t>Personnel activity and technology usage are monitored to find potentially adverse events</t>
  </si>
  <si>
    <t>External service provider activities and services are monitored to find potentially adverse events</t>
  </si>
  <si>
    <t>Computing hardware and software, runtime environments, and their data are monitored to find potentially adverse events</t>
  </si>
  <si>
    <t>Potentially adverse events are analyzed to better understand associated activities</t>
  </si>
  <si>
    <t>Information is correlated from multiple sources</t>
  </si>
  <si>
    <t>The estimated impact and scope of adverse events are understood</t>
  </si>
  <si>
    <t>Information on adverse events is provided to authorized staff and tools</t>
  </si>
  <si>
    <t>Cyber threat intelligence and other contextual information are integrated into the analysis</t>
  </si>
  <si>
    <t>Incidents are declared when adverse events meet the defined incident criteria</t>
  </si>
  <si>
    <t>The incident response plan is executed in coordination with relevant third parties once an incident is declared</t>
  </si>
  <si>
    <t>Incident reports are triaged and validated</t>
  </si>
  <si>
    <t>Incidents are categorized and prioritized</t>
  </si>
  <si>
    <t>Incidents are escalated or elevated as needed</t>
  </si>
  <si>
    <t>The criteria for initiating incident recovery are applied</t>
  </si>
  <si>
    <t>Analysis is performed to establish what has taken place during an incident and the root cause of the incident</t>
  </si>
  <si>
    <t>Actions performed during an investigation are recorded, and the records' integrity and provenance are preserved</t>
  </si>
  <si>
    <t>Incident data and metadata are collected, and their integrity and provenance are preserved</t>
  </si>
  <si>
    <t>An incident's magnitude is estimated and validated</t>
  </si>
  <si>
    <t>Internal and external stakeholders are notified of incidents</t>
  </si>
  <si>
    <t>Information is shared with designated internal and external stakeholders</t>
  </si>
  <si>
    <t>Incidents are contained</t>
  </si>
  <si>
    <t>Incidents are eradicated</t>
  </si>
  <si>
    <r>
      <t xml:space="preserve">Incident Management (RS.MA): </t>
    </r>
    <r>
      <rPr>
        <sz val="11"/>
        <rFont val="Calibri"/>
        <family val="2"/>
      </rPr>
      <t>Responses to detected cybersecurity incidents are managed</t>
    </r>
  </si>
  <si>
    <r>
      <t xml:space="preserve">Incident Analysis (RS.AN): </t>
    </r>
    <r>
      <rPr>
        <sz val="11"/>
        <rFont val="Calibri"/>
        <family val="2"/>
      </rPr>
      <t>Investigations are conducted to ensure effective response and support forensics and recovery activities</t>
    </r>
  </si>
  <si>
    <r>
      <t xml:space="preserve">Incident Response Reporting and Communication (RS.CO): </t>
    </r>
    <r>
      <rPr>
        <sz val="11"/>
        <rFont val="Calibri"/>
        <family val="2"/>
      </rPr>
      <t>Response activities are coordinated with internal and external stakeholders as required by laws, regulations, or policies</t>
    </r>
  </si>
  <si>
    <r>
      <t xml:space="preserve">Incident Mitigation (RS.MI): </t>
    </r>
    <r>
      <rPr>
        <sz val="11"/>
        <rFont val="Calibri"/>
        <family val="2"/>
      </rPr>
      <t>Activities are performed to prevent expansion of an event and mitigate its effects</t>
    </r>
  </si>
  <si>
    <r>
      <rPr>
        <b/>
        <sz val="11"/>
        <color theme="1"/>
        <rFont val="Calibri"/>
        <family val="2"/>
        <scheme val="minor"/>
      </rPr>
      <t xml:space="preserve">RS.MA-01: </t>
    </r>
    <r>
      <rPr>
        <sz val="11"/>
        <color theme="1"/>
        <rFont val="Calibri"/>
        <family val="2"/>
        <scheme val="minor"/>
      </rPr>
      <t>The incident response plan is executed in coordination with relevant third parties once an incident is declared</t>
    </r>
  </si>
  <si>
    <r>
      <rPr>
        <b/>
        <sz val="11"/>
        <color theme="1"/>
        <rFont val="Calibri"/>
        <family val="2"/>
        <scheme val="minor"/>
      </rPr>
      <t>RS.MA-02:</t>
    </r>
    <r>
      <rPr>
        <sz val="11"/>
        <color theme="1"/>
        <rFont val="Calibri"/>
        <family val="2"/>
        <scheme val="minor"/>
      </rPr>
      <t xml:space="preserve"> Incident reports are triaged and validated</t>
    </r>
  </si>
  <si>
    <r>
      <rPr>
        <b/>
        <sz val="11"/>
        <color theme="1"/>
        <rFont val="Calibri"/>
        <family val="2"/>
        <scheme val="minor"/>
      </rPr>
      <t>RS.MA-03:</t>
    </r>
    <r>
      <rPr>
        <sz val="11"/>
        <color theme="1"/>
        <rFont val="Calibri"/>
        <family val="2"/>
        <scheme val="minor"/>
      </rPr>
      <t xml:space="preserve"> Incidents are categorized and prioritized</t>
    </r>
  </si>
  <si>
    <r>
      <rPr>
        <b/>
        <sz val="11"/>
        <color theme="1"/>
        <rFont val="Calibri"/>
        <family val="2"/>
        <scheme val="minor"/>
      </rPr>
      <t xml:space="preserve">RS.MA-04: </t>
    </r>
    <r>
      <rPr>
        <sz val="11"/>
        <color theme="1"/>
        <rFont val="Calibri"/>
        <family val="2"/>
        <scheme val="minor"/>
      </rPr>
      <t>Incidents are escalated or elevated as needed</t>
    </r>
  </si>
  <si>
    <r>
      <rPr>
        <b/>
        <sz val="11"/>
        <color theme="1"/>
        <rFont val="Calibri"/>
        <family val="2"/>
        <scheme val="minor"/>
      </rPr>
      <t>RS.MA-05:</t>
    </r>
    <r>
      <rPr>
        <sz val="11"/>
        <color theme="1"/>
        <rFont val="Calibri"/>
        <family val="2"/>
        <scheme val="minor"/>
      </rPr>
      <t xml:space="preserve"> The criteria for initiating incident recovery are applied </t>
    </r>
  </si>
  <si>
    <r>
      <rPr>
        <b/>
        <sz val="11"/>
        <color theme="1"/>
        <rFont val="Calibri"/>
        <family val="2"/>
        <scheme val="minor"/>
      </rPr>
      <t>RS.AN-03:</t>
    </r>
    <r>
      <rPr>
        <sz val="11"/>
        <color theme="1"/>
        <rFont val="Calibri"/>
        <family val="2"/>
        <scheme val="minor"/>
      </rPr>
      <t xml:space="preserve"> Analysis is performed to establish what has taken place during an incident and the root cause of the incident</t>
    </r>
  </si>
  <si>
    <r>
      <rPr>
        <b/>
        <sz val="11"/>
        <color theme="1"/>
        <rFont val="Calibri"/>
        <family val="2"/>
        <scheme val="minor"/>
      </rPr>
      <t xml:space="preserve">RS.AN-06: </t>
    </r>
    <r>
      <rPr>
        <sz val="11"/>
        <color theme="1"/>
        <rFont val="Calibri"/>
        <family val="2"/>
        <scheme val="minor"/>
      </rPr>
      <t>Actions performed during an investigation are recorded, and the records’ integrity and provenance are preserved</t>
    </r>
  </si>
  <si>
    <r>
      <rPr>
        <b/>
        <sz val="11"/>
        <color theme="1"/>
        <rFont val="Calibri"/>
        <family val="2"/>
        <scheme val="minor"/>
      </rPr>
      <t>RS.AN-07:</t>
    </r>
    <r>
      <rPr>
        <sz val="11"/>
        <color theme="1"/>
        <rFont val="Calibri"/>
        <family val="2"/>
        <scheme val="minor"/>
      </rPr>
      <t xml:space="preserve"> Incident data and metadata are collected, and their integrity and provenance are preserved</t>
    </r>
  </si>
  <si>
    <r>
      <rPr>
        <b/>
        <sz val="11"/>
        <color theme="1"/>
        <rFont val="Calibri"/>
        <family val="2"/>
        <scheme val="minor"/>
      </rPr>
      <t>RS.AN-08:</t>
    </r>
    <r>
      <rPr>
        <sz val="11"/>
        <color theme="1"/>
        <rFont val="Calibri"/>
        <family val="2"/>
        <scheme val="minor"/>
      </rPr>
      <t xml:space="preserve"> An incident’s magnitude is estimated and validated</t>
    </r>
  </si>
  <si>
    <r>
      <rPr>
        <b/>
        <sz val="11"/>
        <color theme="1"/>
        <rFont val="Calibri"/>
        <family val="2"/>
        <scheme val="minor"/>
      </rPr>
      <t xml:space="preserve">RS.CO-02: </t>
    </r>
    <r>
      <rPr>
        <sz val="11"/>
        <color theme="1"/>
        <rFont val="Calibri"/>
        <family val="2"/>
        <scheme val="minor"/>
      </rPr>
      <t>Internal and external stakeholders are notified of incidents</t>
    </r>
  </si>
  <si>
    <r>
      <rPr>
        <b/>
        <sz val="11"/>
        <color theme="1"/>
        <rFont val="Calibri"/>
        <family val="2"/>
        <scheme val="minor"/>
      </rPr>
      <t xml:space="preserve">RS.CO-03: </t>
    </r>
    <r>
      <rPr>
        <sz val="11"/>
        <color theme="1"/>
        <rFont val="Calibri"/>
        <family val="2"/>
        <scheme val="minor"/>
      </rPr>
      <t>Information is shared with designated internal and external stakeholders</t>
    </r>
  </si>
  <si>
    <r>
      <rPr>
        <b/>
        <sz val="11"/>
        <color theme="1"/>
        <rFont val="Calibri"/>
        <family val="2"/>
        <scheme val="minor"/>
      </rPr>
      <t>RS.MI-01:</t>
    </r>
    <r>
      <rPr>
        <sz val="11"/>
        <color theme="1"/>
        <rFont val="Calibri"/>
        <family val="2"/>
        <scheme val="minor"/>
      </rPr>
      <t xml:space="preserve"> Incidents are contained</t>
    </r>
  </si>
  <si>
    <r>
      <rPr>
        <b/>
        <sz val="11"/>
        <color theme="1"/>
        <rFont val="Calibri"/>
        <family val="2"/>
        <scheme val="minor"/>
      </rPr>
      <t>RS.MI-02:</t>
    </r>
    <r>
      <rPr>
        <sz val="11"/>
        <color theme="1"/>
        <rFont val="Calibri"/>
        <family val="2"/>
        <scheme val="minor"/>
      </rPr>
      <t xml:space="preserve"> Incidents are eradicated</t>
    </r>
  </si>
  <si>
    <t>The recovery portion of the incident response plan is executed once initiated from the incident response process</t>
  </si>
  <si>
    <t>Recovery actions are selected, scoped, prioritized, and performed</t>
  </si>
  <si>
    <t>The integrity of backups and other restoration assets is verified before using them for restoration</t>
  </si>
  <si>
    <t>Critical mission functions and cybersecurity risk management are considered to establish post-incident operational norms</t>
  </si>
  <si>
    <t>The integrity of restored assets is verified, systems and services are restored, and normal operating status is confirmed</t>
  </si>
  <si>
    <t>The end of incident recovery is declared based on criteria, and incident-related documentation is completed</t>
  </si>
  <si>
    <t>Recovery activities and progress in restoring operational capabilities are communicated to designated internal and external stakeholders</t>
  </si>
  <si>
    <t>Public updates on incident recovery are shared using approved methods and messaging</t>
  </si>
  <si>
    <r>
      <t xml:space="preserve">Incident Recovery Plan Execution (RC.RP): </t>
    </r>
    <r>
      <rPr>
        <sz val="11"/>
        <color theme="1"/>
        <rFont val="Calibri"/>
        <family val="2"/>
        <scheme val="minor"/>
      </rPr>
      <t>Restoration activities are performed to ensure operational availability of systems and services affected by cybersecurity incidents</t>
    </r>
  </si>
  <si>
    <r>
      <t xml:space="preserve">Incident Recovery Communication (RC.CO): </t>
    </r>
    <r>
      <rPr>
        <sz val="11"/>
        <color theme="1"/>
        <rFont val="Calibri"/>
        <family val="2"/>
        <scheme val="minor"/>
      </rPr>
      <t>Restoration activities are coordinated with internal and external parties</t>
    </r>
  </si>
  <si>
    <r>
      <rPr>
        <b/>
        <sz val="11"/>
        <color rgb="FF000000"/>
        <rFont val="Calibri"/>
        <family val="2"/>
        <scheme val="minor"/>
      </rPr>
      <t xml:space="preserve">RC.RP-01: </t>
    </r>
    <r>
      <rPr>
        <sz val="11"/>
        <color rgb="FF000000"/>
        <rFont val="Calibri"/>
        <family val="2"/>
        <scheme val="minor"/>
      </rPr>
      <t>The recovery portion of the incident response plan is executed once initiated from the incident response process</t>
    </r>
  </si>
  <si>
    <r>
      <rPr>
        <b/>
        <sz val="11"/>
        <color rgb="FF000000"/>
        <rFont val="Calibri"/>
        <family val="2"/>
        <scheme val="minor"/>
      </rPr>
      <t xml:space="preserve">RC.RP-02: </t>
    </r>
    <r>
      <rPr>
        <sz val="11"/>
        <color rgb="FF000000"/>
        <rFont val="Calibri"/>
        <family val="2"/>
        <scheme val="minor"/>
      </rPr>
      <t>Recovery actions are selected, scoped, prioritized, and performed</t>
    </r>
  </si>
  <si>
    <r>
      <rPr>
        <b/>
        <sz val="11"/>
        <color rgb="FF000000"/>
        <rFont val="Calibri"/>
        <family val="2"/>
        <scheme val="minor"/>
      </rPr>
      <t>RC.RP-03:</t>
    </r>
    <r>
      <rPr>
        <sz val="11"/>
        <color rgb="FF000000"/>
        <rFont val="Calibri"/>
        <family val="2"/>
        <scheme val="minor"/>
      </rPr>
      <t xml:space="preserve"> The integrity of backups and other restoration assets is verified before using them for restoration</t>
    </r>
  </si>
  <si>
    <r>
      <rPr>
        <b/>
        <sz val="11"/>
        <color rgb="FF000000"/>
        <rFont val="Calibri"/>
        <family val="2"/>
        <scheme val="minor"/>
      </rPr>
      <t xml:space="preserve">RC.RP-04: </t>
    </r>
    <r>
      <rPr>
        <sz val="11"/>
        <color rgb="FF000000"/>
        <rFont val="Calibri"/>
        <family val="2"/>
        <scheme val="minor"/>
      </rPr>
      <t>Critical mission functions and cybersecurity risk management are considered to establish post-incident operational norms</t>
    </r>
  </si>
  <si>
    <r>
      <rPr>
        <b/>
        <sz val="11"/>
        <color rgb="FF000000"/>
        <rFont val="Calibri"/>
        <family val="2"/>
        <scheme val="minor"/>
      </rPr>
      <t>RC.RP-05:</t>
    </r>
    <r>
      <rPr>
        <sz val="11"/>
        <color rgb="FF000000"/>
        <rFont val="Calibri"/>
        <family val="2"/>
        <scheme val="minor"/>
      </rPr>
      <t xml:space="preserve"> The integrity of restored assets is verified, systems and services are restored, and normal operating status is confirmed</t>
    </r>
  </si>
  <si>
    <r>
      <rPr>
        <b/>
        <sz val="11"/>
        <color rgb="FF000000"/>
        <rFont val="Calibri"/>
        <family val="2"/>
        <scheme val="minor"/>
      </rPr>
      <t xml:space="preserve">RC.RP-06: </t>
    </r>
    <r>
      <rPr>
        <sz val="11"/>
        <color rgb="FF000000"/>
        <rFont val="Calibri"/>
        <family val="2"/>
        <scheme val="minor"/>
      </rPr>
      <t>The end of incident recovery is declared based on criteria, and incident-related documentation is completed</t>
    </r>
  </si>
  <si>
    <r>
      <rPr>
        <b/>
        <sz val="11"/>
        <color rgb="FF000000"/>
        <rFont val="Calibri"/>
        <family val="2"/>
        <scheme val="minor"/>
      </rPr>
      <t>RC.CO-03:</t>
    </r>
    <r>
      <rPr>
        <sz val="11"/>
        <color rgb="FF000000"/>
        <rFont val="Calibri"/>
        <family val="2"/>
        <scheme val="minor"/>
      </rPr>
      <t xml:space="preserve"> Recovery activities and progress in restoring operational capabilities are communicated to designated internal and external stakeholders </t>
    </r>
  </si>
  <si>
    <r>
      <rPr>
        <b/>
        <sz val="11"/>
        <color rgb="FF000000"/>
        <rFont val="Calibri"/>
        <family val="2"/>
        <scheme val="minor"/>
      </rPr>
      <t xml:space="preserve">RC.CO-04: </t>
    </r>
    <r>
      <rPr>
        <sz val="11"/>
        <color rgb="FF000000"/>
        <rFont val="Calibri"/>
        <family val="2"/>
        <scheme val="minor"/>
      </rPr>
      <t>Public updates on incident recovery are shared using approved methods and messaging</t>
    </r>
  </si>
  <si>
    <t>NIST CSF 2.0 Categories</t>
  </si>
  <si>
    <t>GOVERN (GV)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</si>
</sst>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2"/>
      <color theme="1"/>
      <name val="Calibri"/>
      <family val="2"/>
      <scheme val="minor"/>
    </font>
    <font>
      <sz val="12"/>
      <name val="Calibri"/>
      <family val="2"/>
      <scheme val="minor"/>
    </font>
    <font>
      <sz val="12"/>
      <color rgb="FF000000"/>
      <name val="Calibri"/>
      <family val="2"/>
      <scheme val="minor"/>
    </font>
    <font>
      <sz val="10"/>
      <color theme="0"/>
      <name val="Arial"/>
      <family val="2"/>
    </font>
    <font>
      <b/>
      <sz val="10"/>
      <color theme="0"/>
      <name val="Arial"/>
      <family val="2"/>
    </font>
    <font>
      <b/>
      <sz val="11"/>
      <color rgb="FFFFFFFF"/>
      <name val="Ubuntu"/>
      <family val="2"/>
    </font>
    <font>
      <sz val="11"/>
      <color rgb="FF000000"/>
      <name val="Ubuntu"/>
      <family val="2"/>
    </font>
    <font>
      <sz val="11"/>
      <color theme="1"/>
      <name val="Ubuntu"/>
      <family val="2"/>
    </font>
    <font>
      <sz val="11"/>
      <name val="Calibri"/>
      <family val="2"/>
      <scheme val="minor"/>
    </font>
    <font>
      <sz val="11"/>
      <color rgb="FF000000"/>
      <name val="Calibri"/>
      <family val="2"/>
    </font>
    <font>
      <b/>
      <sz val="11"/>
      <name val="Calibri"/>
      <family val="2"/>
    </font>
    <font>
      <sz val="11"/>
      <color theme="1"/>
      <name val="Calibri"/>
      <family val="2"/>
      <scheme val="minor"/>
    </font>
    <font>
      <sz val="10"/>
      <name val="Arial"/>
      <family val="2"/>
    </font>
    <font>
      <b/>
      <sz val="10"/>
      <name val="Arial"/>
      <family val="2"/>
    </font>
    <font>
      <sz val="8"/>
      <name val="Arial"/>
      <family val="2"/>
    </font>
    <font>
      <sz val="8"/>
      <name val="Calibri"/>
      <family val="2"/>
    </font>
    <font>
      <b/>
      <sz val="14"/>
      <name val="Arial"/>
      <family val="2"/>
    </font>
    <font>
      <b/>
      <sz val="11"/>
      <color theme="1"/>
      <name val="Calibri"/>
      <family val="2"/>
      <scheme val="minor"/>
    </font>
    <font>
      <sz val="11"/>
      <name val="Calibri"/>
      <family val="2"/>
    </font>
    <font>
      <sz val="11"/>
      <color rgb="FF000000"/>
      <name val="Calibri"/>
      <family val="2"/>
      <scheme val="minor"/>
    </font>
    <font>
      <b/>
      <sz val="11"/>
      <color rgb="FF000000"/>
      <name val="Calibri"/>
      <family val="2"/>
      <scheme val="minor"/>
    </font>
  </fonts>
  <fills count="20">
    <fill>
      <patternFill patternType="none"/>
    </fill>
    <fill>
      <patternFill patternType="gray125"/>
    </fill>
    <fill>
      <patternFill patternType="solid">
        <fgColor rgb="FF0070C0"/>
        <bgColor indexed="64"/>
      </patternFill>
    </fill>
    <fill>
      <patternFill patternType="solid">
        <fgColor rgb="FF00B050"/>
        <bgColor indexed="64"/>
      </patternFill>
    </fill>
    <fill>
      <patternFill patternType="solid">
        <fgColor theme="3"/>
        <bgColor indexed="64"/>
      </patternFill>
    </fill>
    <fill>
      <patternFill patternType="solid">
        <fgColor rgb="FF1B66AB"/>
        <bgColor indexed="64"/>
      </patternFill>
    </fill>
    <fill>
      <patternFill patternType="solid">
        <fgColor rgb="FFDBE5F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FFFFCC"/>
        <bgColor indexed="64"/>
      </patternFill>
    </fill>
    <fill>
      <patternFill patternType="solid">
        <fgColor rgb="FFFF5050"/>
        <bgColor indexed="64"/>
      </patternFill>
    </fill>
    <fill>
      <patternFill patternType="solid">
        <fgColor theme="6" tint="0.39997558519241921"/>
        <bgColor indexed="64"/>
      </patternFill>
    </fill>
    <fill>
      <patternFill patternType="solid">
        <fgColor theme="0"/>
        <bgColor indexed="64"/>
      </patternFill>
    </fill>
    <fill>
      <patternFill patternType="solid">
        <fgColor rgb="FF6F43EB"/>
        <bgColor indexed="64"/>
      </patternFill>
    </fill>
    <fill>
      <patternFill patternType="solid">
        <fgColor rgb="FFE9A223"/>
        <bgColor indexed="64"/>
      </patternFill>
    </fill>
    <fill>
      <patternFill patternType="solid">
        <fgColor rgb="FF00E668"/>
        <bgColor indexed="64"/>
      </patternFill>
    </fill>
    <fill>
      <patternFill patternType="solid">
        <fgColor rgb="FFFFFF57"/>
        <bgColor indexed="64"/>
      </patternFill>
    </fill>
    <fill>
      <patternFill patternType="solid">
        <fgColor rgb="FFFFCC00"/>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medium">
        <color rgb="FF4F81BD"/>
      </left>
      <right/>
      <top style="medium">
        <color rgb="FF4F81BD"/>
      </top>
      <bottom style="medium">
        <color rgb="FF4F81BD"/>
      </bottom>
      <diagonal/>
    </border>
    <border>
      <left/>
      <right/>
      <top style="medium">
        <color rgb="FF4F81BD"/>
      </top>
      <bottom style="medium">
        <color rgb="FF4F81BD"/>
      </bottom>
      <diagonal/>
    </border>
    <border>
      <left/>
      <right style="medium">
        <color rgb="FF4F81BD"/>
      </right>
      <top style="medium">
        <color rgb="FF4F81BD"/>
      </top>
      <bottom style="medium">
        <color rgb="FF4F81BD"/>
      </bottom>
      <diagonal/>
    </border>
    <border>
      <left style="medium">
        <color rgb="FF4F81BD"/>
      </left>
      <right style="medium">
        <color rgb="FF4F81BD"/>
      </right>
      <top/>
      <bottom style="medium">
        <color rgb="FF4F81BD"/>
      </bottom>
      <diagonal/>
    </border>
    <border>
      <left/>
      <right style="medium">
        <color rgb="FF4F81BD"/>
      </right>
      <top/>
      <bottom style="medium">
        <color rgb="FF4F81BD"/>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top style="medium">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indexed="64"/>
      </left>
      <right style="thin">
        <color indexed="64"/>
      </right>
      <top/>
      <bottom style="thin">
        <color indexed="64"/>
      </bottom>
      <diagonal/>
    </border>
    <border>
      <left style="thin">
        <color rgb="FF000000"/>
      </left>
      <right style="thin">
        <color indexed="64"/>
      </right>
      <top/>
      <bottom/>
      <diagonal/>
    </border>
    <border>
      <left style="thin">
        <color rgb="FF000000"/>
      </left>
      <right style="thin">
        <color indexed="64"/>
      </right>
      <top style="thin">
        <color indexed="64"/>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
    <xf numFmtId="0" fontId="0" fillId="0" borderId="0"/>
    <xf numFmtId="0" fontId="9" fillId="0" borderId="0"/>
    <xf numFmtId="9" fontId="12" fillId="0" borderId="0" applyFont="0" applyFill="0" applyBorder="0" applyAlignment="0" applyProtection="0"/>
    <xf numFmtId="0" fontId="13" fillId="0" borderId="0"/>
  </cellStyleXfs>
  <cellXfs count="136">
    <xf numFmtId="0" fontId="0" fillId="0" borderId="0" xfId="0"/>
    <xf numFmtId="0" fontId="1" fillId="0" borderId="0" xfId="0" applyFont="1"/>
    <xf numFmtId="0" fontId="1" fillId="0" borderId="0" xfId="0" applyFont="1" applyAlignment="1">
      <alignment vertical="center"/>
    </xf>
    <xf numFmtId="0" fontId="2" fillId="0" borderId="0" xfId="0" applyFont="1"/>
    <xf numFmtId="0" fontId="1" fillId="0" borderId="0" xfId="0" applyFont="1" applyAlignment="1">
      <alignment vertical="center" wrapText="1"/>
    </xf>
    <xf numFmtId="0" fontId="1" fillId="0" borderId="1" xfId="0" applyFont="1" applyBorder="1" applyAlignment="1">
      <alignment vertical="center" wrapText="1"/>
    </xf>
    <xf numFmtId="0" fontId="5" fillId="4" borderId="1" xfId="0" applyFont="1" applyFill="1" applyBorder="1" applyAlignment="1">
      <alignment horizontal="center" vertical="center" wrapText="1"/>
    </xf>
    <xf numFmtId="0" fontId="2" fillId="0" borderId="0" xfId="0" applyFont="1" applyAlignment="1">
      <alignment vertical="center"/>
    </xf>
    <xf numFmtId="0" fontId="4" fillId="0" borderId="0" xfId="0" applyFont="1" applyAlignment="1">
      <alignment vertical="center"/>
    </xf>
    <xf numFmtId="0" fontId="1" fillId="0" borderId="1" xfId="0" applyFont="1" applyBorder="1" applyAlignment="1">
      <alignment vertical="center"/>
    </xf>
    <xf numFmtId="0" fontId="3" fillId="0" borderId="1" xfId="0" applyFont="1" applyBorder="1" applyAlignment="1">
      <alignment vertical="center" wrapText="1"/>
    </xf>
    <xf numFmtId="0" fontId="1" fillId="0" borderId="1" xfId="0" applyFont="1" applyBorder="1" applyAlignment="1">
      <alignment wrapText="1"/>
    </xf>
    <xf numFmtId="9" fontId="1" fillId="0" borderId="0" xfId="0" applyNumberFormat="1" applyFont="1" applyAlignment="1">
      <alignment horizontal="center" vertical="center"/>
    </xf>
    <xf numFmtId="9" fontId="1" fillId="0" borderId="0" xfId="0" applyNumberFormat="1" applyFont="1" applyAlignment="1">
      <alignment horizontal="center" vertical="center" wrapText="1"/>
    </xf>
    <xf numFmtId="0" fontId="2" fillId="0" borderId="1" xfId="0" applyFont="1" applyBorder="1" applyAlignment="1">
      <alignment wrapText="1"/>
    </xf>
    <xf numFmtId="0" fontId="6" fillId="5" borderId="2"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7" fillId="6" borderId="6" xfId="0" applyFont="1" applyFill="1" applyBorder="1" applyAlignment="1">
      <alignment horizontal="center" vertical="center" wrapText="1"/>
    </xf>
    <xf numFmtId="9" fontId="7" fillId="6" borderId="6" xfId="0" applyNumberFormat="1" applyFont="1" applyFill="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9" fontId="8" fillId="0" borderId="6" xfId="0" applyNumberFormat="1" applyFont="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9" fontId="1" fillId="0" borderId="1" xfId="0" applyNumberFormat="1" applyFont="1" applyBorder="1" applyAlignment="1">
      <alignment horizontal="center" vertical="center" wrapText="1"/>
    </xf>
    <xf numFmtId="0" fontId="2" fillId="7" borderId="1" xfId="0" applyFont="1" applyFill="1" applyBorder="1" applyAlignment="1">
      <alignment horizontal="center" vertical="center"/>
    </xf>
    <xf numFmtId="0" fontId="13" fillId="0" borderId="0" xfId="3" applyAlignment="1">
      <alignment wrapText="1"/>
    </xf>
    <xf numFmtId="0" fontId="13" fillId="0" borderId="0" xfId="3" applyAlignment="1">
      <alignment horizontal="center"/>
    </xf>
    <xf numFmtId="0" fontId="13" fillId="0" borderId="0" xfId="3"/>
    <xf numFmtId="0" fontId="15" fillId="0" borderId="0" xfId="3" applyFont="1"/>
    <xf numFmtId="1" fontId="1" fillId="0" borderId="1" xfId="2" applyNumberFormat="1" applyFont="1" applyFill="1" applyBorder="1" applyAlignment="1">
      <alignment horizontal="center" vertical="center" wrapText="1"/>
    </xf>
    <xf numFmtId="2" fontId="1" fillId="0" borderId="0" xfId="0" applyNumberFormat="1" applyFont="1" applyAlignment="1">
      <alignment horizontal="center" vertical="center"/>
    </xf>
    <xf numFmtId="0" fontId="0" fillId="0" borderId="20" xfId="0" applyBorder="1"/>
    <xf numFmtId="0" fontId="0" fillId="0" borderId="16" xfId="0" applyBorder="1"/>
    <xf numFmtId="0" fontId="0" fillId="0" borderId="17" xfId="0" applyBorder="1"/>
    <xf numFmtId="0" fontId="14" fillId="0" borderId="8" xfId="3" applyFont="1" applyBorder="1" applyAlignment="1">
      <alignment horizontal="right" wrapText="1"/>
    </xf>
    <xf numFmtId="2" fontId="14" fillId="0" borderId="21" xfId="3" applyNumberFormat="1" applyFont="1" applyBorder="1" applyAlignment="1">
      <alignment horizontal="center"/>
    </xf>
    <xf numFmtId="0" fontId="13" fillId="0" borderId="14" xfId="3" applyBorder="1" applyAlignment="1">
      <alignment horizontal="center"/>
    </xf>
    <xf numFmtId="0" fontId="13" fillId="0" borderId="19" xfId="3" applyBorder="1" applyAlignment="1">
      <alignment horizontal="center" wrapText="1"/>
    </xf>
    <xf numFmtId="0" fontId="13" fillId="0" borderId="18" xfId="3" applyBorder="1" applyAlignment="1">
      <alignment horizontal="center" wrapText="1"/>
    </xf>
    <xf numFmtId="2" fontId="13" fillId="0" borderId="28" xfId="3" applyNumberFormat="1" applyBorder="1"/>
    <xf numFmtId="2" fontId="13" fillId="0" borderId="29" xfId="3" applyNumberFormat="1" applyBorder="1"/>
    <xf numFmtId="2" fontId="13" fillId="8" borderId="27" xfId="3" applyNumberFormat="1" applyFill="1" applyBorder="1"/>
    <xf numFmtId="0" fontId="13" fillId="0" borderId="30" xfId="3" applyBorder="1" applyAlignment="1">
      <alignment horizontal="center" wrapText="1"/>
    </xf>
    <xf numFmtId="0" fontId="15" fillId="0" borderId="20" xfId="3" applyFont="1" applyBorder="1"/>
    <xf numFmtId="0" fontId="17" fillId="0" borderId="31" xfId="3" applyFont="1" applyBorder="1" applyAlignment="1">
      <alignment horizontal="center" vertical="center" wrapText="1"/>
    </xf>
    <xf numFmtId="0" fontId="14" fillId="0" borderId="16" xfId="3" applyFont="1" applyBorder="1" applyAlignment="1">
      <alignment horizontal="right" wrapText="1"/>
    </xf>
    <xf numFmtId="2" fontId="13" fillId="0" borderId="30" xfId="3" applyNumberFormat="1" applyBorder="1" applyAlignment="1">
      <alignment horizontal="center"/>
    </xf>
    <xf numFmtId="2" fontId="13" fillId="0" borderId="32" xfId="3" applyNumberFormat="1" applyBorder="1" applyAlignment="1">
      <alignment horizontal="center"/>
    </xf>
    <xf numFmtId="0" fontId="13" fillId="0" borderId="15" xfId="3" applyBorder="1" applyAlignment="1">
      <alignment horizontal="center" wrapText="1"/>
    </xf>
    <xf numFmtId="2" fontId="13" fillId="0" borderId="21" xfId="3" applyNumberFormat="1" applyBorder="1" applyAlignment="1">
      <alignment horizontal="center"/>
    </xf>
    <xf numFmtId="2" fontId="13" fillId="0" borderId="22" xfId="3" applyNumberFormat="1" applyBorder="1" applyAlignment="1">
      <alignment horizontal="center"/>
    </xf>
    <xf numFmtId="2" fontId="13" fillId="0" borderId="25" xfId="3" applyNumberFormat="1" applyBorder="1" applyAlignment="1">
      <alignment horizontal="center"/>
    </xf>
    <xf numFmtId="0" fontId="13" fillId="0" borderId="13" xfId="3" applyBorder="1" applyAlignment="1">
      <alignment horizontal="center" wrapText="1"/>
    </xf>
    <xf numFmtId="2" fontId="13" fillId="0" borderId="27" xfId="3" applyNumberFormat="1" applyBorder="1" applyAlignment="1">
      <alignment horizontal="center"/>
    </xf>
    <xf numFmtId="2" fontId="13" fillId="0" borderId="28" xfId="3" applyNumberFormat="1" applyBorder="1" applyAlignment="1">
      <alignment horizontal="center"/>
    </xf>
    <xf numFmtId="2" fontId="13" fillId="0" borderId="33" xfId="3" applyNumberFormat="1" applyBorder="1" applyAlignment="1">
      <alignment horizontal="center"/>
    </xf>
    <xf numFmtId="2" fontId="13" fillId="0" borderId="34" xfId="3" applyNumberFormat="1" applyBorder="1" applyAlignment="1">
      <alignment horizontal="center"/>
    </xf>
    <xf numFmtId="2" fontId="13" fillId="0" borderId="29" xfId="3" applyNumberFormat="1" applyBorder="1" applyAlignment="1">
      <alignment horizontal="center"/>
    </xf>
    <xf numFmtId="2" fontId="13" fillId="0" borderId="23" xfId="3" applyNumberFormat="1" applyBorder="1" applyAlignment="1">
      <alignment horizontal="center"/>
    </xf>
    <xf numFmtId="2" fontId="13" fillId="0" borderId="24" xfId="3" applyNumberFormat="1" applyBorder="1" applyAlignment="1">
      <alignment horizontal="center"/>
    </xf>
    <xf numFmtId="2" fontId="13" fillId="8" borderId="26" xfId="3" applyNumberFormat="1" applyFill="1" applyBorder="1" applyAlignment="1">
      <alignment horizontal="center"/>
    </xf>
    <xf numFmtId="9" fontId="13" fillId="0" borderId="0" xfId="2" applyFont="1"/>
    <xf numFmtId="0" fontId="0" fillId="0" borderId="1" xfId="0" applyBorder="1" applyAlignment="1">
      <alignment vertical="center" wrapText="1"/>
    </xf>
    <xf numFmtId="0" fontId="0" fillId="0" borderId="43" xfId="0" applyBorder="1" applyAlignment="1">
      <alignment vertical="center" wrapText="1"/>
    </xf>
    <xf numFmtId="0" fontId="20" fillId="0" borderId="1" xfId="0" applyFont="1" applyBorder="1" applyAlignment="1">
      <alignment vertical="center" wrapText="1"/>
    </xf>
    <xf numFmtId="0" fontId="0" fillId="14" borderId="1" xfId="0" applyFill="1" applyBorder="1" applyAlignment="1">
      <alignment vertical="center" wrapText="1"/>
    </xf>
    <xf numFmtId="0" fontId="20" fillId="14" borderId="1" xfId="0" applyFont="1" applyFill="1" applyBorder="1" applyAlignment="1">
      <alignment vertical="center" wrapText="1"/>
    </xf>
    <xf numFmtId="2" fontId="14" fillId="0" borderId="13" xfId="3" applyNumberFormat="1" applyFont="1" applyBorder="1" applyAlignment="1">
      <alignment horizontal="center"/>
    </xf>
    <xf numFmtId="2" fontId="14" fillId="0" borderId="15" xfId="3" applyNumberFormat="1" applyFont="1" applyBorder="1" applyAlignment="1">
      <alignment horizontal="center"/>
    </xf>
    <xf numFmtId="0" fontId="16" fillId="17" borderId="20" xfId="3" applyFont="1" applyFill="1" applyBorder="1" applyAlignment="1">
      <alignment horizontal="center" vertical="center"/>
    </xf>
    <xf numFmtId="0" fontId="16" fillId="12" borderId="20" xfId="3" applyFont="1" applyFill="1" applyBorder="1" applyAlignment="1">
      <alignment horizontal="center" vertical="center"/>
    </xf>
    <xf numFmtId="0" fontId="16" fillId="19" borderId="20" xfId="3" applyFont="1" applyFill="1" applyBorder="1" applyAlignment="1">
      <alignment horizontal="center" vertical="center"/>
    </xf>
    <xf numFmtId="0" fontId="16" fillId="15" borderId="20" xfId="3" applyFont="1" applyFill="1" applyBorder="1" applyAlignment="1">
      <alignment horizontal="center" vertical="center"/>
    </xf>
    <xf numFmtId="0" fontId="16" fillId="2" borderId="20" xfId="3" applyFont="1" applyFill="1" applyBorder="1" applyAlignment="1">
      <alignment horizontal="center" vertical="center"/>
    </xf>
    <xf numFmtId="0" fontId="16" fillId="18" borderId="20" xfId="3" applyFont="1" applyFill="1" applyBorder="1" applyAlignment="1">
      <alignment horizontal="center" vertical="center"/>
    </xf>
    <xf numFmtId="0" fontId="11" fillId="0" borderId="1" xfId="1" applyFont="1" applyBorder="1" applyAlignment="1">
      <alignment horizontal="center" vertical="top" wrapText="1"/>
    </xf>
    <xf numFmtId="0" fontId="5" fillId="3" borderId="8" xfId="0" applyFont="1" applyFill="1" applyBorder="1" applyAlignment="1">
      <alignment horizontal="center" vertical="center" wrapText="1"/>
    </xf>
    <xf numFmtId="0" fontId="5" fillId="3" borderId="0" xfId="0" applyFont="1" applyFill="1" applyAlignment="1">
      <alignment horizontal="center" vertical="center" wrapText="1"/>
    </xf>
    <xf numFmtId="0" fontId="11" fillId="0" borderId="7" xfId="1" applyFont="1" applyBorder="1" applyAlignment="1">
      <alignment horizontal="center" vertical="top" wrapText="1"/>
    </xf>
    <xf numFmtId="0" fontId="10" fillId="0" borderId="7" xfId="1" applyFont="1" applyBorder="1" applyAlignment="1">
      <alignment horizontal="center" vertical="top" wrapText="1"/>
    </xf>
    <xf numFmtId="0" fontId="10" fillId="0" borderId="42" xfId="1" applyFont="1" applyBorder="1" applyAlignment="1">
      <alignment horizontal="center" vertical="top" wrapText="1"/>
    </xf>
    <xf numFmtId="0" fontId="11" fillId="0" borderId="7" xfId="0" applyFont="1" applyBorder="1" applyAlignment="1">
      <alignment horizontal="center" vertical="top" wrapText="1"/>
    </xf>
    <xf numFmtId="0" fontId="10" fillId="0" borderId="7" xfId="0" applyFont="1" applyBorder="1" applyAlignment="1">
      <alignment horizontal="center" vertical="top" wrapText="1"/>
    </xf>
    <xf numFmtId="0" fontId="11" fillId="0" borderId="41" xfId="0" applyFont="1" applyBorder="1" applyAlignment="1">
      <alignment horizontal="center" vertical="top" wrapText="1"/>
    </xf>
    <xf numFmtId="0" fontId="10" fillId="0" borderId="40" xfId="0" applyFont="1" applyBorder="1" applyAlignment="1">
      <alignment horizontal="center" vertical="top" wrapText="1"/>
    </xf>
    <xf numFmtId="0" fontId="11" fillId="0" borderId="37" xfId="0" applyFont="1" applyBorder="1" applyAlignment="1">
      <alignment horizontal="center" vertical="top" wrapText="1"/>
    </xf>
    <xf numFmtId="0" fontId="10" fillId="0" borderId="38" xfId="0" applyFont="1" applyBorder="1" applyAlignment="1">
      <alignment horizontal="center" vertical="top" wrapText="1"/>
    </xf>
    <xf numFmtId="0" fontId="11" fillId="0" borderId="35" xfId="0" applyFont="1" applyBorder="1" applyAlignment="1">
      <alignment horizontal="center" vertical="top" wrapText="1"/>
    </xf>
    <xf numFmtId="0" fontId="11" fillId="0" borderId="40" xfId="0" applyFont="1" applyBorder="1" applyAlignment="1">
      <alignment horizontal="center" vertical="top" wrapText="1"/>
    </xf>
    <xf numFmtId="0" fontId="10" fillId="0" borderId="36" xfId="0" applyFont="1" applyBorder="1" applyAlignment="1">
      <alignment horizontal="center" vertical="top" wrapText="1"/>
    </xf>
    <xf numFmtId="0" fontId="18" fillId="0" borderId="1" xfId="0" applyFont="1" applyBorder="1" applyAlignment="1">
      <alignment horizontal="center" vertical="center" wrapText="1"/>
    </xf>
    <xf numFmtId="0" fontId="0" fillId="0" borderId="1" xfId="0" applyBorder="1" applyAlignment="1">
      <alignment horizontal="center" vertical="center" wrapText="1"/>
    </xf>
    <xf numFmtId="0" fontId="18" fillId="0" borderId="43" xfId="0" applyFont="1" applyBorder="1" applyAlignment="1">
      <alignment horizontal="center" vertical="center" wrapText="1"/>
    </xf>
    <xf numFmtId="0" fontId="18" fillId="0" borderId="44" xfId="0" applyFont="1" applyBorder="1" applyAlignment="1">
      <alignment horizontal="center" vertical="center" wrapText="1"/>
    </xf>
    <xf numFmtId="0" fontId="18" fillId="0" borderId="39" xfId="0" applyFont="1" applyBorder="1" applyAlignment="1">
      <alignment horizontal="center" vertical="center" wrapText="1"/>
    </xf>
    <xf numFmtId="9" fontId="13" fillId="10" borderId="33" xfId="2" applyFont="1" applyFill="1" applyBorder="1" applyAlignment="1">
      <alignment horizontal="center" vertical="center"/>
    </xf>
    <xf numFmtId="9" fontId="13" fillId="10" borderId="28" xfId="2" applyFont="1" applyFill="1" applyBorder="1" applyAlignment="1">
      <alignment horizontal="center" vertical="center"/>
    </xf>
    <xf numFmtId="9" fontId="13" fillId="10" borderId="34" xfId="2" applyFont="1" applyFill="1" applyBorder="1" applyAlignment="1">
      <alignment horizontal="center" vertical="center"/>
    </xf>
    <xf numFmtId="9" fontId="13" fillId="11" borderId="33" xfId="2" applyFont="1" applyFill="1" applyBorder="1" applyAlignment="1">
      <alignment horizontal="center" vertical="center"/>
    </xf>
    <xf numFmtId="9" fontId="13" fillId="11" borderId="28" xfId="2" applyFont="1" applyFill="1" applyBorder="1" applyAlignment="1">
      <alignment horizontal="center" vertical="center"/>
    </xf>
    <xf numFmtId="9" fontId="13" fillId="12" borderId="33" xfId="2" applyFont="1" applyFill="1" applyBorder="1" applyAlignment="1">
      <alignment horizontal="center" vertical="center"/>
    </xf>
    <xf numFmtId="9" fontId="13" fillId="12" borderId="28" xfId="2" applyFont="1" applyFill="1" applyBorder="1" applyAlignment="1">
      <alignment horizontal="center" vertical="center"/>
    </xf>
    <xf numFmtId="9" fontId="13" fillId="12" borderId="34" xfId="2" applyFont="1" applyFill="1" applyBorder="1" applyAlignment="1">
      <alignment horizontal="center" vertical="center"/>
    </xf>
    <xf numFmtId="9" fontId="13" fillId="13" borderId="33" xfId="2" applyFont="1" applyFill="1" applyBorder="1" applyAlignment="1">
      <alignment horizontal="center" vertical="center"/>
    </xf>
    <xf numFmtId="9" fontId="13" fillId="13" borderId="29" xfId="2" applyFont="1" applyFill="1" applyBorder="1" applyAlignment="1">
      <alignment horizontal="center" vertical="center"/>
    </xf>
    <xf numFmtId="0" fontId="16" fillId="18" borderId="13" xfId="3" applyFont="1" applyFill="1" applyBorder="1" applyAlignment="1">
      <alignment horizontal="center" vertical="center" textRotation="90"/>
    </xf>
    <xf numFmtId="0" fontId="16" fillId="18" borderId="11" xfId="3" applyFont="1" applyFill="1" applyBorder="1" applyAlignment="1">
      <alignment horizontal="center" vertical="center" textRotation="90"/>
    </xf>
    <xf numFmtId="0" fontId="16" fillId="18" borderId="9" xfId="3" applyFont="1" applyFill="1" applyBorder="1" applyAlignment="1">
      <alignment horizontal="center" vertical="center" textRotation="90"/>
    </xf>
    <xf numFmtId="2" fontId="13" fillId="9" borderId="15" xfId="3" applyNumberFormat="1" applyFill="1" applyBorder="1" applyAlignment="1">
      <alignment horizontal="center" vertical="center"/>
    </xf>
    <xf numFmtId="2" fontId="13" fillId="9" borderId="12" xfId="3" applyNumberFormat="1" applyFill="1" applyBorder="1" applyAlignment="1">
      <alignment horizontal="center" vertical="center"/>
    </xf>
    <xf numFmtId="2" fontId="13" fillId="9" borderId="10" xfId="3" applyNumberFormat="1" applyFill="1" applyBorder="1" applyAlignment="1">
      <alignment horizontal="center" vertical="center"/>
    </xf>
    <xf numFmtId="9" fontId="13" fillId="9" borderId="15" xfId="2" applyFont="1" applyFill="1" applyBorder="1" applyAlignment="1">
      <alignment horizontal="center" vertical="center"/>
    </xf>
    <xf numFmtId="9" fontId="13" fillId="9" borderId="12" xfId="2" applyFont="1" applyFill="1" applyBorder="1" applyAlignment="1">
      <alignment horizontal="center" vertical="center"/>
    </xf>
    <xf numFmtId="9" fontId="13" fillId="9" borderId="10" xfId="2" applyFont="1" applyFill="1" applyBorder="1" applyAlignment="1">
      <alignment horizontal="center" vertical="center"/>
    </xf>
    <xf numFmtId="2" fontId="13" fillId="13" borderId="30" xfId="3" applyNumberFormat="1" applyFill="1" applyBorder="1" applyAlignment="1">
      <alignment horizontal="center" vertical="center"/>
    </xf>
    <xf numFmtId="2" fontId="13" fillId="13" borderId="25" xfId="3" applyNumberFormat="1" applyFill="1" applyBorder="1" applyAlignment="1">
      <alignment horizontal="center" vertical="center"/>
    </xf>
    <xf numFmtId="0" fontId="16" fillId="2" borderId="11" xfId="3" applyFont="1" applyFill="1" applyBorder="1" applyAlignment="1">
      <alignment horizontal="center" vertical="center" textRotation="90"/>
    </xf>
    <xf numFmtId="0" fontId="16" fillId="15" borderId="13" xfId="3" applyFont="1" applyFill="1" applyBorder="1" applyAlignment="1">
      <alignment horizontal="center" vertical="center" textRotation="90"/>
    </xf>
    <xf numFmtId="0" fontId="16" fillId="15" borderId="11" xfId="3" applyFont="1" applyFill="1" applyBorder="1" applyAlignment="1">
      <alignment horizontal="center" vertical="center" textRotation="90"/>
    </xf>
    <xf numFmtId="0" fontId="16" fillId="16" borderId="13" xfId="3" applyFont="1" applyFill="1" applyBorder="1" applyAlignment="1">
      <alignment horizontal="center" vertical="center" textRotation="90"/>
    </xf>
    <xf numFmtId="0" fontId="16" fillId="16" borderId="11" xfId="3" applyFont="1" applyFill="1" applyBorder="1" applyAlignment="1">
      <alignment horizontal="center" vertical="center" textRotation="90"/>
    </xf>
    <xf numFmtId="0" fontId="16" fillId="12" borderId="13" xfId="3" applyFont="1" applyFill="1" applyBorder="1" applyAlignment="1">
      <alignment horizontal="center" vertical="center" textRotation="90"/>
    </xf>
    <xf numFmtId="0" fontId="16" fillId="12" borderId="11" xfId="3" applyFont="1" applyFill="1" applyBorder="1" applyAlignment="1">
      <alignment horizontal="center" vertical="center" textRotation="90"/>
    </xf>
    <xf numFmtId="0" fontId="16" fillId="17" borderId="13" xfId="3" applyFont="1" applyFill="1" applyBorder="1" applyAlignment="1">
      <alignment horizontal="center" vertical="center" textRotation="90"/>
    </xf>
    <xf numFmtId="0" fontId="16" fillId="17" borderId="9" xfId="3" applyFont="1" applyFill="1" applyBorder="1" applyAlignment="1">
      <alignment horizontal="center" vertical="center" textRotation="90"/>
    </xf>
    <xf numFmtId="2" fontId="13" fillId="12" borderId="30" xfId="3" applyNumberFormat="1" applyFill="1" applyBorder="1" applyAlignment="1">
      <alignment horizontal="center" vertical="center"/>
    </xf>
    <xf numFmtId="2" fontId="13" fillId="12" borderId="22" xfId="3" applyNumberFormat="1" applyFill="1" applyBorder="1" applyAlignment="1">
      <alignment horizontal="center" vertical="center"/>
    </xf>
    <xf numFmtId="2" fontId="13" fillId="12" borderId="21" xfId="3" applyNumberFormat="1" applyFill="1" applyBorder="1" applyAlignment="1">
      <alignment horizontal="center" vertical="center"/>
    </xf>
    <xf numFmtId="2" fontId="13" fillId="11" borderId="30" xfId="3" applyNumberFormat="1" applyFill="1" applyBorder="1" applyAlignment="1">
      <alignment horizontal="center" vertical="center"/>
    </xf>
    <xf numFmtId="2" fontId="13" fillId="11" borderId="22" xfId="3" applyNumberFormat="1" applyFill="1" applyBorder="1" applyAlignment="1">
      <alignment horizontal="center" vertical="center"/>
    </xf>
    <xf numFmtId="2" fontId="13" fillId="10" borderId="30" xfId="3" applyNumberFormat="1" applyFill="1" applyBorder="1" applyAlignment="1">
      <alignment horizontal="center" vertical="center"/>
    </xf>
    <xf numFmtId="2" fontId="13" fillId="10" borderId="22" xfId="3" applyNumberFormat="1" applyFill="1" applyBorder="1" applyAlignment="1">
      <alignment horizontal="center" vertical="center"/>
    </xf>
    <xf numFmtId="2" fontId="13" fillId="10" borderId="21" xfId="3" applyNumberFormat="1" applyFill="1" applyBorder="1" applyAlignment="1">
      <alignment horizontal="center" vertical="center"/>
    </xf>
  </cellXfs>
  <cellStyles count="4">
    <cellStyle name="Normal" xfId="0" builtinId="0"/>
    <cellStyle name="Normal 2" xfId="1" xr:uid="{40B72869-A66B-4F96-916A-77C5F9104247}"/>
    <cellStyle name="Normal 2 2" xfId="3" xr:uid="{4859A263-36C2-4182-B63D-59E66C8250FC}"/>
    <cellStyle name="Percent" xfId="2" builtinId="5"/>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FFF57"/>
      <color rgb="FF6F43EB"/>
      <color rgb="FFFFCC00"/>
      <color rgb="FFFF5050"/>
      <color rgb="FF00E668"/>
      <color rgb="FFE9A223"/>
      <color rgb="FF641AB6"/>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t>NIST</a:t>
            </a:r>
            <a:r>
              <a:rPr lang="en-US" baseline="0"/>
              <a:t> Cyber Security Framework</a:t>
            </a:r>
          </a:p>
          <a:p>
            <a:pPr>
              <a:defRPr/>
            </a:pPr>
            <a:r>
              <a:rPr lang="en-US" baseline="0"/>
              <a:t>Maturity Levels</a:t>
            </a:r>
            <a:endParaRPr lang="en-US"/>
          </a:p>
        </c:rich>
      </c:tx>
      <c:layout>
        <c:manualLayout>
          <c:xMode val="edge"/>
          <c:yMode val="edge"/>
          <c:x val="0.63411192283121176"/>
          <c:y val="2.861788911008402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lotArea>
      <c:layout>
        <c:manualLayout>
          <c:layoutTarget val="inner"/>
          <c:xMode val="edge"/>
          <c:yMode val="edge"/>
          <c:x val="7.9523184601924757E-2"/>
          <c:y val="9.7816418780985709E-2"/>
          <c:w val="0.5686604160324229"/>
          <c:h val="0.82977006661796959"/>
        </c:manualLayout>
      </c:layout>
      <c:radarChart>
        <c:radarStyle val="marker"/>
        <c:varyColors val="0"/>
        <c:ser>
          <c:idx val="1"/>
          <c:order val="0"/>
          <c:tx>
            <c:strRef>
              <c:f>Graphs!$C$2</c:f>
              <c:strCache>
                <c:ptCount val="1"/>
                <c:pt idx="0">
                  <c:v>Target Score</c:v>
                </c:pt>
              </c:strCache>
            </c:strRef>
          </c:tx>
          <c:spPr>
            <a:ln w="12700" cap="rnd" cmpd="sng" algn="ctr">
              <a:solidFill>
                <a:srgbClr val="7030A0"/>
              </a:solidFill>
              <a:prstDash val="solid"/>
              <a:round/>
            </a:ln>
            <a:effectLst/>
          </c:spPr>
          <c:marker>
            <c:spPr>
              <a:solidFill>
                <a:srgbClr val="7030A0"/>
              </a:solidFill>
              <a:ln w="6350" cap="flat" cmpd="sng" algn="ctr">
                <a:solidFill>
                  <a:srgbClr val="7030A0"/>
                </a:solidFill>
                <a:prstDash val="solid"/>
                <a:round/>
              </a:ln>
              <a:effectLst/>
            </c:spPr>
          </c:marker>
          <c:dPt>
            <c:idx val="16"/>
            <c:bubble3D val="0"/>
            <c:extLst>
              <c:ext xmlns:c16="http://schemas.microsoft.com/office/drawing/2014/chart" uri="{C3380CC4-5D6E-409C-BE32-E72D297353CC}">
                <c16:uniqueId val="{00000000-E1B9-4A75-9EF9-C57661F6D327}"/>
              </c:ext>
            </c:extLst>
          </c:dPt>
          <c:cat>
            <c:strRef>
              <c:f>Graphs!$B$3:$B$25</c:f>
              <c:strCache>
                <c:ptCount val="23"/>
                <c:pt idx="0">
                  <c:v>Overall</c:v>
                </c:pt>
                <c:pt idx="1">
                  <c:v>Organizational Context (GV.OC)</c:v>
                </c:pt>
                <c:pt idx="2">
                  <c:v>Risk Management Strategy (GV.RM)</c:v>
                </c:pt>
                <c:pt idx="3">
                  <c:v>Roles, Responsibilities, and Authorities (GV.RR)</c:v>
                </c:pt>
                <c:pt idx="4">
                  <c:v>Policy (GV.PO)</c:v>
                </c:pt>
                <c:pt idx="5">
                  <c:v>Oversight (GV.OV)</c:v>
                </c:pt>
                <c:pt idx="6">
                  <c:v>Cybersecurity Supply Chain Risk Management (GV.SC)</c:v>
                </c:pt>
                <c:pt idx="7">
                  <c:v>Asset Management (ID.AM)</c:v>
                </c:pt>
                <c:pt idx="8">
                  <c:v>Risk Assessment (ID.RA)</c:v>
                </c:pt>
                <c:pt idx="9">
                  <c:v>Improvement (ID.IM)</c:v>
                </c:pt>
                <c:pt idx="10">
                  <c:v>Identity Management, Authentication, and Access Control (PR.AA)</c:v>
                </c:pt>
                <c:pt idx="11">
                  <c:v>Awareness and Training (PR.AT)</c:v>
                </c:pt>
                <c:pt idx="12">
                  <c:v>Data Security (PR.DS)</c:v>
                </c:pt>
                <c:pt idx="13">
                  <c:v>Platform Security (PR.PS)</c:v>
                </c:pt>
                <c:pt idx="14">
                  <c:v>Technology Infrastructure Resilience (PR.IR)</c:v>
                </c:pt>
                <c:pt idx="15">
                  <c:v>Continuous Monitoring (DE.CM)</c:v>
                </c:pt>
                <c:pt idx="16">
                  <c:v>Adverse Event Analysis (DE.AE)</c:v>
                </c:pt>
                <c:pt idx="17">
                  <c:v>Incident Management (RS.MA)</c:v>
                </c:pt>
                <c:pt idx="18">
                  <c:v>Incident Analysis (RS.AN)</c:v>
                </c:pt>
                <c:pt idx="19">
                  <c:v>Incident Response Reporting and Communication (RS.CO)</c:v>
                </c:pt>
                <c:pt idx="20">
                  <c:v>Incident Mitigation (RS.MI)</c:v>
                </c:pt>
                <c:pt idx="21">
                  <c:v>Incident Recovery Plan Execution (RC.RP)</c:v>
                </c:pt>
                <c:pt idx="22">
                  <c:v>Incident Recovery Communication (RC.CO)</c:v>
                </c:pt>
              </c:strCache>
            </c:strRef>
          </c:cat>
          <c:val>
            <c:numRef>
              <c:f>Graphs!$C$3:$C$25</c:f>
              <c:numCache>
                <c:formatCode>0.00</c:formatCode>
                <c:ptCount val="23"/>
                <c:pt idx="0">
                  <c:v>2.7146428571428571</c:v>
                </c:pt>
                <c:pt idx="1">
                  <c:v>2.8</c:v>
                </c:pt>
                <c:pt idx="2">
                  <c:v>2.2857142857142856</c:v>
                </c:pt>
                <c:pt idx="3">
                  <c:v>2.75</c:v>
                </c:pt>
                <c:pt idx="4">
                  <c:v>3</c:v>
                </c:pt>
                <c:pt idx="5">
                  <c:v>2.6666666666666665</c:v>
                </c:pt>
                <c:pt idx="6">
                  <c:v>2.4</c:v>
                </c:pt>
                <c:pt idx="7">
                  <c:v>2.8571428571428568</c:v>
                </c:pt>
                <c:pt idx="8">
                  <c:v>2.2000000000000002</c:v>
                </c:pt>
                <c:pt idx="9">
                  <c:v>2.75</c:v>
                </c:pt>
                <c:pt idx="10">
                  <c:v>2.6666666666666665</c:v>
                </c:pt>
                <c:pt idx="11">
                  <c:v>3</c:v>
                </c:pt>
                <c:pt idx="12">
                  <c:v>2.5</c:v>
                </c:pt>
                <c:pt idx="13">
                  <c:v>2.8333333333333335</c:v>
                </c:pt>
                <c:pt idx="14">
                  <c:v>2.75</c:v>
                </c:pt>
                <c:pt idx="15">
                  <c:v>2.4</c:v>
                </c:pt>
                <c:pt idx="16">
                  <c:v>2.6666666666666665</c:v>
                </c:pt>
                <c:pt idx="17">
                  <c:v>3</c:v>
                </c:pt>
                <c:pt idx="18">
                  <c:v>2.75</c:v>
                </c:pt>
                <c:pt idx="19">
                  <c:v>3</c:v>
                </c:pt>
                <c:pt idx="20">
                  <c:v>2</c:v>
                </c:pt>
                <c:pt idx="21">
                  <c:v>3</c:v>
                </c:pt>
                <c:pt idx="22">
                  <c:v>3</c:v>
                </c:pt>
              </c:numCache>
            </c:numRef>
          </c:val>
          <c:extLst>
            <c:ext xmlns:c16="http://schemas.microsoft.com/office/drawing/2014/chart" uri="{C3380CC4-5D6E-409C-BE32-E72D297353CC}">
              <c16:uniqueId val="{00000001-E1B9-4A75-9EF9-C57661F6D327}"/>
            </c:ext>
          </c:extLst>
        </c:ser>
        <c:ser>
          <c:idx val="0"/>
          <c:order val="1"/>
          <c:tx>
            <c:strRef>
              <c:f>Graphs!$D$2</c:f>
              <c:strCache>
                <c:ptCount val="1"/>
                <c:pt idx="0">
                  <c:v>Company Score</c:v>
                </c:pt>
              </c:strCache>
            </c:strRef>
          </c:tx>
          <c:spPr>
            <a:ln w="25400" cap="rnd" cmpd="sng" algn="ctr">
              <a:solidFill>
                <a:schemeClr val="accent1"/>
              </a:solidFill>
              <a:prstDash val="solid"/>
              <a:round/>
            </a:ln>
            <a:effectLst/>
          </c:spPr>
          <c:marker>
            <c:spPr>
              <a:solidFill>
                <a:schemeClr val="accent1"/>
              </a:solidFill>
              <a:ln w="6350" cap="flat" cmpd="sng" algn="ctr">
                <a:solidFill>
                  <a:schemeClr val="accent1"/>
                </a:solidFill>
                <a:prstDash val="solid"/>
                <a:round/>
              </a:ln>
              <a:effectLst/>
            </c:spPr>
          </c:marker>
          <c:cat>
            <c:strRef>
              <c:f>Graphs!$B$3:$B$25</c:f>
              <c:strCache>
                <c:ptCount val="23"/>
                <c:pt idx="0">
                  <c:v>Overall</c:v>
                </c:pt>
                <c:pt idx="1">
                  <c:v>Organizational Context (GV.OC)</c:v>
                </c:pt>
                <c:pt idx="2">
                  <c:v>Risk Management Strategy (GV.RM)</c:v>
                </c:pt>
                <c:pt idx="3">
                  <c:v>Roles, Responsibilities, and Authorities (GV.RR)</c:v>
                </c:pt>
                <c:pt idx="4">
                  <c:v>Policy (GV.PO)</c:v>
                </c:pt>
                <c:pt idx="5">
                  <c:v>Oversight (GV.OV)</c:v>
                </c:pt>
                <c:pt idx="6">
                  <c:v>Cybersecurity Supply Chain Risk Management (GV.SC)</c:v>
                </c:pt>
                <c:pt idx="7">
                  <c:v>Asset Management (ID.AM)</c:v>
                </c:pt>
                <c:pt idx="8">
                  <c:v>Risk Assessment (ID.RA)</c:v>
                </c:pt>
                <c:pt idx="9">
                  <c:v>Improvement (ID.IM)</c:v>
                </c:pt>
                <c:pt idx="10">
                  <c:v>Identity Management, Authentication, and Access Control (PR.AA)</c:v>
                </c:pt>
                <c:pt idx="11">
                  <c:v>Awareness and Training (PR.AT)</c:v>
                </c:pt>
                <c:pt idx="12">
                  <c:v>Data Security (PR.DS)</c:v>
                </c:pt>
                <c:pt idx="13">
                  <c:v>Platform Security (PR.PS)</c:v>
                </c:pt>
                <c:pt idx="14">
                  <c:v>Technology Infrastructure Resilience (PR.IR)</c:v>
                </c:pt>
                <c:pt idx="15">
                  <c:v>Continuous Monitoring (DE.CM)</c:v>
                </c:pt>
                <c:pt idx="16">
                  <c:v>Adverse Event Analysis (DE.AE)</c:v>
                </c:pt>
                <c:pt idx="17">
                  <c:v>Incident Management (RS.MA)</c:v>
                </c:pt>
                <c:pt idx="18">
                  <c:v>Incident Analysis (RS.AN)</c:v>
                </c:pt>
                <c:pt idx="19">
                  <c:v>Incident Response Reporting and Communication (RS.CO)</c:v>
                </c:pt>
                <c:pt idx="20">
                  <c:v>Incident Mitigation (RS.MI)</c:v>
                </c:pt>
                <c:pt idx="21">
                  <c:v>Incident Recovery Plan Execution (RC.RP)</c:v>
                </c:pt>
                <c:pt idx="22">
                  <c:v>Incident Recovery Communication (RC.CO)</c:v>
                </c:pt>
              </c:strCache>
            </c:strRef>
          </c:cat>
          <c:val>
            <c:numRef>
              <c:f>Graphs!$D$3:$D$25</c:f>
              <c:numCache>
                <c:formatCode>0.00</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val>
          <c:extLst>
            <c:ext xmlns:c16="http://schemas.microsoft.com/office/drawing/2014/chart" uri="{C3380CC4-5D6E-409C-BE32-E72D297353CC}">
              <c16:uniqueId val="{00000002-E1B9-4A75-9EF9-C57661F6D327}"/>
            </c:ext>
          </c:extLst>
        </c:ser>
        <c:dLbls>
          <c:showLegendKey val="0"/>
          <c:showVal val="0"/>
          <c:showCatName val="0"/>
          <c:showSerName val="0"/>
          <c:showPercent val="0"/>
          <c:showBubbleSize val="0"/>
        </c:dLbls>
        <c:axId val="103291904"/>
        <c:axId val="103297792"/>
      </c:radarChart>
      <c:catAx>
        <c:axId val="103291904"/>
        <c:scaling>
          <c:orientation val="minMax"/>
        </c:scaling>
        <c:delete val="0"/>
        <c:axPos val="b"/>
        <c:majorGridlines>
          <c:spPr>
            <a:ln w="6350" cap="flat" cmpd="sng" algn="ctr">
              <a:solidFill>
                <a:schemeClr val="tx1">
                  <a:tint val="75000"/>
                </a:schemeClr>
              </a:solidFill>
              <a:prstDash val="solid"/>
              <a:round/>
            </a:ln>
            <a:effectLst/>
          </c:spPr>
        </c:majorGridlines>
        <c:numFmt formatCode="General" sourceLinked="0"/>
        <c:majorTickMark val="out"/>
        <c:minorTickMark val="none"/>
        <c:tickLblPos val="nextTo"/>
        <c:spPr>
          <a:noFill/>
          <a:ln w="6350" cap="flat" cmpd="sng" algn="ctr">
            <a:solidFill>
              <a:schemeClr val="tx1">
                <a:tint val="75000"/>
              </a:schemeClr>
            </a:solidFill>
            <a:prstDash val="solid"/>
            <a:round/>
          </a:ln>
          <a:effectLst/>
        </c:spPr>
        <c:txPr>
          <a:bodyPr rot="0" spcFirstLastPara="1" vertOverflow="ellipsis" wrap="square" anchor="ctr" anchorCtr="1"/>
          <a:lstStyle/>
          <a:p>
            <a:pPr>
              <a:defRPr sz="800" b="0" i="0" u="none" strike="noStrike" kern="1200" baseline="0">
                <a:solidFill>
                  <a:schemeClr val="tx1"/>
                </a:solidFill>
                <a:latin typeface="+mn-lt"/>
                <a:ea typeface="+mn-ea"/>
                <a:cs typeface="+mn-cs"/>
              </a:defRPr>
            </a:pPr>
            <a:endParaRPr lang="en-US"/>
          </a:p>
        </c:txPr>
        <c:crossAx val="103297792"/>
        <c:crosses val="autoZero"/>
        <c:auto val="1"/>
        <c:lblAlgn val="ctr"/>
        <c:lblOffset val="100"/>
        <c:noMultiLvlLbl val="0"/>
      </c:catAx>
      <c:valAx>
        <c:axId val="103297792"/>
        <c:scaling>
          <c:orientation val="minMax"/>
          <c:max val="5"/>
        </c:scaling>
        <c:delete val="0"/>
        <c:axPos val="l"/>
        <c:majorGridlines>
          <c:spPr>
            <a:ln w="6350" cap="flat" cmpd="sng" algn="ctr">
              <a:solidFill>
                <a:schemeClr val="tx1">
                  <a:tint val="75000"/>
                </a:schemeClr>
              </a:solidFill>
              <a:prstDash val="solid"/>
              <a:round/>
            </a:ln>
            <a:effectLst/>
          </c:spPr>
        </c:majorGridlines>
        <c:numFmt formatCode="0.0" sourceLinked="0"/>
        <c:majorTickMark val="out"/>
        <c:minorTickMark val="none"/>
        <c:tickLblPos val="low"/>
        <c:spPr>
          <a:noFill/>
          <a:ln w="9525" cap="flat" cmpd="sng" algn="ctr">
            <a:solidFill>
              <a:schemeClr val="accent2">
                <a:shade val="95000"/>
                <a:satMod val="105000"/>
              </a:schemeClr>
            </a:solidFill>
            <a:prstDash val="solid"/>
            <a:round/>
          </a:ln>
          <a:effectLst/>
        </c:spPr>
        <c:txPr>
          <a:bodyPr rot="-60000000" spcFirstLastPara="1" vertOverflow="ellipsis" vert="horz" wrap="square" anchor="ctr" anchorCtr="0"/>
          <a:lstStyle/>
          <a:p>
            <a:pPr>
              <a:defRPr sz="800" b="0" i="0" u="none" strike="noStrike" kern="1200" baseline="0">
                <a:solidFill>
                  <a:sysClr val="windowText" lastClr="000000"/>
                </a:solidFill>
                <a:latin typeface="+mn-lt"/>
                <a:ea typeface="+mn-ea"/>
                <a:cs typeface="+mn-cs"/>
              </a:defRPr>
            </a:pPr>
            <a:endParaRPr lang="en-US"/>
          </a:p>
        </c:txPr>
        <c:crossAx val="103291904"/>
        <c:crosses val="autoZero"/>
        <c:crossBetween val="between"/>
      </c:valAx>
      <c:spPr>
        <a:solidFill>
          <a:schemeClr val="bg1"/>
        </a:solidFill>
        <a:ln>
          <a:noFill/>
        </a:ln>
        <a:effectLst/>
      </c:spPr>
    </c:plotArea>
    <c:legend>
      <c:legendPos val="r"/>
      <c:layout>
        <c:manualLayout>
          <c:xMode val="edge"/>
          <c:yMode val="edge"/>
          <c:x val="0.74760547255696352"/>
          <c:y val="0.85179628182110734"/>
          <c:w val="0.19752054399348018"/>
          <c:h val="0.1120307538654942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6350" cap="flat" cmpd="sng" algn="ctr">
      <a:solidFill>
        <a:schemeClr val="tx1">
          <a:tint val="75000"/>
        </a:schemeClr>
      </a:solidFill>
      <a:prstDash val="solid"/>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baseline="0">
                <a:solidFill>
                  <a:schemeClr val="tx1"/>
                </a:solidFill>
                <a:latin typeface="+mn-lt"/>
                <a:ea typeface="+mn-ea"/>
                <a:cs typeface="+mn-cs"/>
              </a:defRPr>
            </a:pPr>
            <a:r>
              <a:rPr lang="en-US"/>
              <a:t>NIST Cyber Security Framework</a:t>
            </a:r>
          </a:p>
          <a:p>
            <a:pPr>
              <a:defRPr/>
            </a:pPr>
            <a:r>
              <a:rPr lang="en-US"/>
              <a:t>Maturity Levels</a:t>
            </a:r>
          </a:p>
        </c:rich>
      </c:tx>
      <c:layout>
        <c:manualLayout>
          <c:xMode val="edge"/>
          <c:yMode val="edge"/>
          <c:x val="0.63411192283121176"/>
          <c:y val="2.8617889110084026E-2"/>
        </c:manualLayout>
      </c:layout>
      <c:overlay val="0"/>
      <c:spPr>
        <a:noFill/>
        <a:ln>
          <a:noFill/>
        </a:ln>
        <a:effectLst/>
      </c:spPr>
      <c:txPr>
        <a:bodyPr rot="0" spcFirstLastPara="1" vertOverflow="ellipsis" vert="horz" wrap="square" anchor="ctr" anchorCtr="1"/>
        <a:lstStyle/>
        <a:p>
          <a:pPr>
            <a:defRPr lang="en-US" sz="1200" b="0" i="0" u="none" strike="noStrike" kern="1200" baseline="0">
              <a:solidFill>
                <a:schemeClr val="tx1"/>
              </a:solidFill>
              <a:latin typeface="+mn-lt"/>
              <a:ea typeface="+mn-ea"/>
              <a:cs typeface="+mn-cs"/>
            </a:defRPr>
          </a:pPr>
          <a:endParaRPr lang="en-US"/>
        </a:p>
      </c:txPr>
    </c:title>
    <c:autoTitleDeleted val="0"/>
    <c:plotArea>
      <c:layout>
        <c:manualLayout>
          <c:layoutTarget val="inner"/>
          <c:xMode val="edge"/>
          <c:yMode val="edge"/>
          <c:x val="7.9523184601924757E-2"/>
          <c:y val="9.7816418780985709E-2"/>
          <c:w val="0.5686604160324229"/>
          <c:h val="0.82977006661796959"/>
        </c:manualLayout>
      </c:layout>
      <c:radarChart>
        <c:radarStyle val="marker"/>
        <c:varyColors val="0"/>
        <c:ser>
          <c:idx val="1"/>
          <c:order val="0"/>
          <c:tx>
            <c:strRef>
              <c:f>Graphs!$C$28</c:f>
              <c:strCache>
                <c:ptCount val="1"/>
                <c:pt idx="0">
                  <c:v>Target Score - By category</c:v>
                </c:pt>
              </c:strCache>
            </c:strRef>
          </c:tx>
          <c:spPr>
            <a:ln w="12700" cap="rnd" cmpd="sng" algn="ctr">
              <a:solidFill>
                <a:srgbClr val="7030A0"/>
              </a:solidFill>
              <a:prstDash val="solid"/>
              <a:round/>
            </a:ln>
            <a:effectLst/>
          </c:spPr>
          <c:marker>
            <c:spPr>
              <a:solidFill>
                <a:srgbClr val="7030A0"/>
              </a:solidFill>
              <a:ln w="6350" cap="flat" cmpd="sng" algn="ctr">
                <a:solidFill>
                  <a:srgbClr val="7030A0"/>
                </a:solidFill>
                <a:prstDash val="solid"/>
                <a:round/>
              </a:ln>
              <a:effectLst/>
            </c:spPr>
          </c:marker>
          <c:dPt>
            <c:idx val="16"/>
            <c:bubble3D val="0"/>
            <c:extLst>
              <c:ext xmlns:c16="http://schemas.microsoft.com/office/drawing/2014/chart" uri="{C3380CC4-5D6E-409C-BE32-E72D297353CC}">
                <c16:uniqueId val="{00000000-2E50-4A9F-A595-A52CE9DDA163}"/>
              </c:ext>
            </c:extLst>
          </c:dPt>
          <c:cat>
            <c:strRef>
              <c:f>Graphs!$B$29:$B$35</c:f>
              <c:strCache>
                <c:ptCount val="7"/>
                <c:pt idx="0">
                  <c:v>Overall</c:v>
                </c:pt>
                <c:pt idx="1">
                  <c:v>GOVERN (GV)</c:v>
                </c:pt>
                <c:pt idx="2">
                  <c:v>IDENTIFY (ID)</c:v>
                </c:pt>
                <c:pt idx="3">
                  <c:v>PROTECT (PR)</c:v>
                </c:pt>
                <c:pt idx="4">
                  <c:v>DETECT (DE)</c:v>
                </c:pt>
                <c:pt idx="5">
                  <c:v>RESPOND (RS)</c:v>
                </c:pt>
                <c:pt idx="6">
                  <c:v>RECOVER (RC)</c:v>
                </c:pt>
              </c:strCache>
            </c:strRef>
          </c:cat>
          <c:val>
            <c:numRef>
              <c:f>Graphs!$C$29:$C$35</c:f>
              <c:numCache>
                <c:formatCode>0.00</c:formatCode>
                <c:ptCount val="7"/>
                <c:pt idx="0">
                  <c:v>2.7146428571428571</c:v>
                </c:pt>
                <c:pt idx="1">
                  <c:v>2.6503968253968253</c:v>
                </c:pt>
                <c:pt idx="2">
                  <c:v>2.6023809523809525</c:v>
                </c:pt>
                <c:pt idx="3">
                  <c:v>2.75</c:v>
                </c:pt>
                <c:pt idx="4">
                  <c:v>2.5333333333333332</c:v>
                </c:pt>
                <c:pt idx="5">
                  <c:v>2.6875</c:v>
                </c:pt>
                <c:pt idx="6">
                  <c:v>3</c:v>
                </c:pt>
              </c:numCache>
            </c:numRef>
          </c:val>
          <c:extLst>
            <c:ext xmlns:c16="http://schemas.microsoft.com/office/drawing/2014/chart" uri="{C3380CC4-5D6E-409C-BE32-E72D297353CC}">
              <c16:uniqueId val="{00000001-2E50-4A9F-A595-A52CE9DDA163}"/>
            </c:ext>
          </c:extLst>
        </c:ser>
        <c:ser>
          <c:idx val="0"/>
          <c:order val="1"/>
          <c:tx>
            <c:strRef>
              <c:f>Graphs!$D$28</c:f>
              <c:strCache>
                <c:ptCount val="1"/>
                <c:pt idx="0">
                  <c:v>Company Score - By category</c:v>
                </c:pt>
              </c:strCache>
            </c:strRef>
          </c:tx>
          <c:spPr>
            <a:ln w="25400" cap="rnd" cmpd="sng" algn="ctr">
              <a:solidFill>
                <a:schemeClr val="accent1"/>
              </a:solidFill>
              <a:prstDash val="solid"/>
              <a:round/>
            </a:ln>
            <a:effectLst/>
          </c:spPr>
          <c:marker>
            <c:spPr>
              <a:solidFill>
                <a:schemeClr val="accent1"/>
              </a:solidFill>
              <a:ln w="6350" cap="flat" cmpd="sng" algn="ctr">
                <a:solidFill>
                  <a:schemeClr val="accent1"/>
                </a:solidFill>
                <a:prstDash val="solid"/>
                <a:round/>
              </a:ln>
              <a:effectLst/>
            </c:spPr>
          </c:marker>
          <c:cat>
            <c:strRef>
              <c:f>Graphs!$B$29:$B$35</c:f>
              <c:strCache>
                <c:ptCount val="7"/>
                <c:pt idx="0">
                  <c:v>Overall</c:v>
                </c:pt>
                <c:pt idx="1">
                  <c:v>GOVERN (GV)</c:v>
                </c:pt>
                <c:pt idx="2">
                  <c:v>IDENTIFY (ID)</c:v>
                </c:pt>
                <c:pt idx="3">
                  <c:v>PROTECT (PR)</c:v>
                </c:pt>
                <c:pt idx="4">
                  <c:v>DETECT (DE)</c:v>
                </c:pt>
                <c:pt idx="5">
                  <c:v>RESPOND (RS)</c:v>
                </c:pt>
                <c:pt idx="6">
                  <c:v>RECOVER (RC)</c:v>
                </c:pt>
              </c:strCache>
            </c:strRef>
          </c:cat>
          <c:val>
            <c:numRef>
              <c:f>Graphs!$D$29:$D$35</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2E50-4A9F-A595-A52CE9DDA163}"/>
            </c:ext>
          </c:extLst>
        </c:ser>
        <c:dLbls>
          <c:showLegendKey val="0"/>
          <c:showVal val="0"/>
          <c:showCatName val="0"/>
          <c:showSerName val="0"/>
          <c:showPercent val="0"/>
          <c:showBubbleSize val="0"/>
        </c:dLbls>
        <c:axId val="103291904"/>
        <c:axId val="103297792"/>
      </c:radarChart>
      <c:catAx>
        <c:axId val="103291904"/>
        <c:scaling>
          <c:orientation val="minMax"/>
        </c:scaling>
        <c:delete val="0"/>
        <c:axPos val="b"/>
        <c:majorGridlines>
          <c:spPr>
            <a:ln w="6350" cap="flat" cmpd="sng" algn="ctr">
              <a:solidFill>
                <a:schemeClr val="tx1">
                  <a:tint val="75000"/>
                </a:schemeClr>
              </a:solidFill>
              <a:prstDash val="solid"/>
              <a:round/>
            </a:ln>
            <a:effectLst/>
          </c:spPr>
        </c:majorGridlines>
        <c:numFmt formatCode="General" sourceLinked="0"/>
        <c:majorTickMark val="out"/>
        <c:minorTickMark val="none"/>
        <c:tickLblPos val="nextTo"/>
        <c:spPr>
          <a:noFill/>
          <a:ln w="6350" cap="flat" cmpd="sng" algn="ctr">
            <a:solidFill>
              <a:schemeClr val="tx1">
                <a:tint val="75000"/>
              </a:schemeClr>
            </a:solidFill>
            <a:prstDash val="solid"/>
            <a:round/>
          </a:ln>
          <a:effectLst/>
        </c:spPr>
        <c:txPr>
          <a:bodyPr rot="0" spcFirstLastPara="1" vertOverflow="ellipsis" wrap="square" anchor="ctr" anchorCtr="1"/>
          <a:lstStyle/>
          <a:p>
            <a:pPr>
              <a:defRPr lang="en-US" sz="1000" b="0" i="0" u="none" strike="noStrike" kern="1200" baseline="0">
                <a:solidFill>
                  <a:schemeClr val="tx1"/>
                </a:solidFill>
                <a:latin typeface="+mn-lt"/>
                <a:ea typeface="+mn-ea"/>
                <a:cs typeface="+mn-cs"/>
              </a:defRPr>
            </a:pPr>
            <a:endParaRPr lang="en-US"/>
          </a:p>
        </c:txPr>
        <c:crossAx val="103297792"/>
        <c:crosses val="autoZero"/>
        <c:auto val="1"/>
        <c:lblAlgn val="ctr"/>
        <c:lblOffset val="100"/>
        <c:noMultiLvlLbl val="0"/>
      </c:catAx>
      <c:valAx>
        <c:axId val="103297792"/>
        <c:scaling>
          <c:orientation val="minMax"/>
          <c:max val="5"/>
        </c:scaling>
        <c:delete val="0"/>
        <c:axPos val="l"/>
        <c:majorGridlines>
          <c:spPr>
            <a:ln w="6350" cap="flat" cmpd="sng" algn="ctr">
              <a:solidFill>
                <a:schemeClr val="tx1">
                  <a:tint val="75000"/>
                </a:schemeClr>
              </a:solidFill>
              <a:prstDash val="solid"/>
              <a:round/>
            </a:ln>
            <a:effectLst/>
          </c:spPr>
        </c:majorGridlines>
        <c:numFmt formatCode="0.0" sourceLinked="0"/>
        <c:majorTickMark val="out"/>
        <c:minorTickMark val="none"/>
        <c:tickLblPos val="low"/>
        <c:spPr>
          <a:noFill/>
          <a:ln w="9525" cap="flat" cmpd="sng" algn="ctr">
            <a:solidFill>
              <a:schemeClr val="accent2">
                <a:shade val="95000"/>
                <a:satMod val="105000"/>
              </a:schemeClr>
            </a:solidFill>
            <a:prstDash val="solid"/>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03291904"/>
        <c:crosses val="autoZero"/>
        <c:crossBetween val="between"/>
      </c:valAx>
      <c:spPr>
        <a:solidFill>
          <a:schemeClr val="bg1"/>
        </a:solidFill>
        <a:ln>
          <a:noFill/>
        </a:ln>
        <a:effectLst/>
      </c:spPr>
    </c:plotArea>
    <c:legend>
      <c:legendPos val="r"/>
      <c:layout>
        <c:manualLayout>
          <c:xMode val="edge"/>
          <c:yMode val="edge"/>
          <c:x val="0.74760547255696352"/>
          <c:y val="0.6796024505466064"/>
          <c:w val="0.18801161462405536"/>
          <c:h val="0.28422477946978747"/>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6350" cap="flat" cmpd="sng" algn="ctr">
      <a:solidFill>
        <a:schemeClr val="tx1">
          <a:tint val="75000"/>
        </a:schemeClr>
      </a:solidFill>
      <a:prstDash val="solid"/>
      <a:round/>
    </a:ln>
    <a:effectLst/>
  </c:spPr>
  <c:txPr>
    <a:bodyPr/>
    <a:lstStyle/>
    <a:p>
      <a:pPr algn="ct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390311</xdr:colOff>
      <xdr:row>0</xdr:row>
      <xdr:rowOff>129298</xdr:rowOff>
    </xdr:from>
    <xdr:to>
      <xdr:col>24</xdr:col>
      <xdr:colOff>20975</xdr:colOff>
      <xdr:row>27</xdr:row>
      <xdr:rowOff>270933</xdr:rowOff>
    </xdr:to>
    <xdr:graphicFrame macro="">
      <xdr:nvGraphicFramePr>
        <xdr:cNvPr id="3" name="Chart 2">
          <a:extLst>
            <a:ext uri="{FF2B5EF4-FFF2-40B4-BE49-F238E27FC236}">
              <a16:creationId xmlns:a16="http://schemas.microsoft.com/office/drawing/2014/main" id="{9A6AA584-A8CD-41F9-B0C4-7C713C10BB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338667</xdr:colOff>
      <xdr:row>27</xdr:row>
      <xdr:rowOff>575733</xdr:rowOff>
    </xdr:from>
    <xdr:to>
      <xdr:col>20</xdr:col>
      <xdr:colOff>177800</xdr:colOff>
      <xdr:row>56</xdr:row>
      <xdr:rowOff>118533</xdr:rowOff>
    </xdr:to>
    <xdr:graphicFrame macro="">
      <xdr:nvGraphicFramePr>
        <xdr:cNvPr id="4" name="Chart 3">
          <a:extLst>
            <a:ext uri="{FF2B5EF4-FFF2-40B4-BE49-F238E27FC236}">
              <a16:creationId xmlns:a16="http://schemas.microsoft.com/office/drawing/2014/main" id="{4B222B91-180F-45A7-A880-25214529E1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0.7565</cdr:x>
      <cdr:y>0.18562</cdr:y>
    </cdr:from>
    <cdr:to>
      <cdr:x>0.89783</cdr:x>
      <cdr:y>0.41707</cdr:y>
    </cdr:to>
    <cdr:sp macro="" textlink="">
      <cdr:nvSpPr>
        <cdr:cNvPr id="2" name="TextBox 1"/>
        <cdr:cNvSpPr txBox="1"/>
      </cdr:nvSpPr>
      <cdr:spPr>
        <a:xfrm xmlns:a="http://schemas.openxmlformats.org/drawingml/2006/main">
          <a:off x="6614688" y="906114"/>
          <a:ext cx="1235768" cy="1129854"/>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US" sz="1050" baseline="0">
              <a:latin typeface="+mn-lt"/>
              <a:ea typeface="+mn-ea"/>
              <a:cs typeface="+mn-cs"/>
            </a:rPr>
            <a:t>5 - Optimizado</a:t>
          </a:r>
          <a:endParaRPr lang="en-US" sz="1050">
            <a:latin typeface="+mn-lt"/>
            <a:ea typeface="+mn-ea"/>
            <a:cs typeface="+mn-cs"/>
          </a:endParaRPr>
        </a:p>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US" sz="1050" baseline="0">
              <a:latin typeface="+mn-lt"/>
              <a:ea typeface="+mn-ea"/>
              <a:cs typeface="+mn-cs"/>
            </a:rPr>
            <a:t>4 - Gestionado</a:t>
          </a:r>
          <a:endParaRPr lang="en-US" sz="1050"/>
        </a:p>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US" sz="1050" baseline="0">
              <a:latin typeface="+mn-lt"/>
              <a:ea typeface="+mn-ea"/>
              <a:cs typeface="+mn-cs"/>
            </a:rPr>
            <a:t>3 - Definido</a:t>
          </a:r>
          <a:endParaRPr lang="en-US" sz="1050"/>
        </a:p>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US" sz="1050" baseline="0">
              <a:latin typeface="+mn-lt"/>
              <a:ea typeface="+mn-ea"/>
              <a:cs typeface="+mn-cs"/>
            </a:rPr>
            <a:t>2 - Repetible</a:t>
          </a:r>
          <a:endParaRPr lang="en-US" sz="1050"/>
        </a:p>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US" sz="1050">
              <a:latin typeface="+mn-lt"/>
              <a:ea typeface="+mn-ea"/>
              <a:cs typeface="+mn-cs"/>
            </a:rPr>
            <a:t>1</a:t>
          </a:r>
          <a:r>
            <a:rPr lang="en-US" sz="1050" baseline="0">
              <a:latin typeface="+mn-lt"/>
              <a:ea typeface="+mn-ea"/>
              <a:cs typeface="+mn-cs"/>
            </a:rPr>
            <a:t> - Inicial</a:t>
          </a:r>
          <a:endParaRPr lang="en-US" sz="1050"/>
        </a:p>
        <a:p xmlns:a="http://schemas.openxmlformats.org/drawingml/2006/main">
          <a:r>
            <a:rPr lang="en-US" sz="1050"/>
            <a:t>0 - No</a:t>
          </a:r>
          <a:r>
            <a:rPr lang="en-US" sz="1050" baseline="0"/>
            <a:t> </a:t>
          </a:r>
          <a:r>
            <a:rPr lang="en-US" sz="1050"/>
            <a:t>existe</a:t>
          </a:r>
        </a:p>
        <a:p xmlns:a="http://schemas.openxmlformats.org/drawingml/2006/main">
          <a:endParaRPr lang="en-US" sz="1050"/>
        </a:p>
      </cdr:txBody>
    </cdr:sp>
  </cdr:relSizeAnchor>
</c:userShapes>
</file>

<file path=xl/drawings/drawing3.xml><?xml version="1.0" encoding="utf-8"?>
<c:userShapes xmlns:c="http://schemas.openxmlformats.org/drawingml/2006/chart">
  <cdr:relSizeAnchor xmlns:cdr="http://schemas.openxmlformats.org/drawingml/2006/chartDrawing">
    <cdr:from>
      <cdr:x>0.77654</cdr:x>
      <cdr:y>0.16383</cdr:y>
    </cdr:from>
    <cdr:to>
      <cdr:x>0.95545</cdr:x>
      <cdr:y>0.40628</cdr:y>
    </cdr:to>
    <cdr:sp macro="" textlink="">
      <cdr:nvSpPr>
        <cdr:cNvPr id="3" name="TextBox 1">
          <a:extLst xmlns:a="http://schemas.openxmlformats.org/drawingml/2006/main">
            <a:ext uri="{FF2B5EF4-FFF2-40B4-BE49-F238E27FC236}">
              <a16:creationId xmlns:a16="http://schemas.microsoft.com/office/drawing/2014/main" id="{7D0781CE-1163-81C7-3D41-164213E89D73}"/>
            </a:ext>
          </a:extLst>
        </cdr:cNvPr>
        <cdr:cNvSpPr txBox="1"/>
      </cdr:nvSpPr>
      <cdr:spPr>
        <a:xfrm xmlns:a="http://schemas.openxmlformats.org/drawingml/2006/main">
          <a:off x="6502400" y="897467"/>
          <a:ext cx="1498098" cy="1328084"/>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US" sz="1050" baseline="0">
              <a:latin typeface="+mn-lt"/>
              <a:ea typeface="+mn-ea"/>
              <a:cs typeface="+mn-cs"/>
            </a:rPr>
            <a:t>5 - Optimizado</a:t>
          </a:r>
          <a:endParaRPr lang="en-US" sz="1050">
            <a:latin typeface="+mn-lt"/>
            <a:ea typeface="+mn-ea"/>
            <a:cs typeface="+mn-cs"/>
          </a:endParaRPr>
        </a:p>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US" sz="1050" baseline="0">
              <a:latin typeface="+mn-lt"/>
              <a:ea typeface="+mn-ea"/>
              <a:cs typeface="+mn-cs"/>
            </a:rPr>
            <a:t>4 - Gestionado</a:t>
          </a:r>
          <a:endParaRPr lang="en-US" sz="1050"/>
        </a:p>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US" sz="1050" baseline="0">
              <a:latin typeface="+mn-lt"/>
              <a:ea typeface="+mn-ea"/>
              <a:cs typeface="+mn-cs"/>
            </a:rPr>
            <a:t>3 - Definido</a:t>
          </a:r>
          <a:endParaRPr lang="en-US" sz="1050"/>
        </a:p>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US" sz="1050" baseline="0">
              <a:latin typeface="+mn-lt"/>
              <a:ea typeface="+mn-ea"/>
              <a:cs typeface="+mn-cs"/>
            </a:rPr>
            <a:t>2 - Repetible</a:t>
          </a:r>
          <a:endParaRPr lang="en-US" sz="1050"/>
        </a:p>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US" sz="1050">
              <a:latin typeface="+mn-lt"/>
              <a:ea typeface="+mn-ea"/>
              <a:cs typeface="+mn-cs"/>
            </a:rPr>
            <a:t>1</a:t>
          </a:r>
          <a:r>
            <a:rPr lang="en-US" sz="1050" baseline="0">
              <a:latin typeface="+mn-lt"/>
              <a:ea typeface="+mn-ea"/>
              <a:cs typeface="+mn-cs"/>
            </a:rPr>
            <a:t> - Inicial</a:t>
          </a:r>
          <a:endParaRPr lang="en-US" sz="1050"/>
        </a:p>
        <a:p xmlns:a="http://schemas.openxmlformats.org/drawingml/2006/main">
          <a:r>
            <a:rPr lang="en-US" sz="1050"/>
            <a:t>0 - No</a:t>
          </a:r>
          <a:r>
            <a:rPr lang="en-US" sz="1050" baseline="0"/>
            <a:t> </a:t>
          </a:r>
          <a:r>
            <a:rPr lang="en-US" sz="1050"/>
            <a:t>existe</a:t>
          </a:r>
        </a:p>
        <a:p xmlns:a="http://schemas.openxmlformats.org/drawingml/2006/main">
          <a:endParaRPr lang="en-US" sz="1050"/>
        </a:p>
      </cdr:txBody>
    </cdr:sp>
  </cdr:relSizeAnchor>
</c:userShape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293F0-8005-47F7-A1B5-76390170742F}">
  <sheetPr>
    <tabColor rgb="FFFFFF57"/>
  </sheetPr>
  <dimension ref="B1:K33"/>
  <sheetViews>
    <sheetView tabSelected="1" zoomScale="75" zoomScaleNormal="75" workbookViewId="0">
      <selection activeCell="E4" sqref="E4"/>
    </sheetView>
  </sheetViews>
  <sheetFormatPr defaultRowHeight="15.75"/>
  <cols>
    <col min="2" max="2" width="31.28515625" style="2" customWidth="1"/>
    <col min="3" max="4" width="33.7109375" style="2" customWidth="1"/>
    <col min="5" max="5" width="50.85546875" style="2" customWidth="1"/>
    <col min="6" max="8" width="18.140625" style="25" customWidth="1"/>
    <col min="9" max="9" width="39.28515625" style="2" customWidth="1"/>
    <col min="10" max="10" width="35.5703125" style="2" customWidth="1"/>
    <col min="11" max="11" width="36.7109375" style="2" customWidth="1"/>
  </cols>
  <sheetData>
    <row r="1" spans="2:11">
      <c r="I1" s="79" t="s">
        <v>11</v>
      </c>
      <c r="J1" s="80"/>
      <c r="K1" s="80"/>
    </row>
    <row r="2" spans="2:11">
      <c r="B2" s="6" t="s">
        <v>83</v>
      </c>
      <c r="C2" s="6" t="s">
        <v>82</v>
      </c>
      <c r="D2" s="6" t="s">
        <v>81</v>
      </c>
      <c r="E2" s="6" t="s">
        <v>84</v>
      </c>
      <c r="F2" s="6" t="s">
        <v>23</v>
      </c>
      <c r="G2" s="6" t="s">
        <v>24</v>
      </c>
      <c r="H2" s="6" t="s">
        <v>36</v>
      </c>
      <c r="I2" s="27" t="s">
        <v>13</v>
      </c>
      <c r="J2" s="27" t="s">
        <v>14</v>
      </c>
      <c r="K2" s="27" t="s">
        <v>15</v>
      </c>
    </row>
    <row r="3" spans="2:11" ht="45">
      <c r="B3" s="81" t="s">
        <v>44</v>
      </c>
      <c r="C3" s="65" t="s">
        <v>80</v>
      </c>
      <c r="D3" s="65" t="s">
        <v>39</v>
      </c>
      <c r="E3" s="65"/>
      <c r="F3" s="26" t="s">
        <v>25</v>
      </c>
      <c r="G3" s="32">
        <f>VLOOKUP(F3,Sheet1!$D$11:$E$16,2,FALSE)</f>
        <v>0</v>
      </c>
      <c r="H3" s="32">
        <v>3</v>
      </c>
      <c r="I3" s="5"/>
      <c r="J3" s="5"/>
      <c r="K3" s="5"/>
    </row>
    <row r="4" spans="2:11" ht="90">
      <c r="B4" s="82" t="s">
        <v>12</v>
      </c>
      <c r="C4" s="65" t="s">
        <v>79</v>
      </c>
      <c r="D4" s="65" t="s">
        <v>40</v>
      </c>
      <c r="E4" s="65"/>
      <c r="F4" s="26" t="s">
        <v>25</v>
      </c>
      <c r="G4" s="32">
        <f>VLOOKUP(F4,Sheet1!$D$11:$E$16,2,FALSE)</f>
        <v>0</v>
      </c>
      <c r="H4" s="32">
        <v>3</v>
      </c>
      <c r="I4" s="5"/>
      <c r="J4" s="5"/>
      <c r="K4" s="5"/>
    </row>
    <row r="5" spans="2:11" ht="75">
      <c r="B5" s="82"/>
      <c r="C5" s="65" t="s">
        <v>78</v>
      </c>
      <c r="D5" s="65" t="s">
        <v>41</v>
      </c>
      <c r="E5" s="65"/>
      <c r="F5" s="26" t="s">
        <v>25</v>
      </c>
      <c r="G5" s="32">
        <f>VLOOKUP(F5,Sheet1!$D$11:$E$16,2,FALSE)</f>
        <v>0</v>
      </c>
      <c r="H5" s="32">
        <v>3</v>
      </c>
      <c r="I5" s="5"/>
      <c r="J5" s="5"/>
      <c r="K5" s="5"/>
    </row>
    <row r="6" spans="2:11" ht="75">
      <c r="B6" s="82" t="s">
        <v>12</v>
      </c>
      <c r="C6" s="65" t="s">
        <v>77</v>
      </c>
      <c r="D6" s="65" t="s">
        <v>42</v>
      </c>
      <c r="E6" s="65"/>
      <c r="F6" s="26" t="s">
        <v>25</v>
      </c>
      <c r="G6" s="32">
        <f>VLOOKUP(F6,Sheet1!$D$11:$E$16,2,FALSE)</f>
        <v>0</v>
      </c>
      <c r="H6" s="32">
        <v>2</v>
      </c>
      <c r="I6" s="5"/>
      <c r="J6" s="5"/>
      <c r="K6" s="5"/>
    </row>
    <row r="7" spans="2:11" ht="60">
      <c r="B7" s="82"/>
      <c r="C7" s="65" t="s">
        <v>76</v>
      </c>
      <c r="D7" s="65" t="s">
        <v>43</v>
      </c>
      <c r="E7" s="65"/>
      <c r="F7" s="26" t="s">
        <v>25</v>
      </c>
      <c r="G7" s="32">
        <f>VLOOKUP(F7,Sheet1!$D$11:$E$16,2,FALSE)</f>
        <v>0</v>
      </c>
      <c r="H7" s="32">
        <v>3</v>
      </c>
      <c r="I7" s="5"/>
      <c r="J7" s="5"/>
      <c r="K7" s="5"/>
    </row>
    <row r="8" spans="2:11" ht="60">
      <c r="B8" s="81" t="s">
        <v>45</v>
      </c>
      <c r="C8" s="65" t="s">
        <v>75</v>
      </c>
      <c r="D8" s="65" t="s">
        <v>85</v>
      </c>
      <c r="E8" s="65"/>
      <c r="F8" s="26" t="s">
        <v>25</v>
      </c>
      <c r="G8" s="32">
        <f>VLOOKUP(F8,Sheet1!$D$11:$E$16,2,FALSE)</f>
        <v>0</v>
      </c>
      <c r="H8" s="32">
        <v>2</v>
      </c>
      <c r="I8" s="5"/>
      <c r="J8" s="5"/>
      <c r="K8" s="5"/>
    </row>
    <row r="9" spans="2:11" ht="60">
      <c r="B9" s="82" t="s">
        <v>12</v>
      </c>
      <c r="C9" s="65" t="s">
        <v>74</v>
      </c>
      <c r="D9" s="65" t="s">
        <v>86</v>
      </c>
      <c r="E9" s="65"/>
      <c r="F9" s="26" t="s">
        <v>25</v>
      </c>
      <c r="G9" s="32">
        <f>VLOOKUP(F9,Sheet1!$D$11:$E$16,2,FALSE)</f>
        <v>0</v>
      </c>
      <c r="H9" s="32">
        <v>2</v>
      </c>
      <c r="I9" s="5"/>
      <c r="J9" s="5"/>
      <c r="K9" s="5"/>
    </row>
    <row r="10" spans="2:11" ht="60">
      <c r="B10" s="82"/>
      <c r="C10" s="65" t="s">
        <v>73</v>
      </c>
      <c r="D10" s="65" t="s">
        <v>87</v>
      </c>
      <c r="E10" s="65"/>
      <c r="F10" s="26" t="s">
        <v>25</v>
      </c>
      <c r="G10" s="32">
        <f>VLOOKUP(F10,Sheet1!$D$11:$E$16,2,FALSE)</f>
        <v>0</v>
      </c>
      <c r="H10" s="32">
        <v>2</v>
      </c>
      <c r="I10" s="5"/>
      <c r="J10" s="5"/>
      <c r="K10" s="5"/>
    </row>
    <row r="11" spans="2:11" ht="60">
      <c r="B11" s="82"/>
      <c r="C11" s="65" t="s">
        <v>72</v>
      </c>
      <c r="D11" s="65" t="s">
        <v>88</v>
      </c>
      <c r="E11" s="65"/>
      <c r="F11" s="26" t="s">
        <v>25</v>
      </c>
      <c r="G11" s="32">
        <f>VLOOKUP(F11,Sheet1!$D$11:$E$16,2,FALSE)</f>
        <v>0</v>
      </c>
      <c r="H11" s="32">
        <v>2</v>
      </c>
      <c r="I11" s="5"/>
      <c r="J11" s="5"/>
      <c r="K11" s="5"/>
    </row>
    <row r="12" spans="2:11" ht="75">
      <c r="B12" s="82"/>
      <c r="C12" s="65" t="s">
        <v>71</v>
      </c>
      <c r="D12" s="65" t="s">
        <v>89</v>
      </c>
      <c r="E12" s="65"/>
      <c r="F12" s="26" t="s">
        <v>25</v>
      </c>
      <c r="G12" s="32">
        <f>VLOOKUP(F12,Sheet1!$D$11:$E$16,2,FALSE)</f>
        <v>0</v>
      </c>
      <c r="H12" s="32">
        <v>2</v>
      </c>
      <c r="I12" s="5"/>
      <c r="J12" s="5"/>
      <c r="K12" s="5"/>
    </row>
    <row r="13" spans="2:11" ht="75">
      <c r="B13" s="82" t="s">
        <v>12</v>
      </c>
      <c r="C13" s="65" t="s">
        <v>70</v>
      </c>
      <c r="D13" s="65" t="s">
        <v>90</v>
      </c>
      <c r="E13" s="65"/>
      <c r="F13" s="26" t="s">
        <v>25</v>
      </c>
      <c r="G13" s="32">
        <f>VLOOKUP(F13,Sheet1!$D$11:$E$16,2,FALSE)</f>
        <v>0</v>
      </c>
      <c r="H13" s="32">
        <v>3</v>
      </c>
      <c r="I13" s="5"/>
      <c r="J13" s="5"/>
      <c r="K13" s="5"/>
    </row>
    <row r="14" spans="2:11" ht="75">
      <c r="B14" s="82" t="s">
        <v>12</v>
      </c>
      <c r="C14" s="65" t="s">
        <v>69</v>
      </c>
      <c r="D14" s="65" t="s">
        <v>91</v>
      </c>
      <c r="E14" s="65"/>
      <c r="F14" s="26" t="s">
        <v>25</v>
      </c>
      <c r="G14" s="32">
        <f>VLOOKUP(F14,Sheet1!$D$11:$E$16,2,FALSE)</f>
        <v>0</v>
      </c>
      <c r="H14" s="32">
        <v>3</v>
      </c>
      <c r="I14" s="5"/>
      <c r="J14" s="5"/>
      <c r="K14" s="5"/>
    </row>
    <row r="15" spans="2:11" ht="75">
      <c r="B15" s="81" t="s">
        <v>46</v>
      </c>
      <c r="C15" s="65" t="s">
        <v>68</v>
      </c>
      <c r="D15" s="65" t="s">
        <v>92</v>
      </c>
      <c r="E15" s="65"/>
      <c r="F15" s="26" t="s">
        <v>25</v>
      </c>
      <c r="G15" s="32">
        <f>VLOOKUP(F15,Sheet1!$D$11:$E$16,2,FALSE)</f>
        <v>0</v>
      </c>
      <c r="H15" s="32">
        <v>3</v>
      </c>
      <c r="I15" s="5"/>
      <c r="J15" s="5"/>
      <c r="K15" s="5"/>
    </row>
    <row r="16" spans="2:11" ht="75">
      <c r="B16" s="82" t="s">
        <v>12</v>
      </c>
      <c r="C16" s="65" t="s">
        <v>67</v>
      </c>
      <c r="D16" s="65" t="s">
        <v>93</v>
      </c>
      <c r="E16" s="65"/>
      <c r="F16" s="26" t="s">
        <v>25</v>
      </c>
      <c r="G16" s="32">
        <f>VLOOKUP(F16,Sheet1!$D$11:$E$16,2,FALSE)</f>
        <v>0</v>
      </c>
      <c r="H16" s="32">
        <v>3</v>
      </c>
      <c r="I16" s="5"/>
      <c r="J16" s="5"/>
      <c r="K16" s="5"/>
    </row>
    <row r="17" spans="2:11" ht="60">
      <c r="B17" s="82" t="s">
        <v>12</v>
      </c>
      <c r="C17" s="65" t="s">
        <v>66</v>
      </c>
      <c r="D17" s="65" t="s">
        <v>94</v>
      </c>
      <c r="E17" s="65"/>
      <c r="F17" s="26" t="s">
        <v>25</v>
      </c>
      <c r="G17" s="32">
        <f>VLOOKUP(F17,Sheet1!$D$11:$E$16,2,FALSE)</f>
        <v>0</v>
      </c>
      <c r="H17" s="32">
        <v>2</v>
      </c>
      <c r="I17" s="5"/>
      <c r="J17" s="5"/>
      <c r="K17" s="5"/>
    </row>
    <row r="18" spans="2:11" ht="30">
      <c r="B18" s="82" t="s">
        <v>12</v>
      </c>
      <c r="C18" s="65" t="s">
        <v>65</v>
      </c>
      <c r="D18" s="65" t="s">
        <v>95</v>
      </c>
      <c r="E18" s="65"/>
      <c r="F18" s="26" t="s">
        <v>25</v>
      </c>
      <c r="G18" s="32">
        <f>VLOOKUP(F18,Sheet1!$D$11:$E$16,2,FALSE)</f>
        <v>0</v>
      </c>
      <c r="H18" s="32">
        <v>3</v>
      </c>
      <c r="I18" s="5"/>
      <c r="J18" s="5"/>
      <c r="K18" s="5"/>
    </row>
    <row r="19" spans="2:11" ht="90">
      <c r="B19" s="81" t="s">
        <v>47</v>
      </c>
      <c r="C19" s="65" t="s">
        <v>64</v>
      </c>
      <c r="D19" s="65" t="s">
        <v>96</v>
      </c>
      <c r="E19" s="65"/>
      <c r="F19" s="26" t="s">
        <v>25</v>
      </c>
      <c r="G19" s="32">
        <f>VLOOKUP(F19,Sheet1!$D$11:$E$16,2,FALSE)</f>
        <v>0</v>
      </c>
      <c r="H19" s="32">
        <v>3</v>
      </c>
      <c r="I19" s="5"/>
      <c r="J19" s="5"/>
      <c r="K19" s="5"/>
    </row>
    <row r="20" spans="2:11" ht="90">
      <c r="B20" s="82" t="s">
        <v>12</v>
      </c>
      <c r="C20" s="65" t="s">
        <v>63</v>
      </c>
      <c r="D20" s="65" t="s">
        <v>97</v>
      </c>
      <c r="E20" s="65"/>
      <c r="F20" s="26" t="s">
        <v>25</v>
      </c>
      <c r="G20" s="32">
        <f>VLOOKUP(F20,Sheet1!$D$11:$E$16,2,FALSE)</f>
        <v>0</v>
      </c>
      <c r="H20" s="32">
        <v>3</v>
      </c>
      <c r="I20" s="5"/>
      <c r="J20" s="5"/>
      <c r="K20" s="5"/>
    </row>
    <row r="21" spans="2:11" ht="60">
      <c r="B21" s="81" t="s">
        <v>48</v>
      </c>
      <c r="C21" s="65" t="s">
        <v>61</v>
      </c>
      <c r="D21" s="65" t="s">
        <v>98</v>
      </c>
      <c r="E21" s="65"/>
      <c r="F21" s="26" t="s">
        <v>25</v>
      </c>
      <c r="G21" s="32">
        <f>VLOOKUP(F21,Sheet1!$D$11:$E$16,2,FALSE)</f>
        <v>0</v>
      </c>
      <c r="H21" s="32">
        <v>2</v>
      </c>
      <c r="I21" s="5"/>
      <c r="J21" s="5"/>
      <c r="K21" s="5"/>
    </row>
    <row r="22" spans="2:11" ht="75">
      <c r="B22" s="82" t="s">
        <v>12</v>
      </c>
      <c r="C22" s="65" t="s">
        <v>62</v>
      </c>
      <c r="D22" s="65" t="s">
        <v>99</v>
      </c>
      <c r="E22" s="65"/>
      <c r="F22" s="26" t="s">
        <v>25</v>
      </c>
      <c r="G22" s="32">
        <f>VLOOKUP(F22,Sheet1!$D$11:$E$16,2,FALSE)</f>
        <v>0</v>
      </c>
      <c r="H22" s="32">
        <v>3</v>
      </c>
      <c r="I22" s="5"/>
      <c r="J22" s="5"/>
      <c r="K22" s="5"/>
    </row>
    <row r="23" spans="2:11" ht="60">
      <c r="B23" s="83" t="s">
        <v>12</v>
      </c>
      <c r="C23" s="66" t="s">
        <v>60</v>
      </c>
      <c r="D23" s="65" t="s">
        <v>100</v>
      </c>
      <c r="E23" s="65"/>
      <c r="F23" s="26" t="s">
        <v>25</v>
      </c>
      <c r="G23" s="32">
        <f>VLOOKUP(F23,Sheet1!$D$11:$E$16,2,FALSE)</f>
        <v>0</v>
      </c>
      <c r="H23" s="32">
        <v>3</v>
      </c>
      <c r="I23" s="5"/>
      <c r="J23" s="5"/>
      <c r="K23" s="5"/>
    </row>
    <row r="24" spans="2:11" ht="90">
      <c r="B24" s="78" t="s">
        <v>49</v>
      </c>
      <c r="C24" s="65" t="s">
        <v>59</v>
      </c>
      <c r="D24" s="65" t="s">
        <v>101</v>
      </c>
      <c r="E24" s="65"/>
      <c r="F24" s="26" t="s">
        <v>25</v>
      </c>
      <c r="G24" s="32">
        <f>VLOOKUP(F24,Sheet1!$D$11:$E$16,2,FALSE)</f>
        <v>0</v>
      </c>
      <c r="H24" s="32">
        <v>3</v>
      </c>
      <c r="I24" s="5"/>
      <c r="J24" s="5"/>
      <c r="K24" s="5"/>
    </row>
    <row r="25" spans="2:11" ht="90">
      <c r="B25" s="78"/>
      <c r="C25" s="65" t="s">
        <v>58</v>
      </c>
      <c r="D25" s="65" t="s">
        <v>102</v>
      </c>
      <c r="E25" s="65"/>
      <c r="F25" s="26" t="s">
        <v>25</v>
      </c>
      <c r="G25" s="32">
        <f>VLOOKUP(F25,Sheet1!$D$11:$E$16,2,FALSE)</f>
        <v>0</v>
      </c>
      <c r="H25" s="32">
        <v>2</v>
      </c>
      <c r="I25" s="5"/>
      <c r="J25" s="5"/>
      <c r="K25" s="5"/>
    </row>
    <row r="26" spans="2:11" ht="75">
      <c r="B26" s="78"/>
      <c r="C26" s="65" t="s">
        <v>57</v>
      </c>
      <c r="D26" s="65" t="s">
        <v>103</v>
      </c>
      <c r="E26" s="65"/>
      <c r="F26" s="26" t="s">
        <v>25</v>
      </c>
      <c r="G26" s="32">
        <f>VLOOKUP(F26,Sheet1!$D$11:$E$16,2,FALSE)</f>
        <v>0</v>
      </c>
      <c r="H26" s="32">
        <v>2</v>
      </c>
      <c r="I26" s="5"/>
      <c r="J26" s="5"/>
      <c r="K26" s="5"/>
    </row>
    <row r="27" spans="2:11" ht="30">
      <c r="B27" s="78"/>
      <c r="C27" s="65" t="s">
        <v>56</v>
      </c>
      <c r="D27" s="65" t="s">
        <v>104</v>
      </c>
      <c r="E27" s="65"/>
      <c r="F27" s="26" t="s">
        <v>25</v>
      </c>
      <c r="G27" s="32">
        <f>VLOOKUP(F27,Sheet1!$D$11:$E$16,2,FALSE)</f>
        <v>0</v>
      </c>
      <c r="H27" s="32">
        <v>2</v>
      </c>
      <c r="I27" s="5"/>
      <c r="J27" s="5"/>
      <c r="K27" s="5"/>
    </row>
    <row r="28" spans="2:11" ht="90">
      <c r="B28" s="78"/>
      <c r="C28" s="65" t="s">
        <v>55</v>
      </c>
      <c r="D28" s="65" t="s">
        <v>105</v>
      </c>
      <c r="E28" s="65"/>
      <c r="F28" s="26" t="s">
        <v>25</v>
      </c>
      <c r="G28" s="32">
        <f>VLOOKUP(F28,Sheet1!$D$11:$E$16,2,FALSE)</f>
        <v>0</v>
      </c>
      <c r="H28" s="32">
        <v>2</v>
      </c>
      <c r="I28" s="5"/>
      <c r="J28" s="5"/>
      <c r="K28" s="5"/>
    </row>
    <row r="29" spans="2:11" ht="75">
      <c r="B29" s="78"/>
      <c r="C29" s="65" t="s">
        <v>54</v>
      </c>
      <c r="D29" s="65" t="s">
        <v>106</v>
      </c>
      <c r="E29" s="65"/>
      <c r="F29" s="26" t="s">
        <v>25</v>
      </c>
      <c r="G29" s="32">
        <f>VLOOKUP(F29,Sheet1!$D$11:$E$16,2,FALSE)</f>
        <v>0</v>
      </c>
      <c r="H29" s="32">
        <v>2</v>
      </c>
      <c r="I29" s="5"/>
      <c r="J29" s="5"/>
      <c r="K29" s="5"/>
    </row>
    <row r="30" spans="2:11" ht="105">
      <c r="B30" s="78"/>
      <c r="C30" s="65" t="s">
        <v>53</v>
      </c>
      <c r="D30" s="65" t="s">
        <v>107</v>
      </c>
      <c r="E30" s="65"/>
      <c r="F30" s="26" t="s">
        <v>25</v>
      </c>
      <c r="G30" s="32">
        <f>VLOOKUP(F30,Sheet1!$D$11:$E$16,2,FALSE)</f>
        <v>0</v>
      </c>
      <c r="H30" s="32">
        <v>2</v>
      </c>
      <c r="I30" s="5"/>
      <c r="J30" s="5"/>
      <c r="K30" s="5"/>
    </row>
    <row r="31" spans="2:11" ht="60">
      <c r="B31" s="78"/>
      <c r="C31" s="65" t="s">
        <v>52</v>
      </c>
      <c r="D31" s="65" t="s">
        <v>108</v>
      </c>
      <c r="E31" s="65"/>
      <c r="F31" s="26" t="s">
        <v>25</v>
      </c>
      <c r="G31" s="32">
        <f>VLOOKUP(F31,Sheet1!$D$11:$E$16,2,FALSE)</f>
        <v>0</v>
      </c>
      <c r="H31" s="32">
        <v>3</v>
      </c>
      <c r="I31" s="5"/>
      <c r="J31" s="5"/>
      <c r="K31" s="5"/>
    </row>
    <row r="32" spans="2:11" ht="105">
      <c r="B32" s="78"/>
      <c r="C32" s="65" t="s">
        <v>51</v>
      </c>
      <c r="D32" s="65" t="s">
        <v>109</v>
      </c>
      <c r="E32" s="65"/>
      <c r="F32" s="26" t="s">
        <v>25</v>
      </c>
      <c r="G32" s="32">
        <f>VLOOKUP(F32,Sheet1!$D$11:$E$16,2,FALSE)</f>
        <v>0</v>
      </c>
      <c r="H32" s="32">
        <v>3</v>
      </c>
      <c r="I32" s="5"/>
      <c r="J32" s="5"/>
      <c r="K32" s="5"/>
    </row>
    <row r="33" spans="2:11" ht="75">
      <c r="B33" s="78"/>
      <c r="C33" s="65" t="s">
        <v>50</v>
      </c>
      <c r="D33" s="65" t="s">
        <v>110</v>
      </c>
      <c r="E33" s="65"/>
      <c r="F33" s="26" t="s">
        <v>25</v>
      </c>
      <c r="G33" s="32">
        <f>VLOOKUP(F33,Sheet1!$D$11:$E$16,2,FALSE)</f>
        <v>0</v>
      </c>
      <c r="H33" s="32">
        <v>3</v>
      </c>
      <c r="I33" s="5"/>
      <c r="J33" s="5"/>
      <c r="K33" s="5"/>
    </row>
  </sheetData>
  <mergeCells count="7">
    <mergeCell ref="B24:B33"/>
    <mergeCell ref="I1:K1"/>
    <mergeCell ref="B3:B7"/>
    <mergeCell ref="B8:B14"/>
    <mergeCell ref="B15:B18"/>
    <mergeCell ref="B19:B20"/>
    <mergeCell ref="B21:B23"/>
  </mergeCells>
  <dataValidations count="1">
    <dataValidation type="list" allowBlank="1" showInputMessage="1" showErrorMessage="1" sqref="F3:F33" xr:uid="{2C46F6B7-7CB7-4443-9349-B0AE5CF37CD6}">
      <formula1>Madurez</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pageSetUpPr fitToPage="1"/>
  </sheetPr>
  <dimension ref="B1:M25"/>
  <sheetViews>
    <sheetView showGridLines="0" zoomScale="60" zoomScaleNormal="60" zoomScalePageLayoutView="70" workbookViewId="0">
      <pane ySplit="2" topLeftCell="A19" activePane="bottomLeft" state="frozen"/>
      <selection activeCell="A5" sqref="A5"/>
      <selection pane="bottomLeft" activeCell="J22" sqref="J22"/>
    </sheetView>
  </sheetViews>
  <sheetFormatPr defaultColWidth="9.140625" defaultRowHeight="15.75"/>
  <cols>
    <col min="1" max="1" width="9.140625" style="2" customWidth="1"/>
    <col min="2" max="2" width="31.28515625" style="2" customWidth="1"/>
    <col min="3" max="4" width="33.7109375" style="2" customWidth="1"/>
    <col min="5" max="5" width="76.85546875" style="2" customWidth="1"/>
    <col min="6" max="8" width="18.140625" style="25" customWidth="1"/>
    <col min="9" max="9" width="39.28515625" style="2" customWidth="1"/>
    <col min="10" max="10" width="35.5703125" style="2" customWidth="1"/>
    <col min="11" max="11" width="36.7109375" style="2" customWidth="1"/>
    <col min="12" max="16384" width="9.140625" style="2"/>
  </cols>
  <sheetData>
    <row r="1" spans="2:13">
      <c r="I1" s="79" t="s">
        <v>11</v>
      </c>
      <c r="J1" s="80"/>
      <c r="K1" s="80"/>
    </row>
    <row r="2" spans="2:13" s="8" customFormat="1" ht="35.25" customHeight="1">
      <c r="B2" s="6" t="s">
        <v>83</v>
      </c>
      <c r="C2" s="6" t="s">
        <v>82</v>
      </c>
      <c r="D2" s="6" t="s">
        <v>81</v>
      </c>
      <c r="E2" s="6" t="s">
        <v>84</v>
      </c>
      <c r="F2" s="6" t="s">
        <v>23</v>
      </c>
      <c r="G2" s="6" t="s">
        <v>24</v>
      </c>
      <c r="H2" s="6" t="s">
        <v>36</v>
      </c>
      <c r="I2" s="27" t="s">
        <v>13</v>
      </c>
      <c r="J2" s="27" t="s">
        <v>14</v>
      </c>
      <c r="K2" s="27" t="s">
        <v>15</v>
      </c>
    </row>
    <row r="3" spans="2:13" ht="69" customHeight="1">
      <c r="B3" s="81" t="s">
        <v>111</v>
      </c>
      <c r="C3" s="65" t="s">
        <v>112</v>
      </c>
      <c r="D3" s="65" t="s">
        <v>135</v>
      </c>
      <c r="E3" s="65"/>
      <c r="F3" s="26" t="s">
        <v>25</v>
      </c>
      <c r="G3" s="32">
        <f>VLOOKUP(F3,Sheet1!$D$11:$E$16,2,FALSE)</f>
        <v>0</v>
      </c>
      <c r="H3" s="32">
        <v>3</v>
      </c>
      <c r="I3" s="5"/>
      <c r="J3" s="5"/>
      <c r="K3" s="5"/>
      <c r="M3" s="4"/>
    </row>
    <row r="4" spans="2:13" ht="62.25" customHeight="1">
      <c r="B4" s="82" t="s">
        <v>12</v>
      </c>
      <c r="C4" s="65" t="s">
        <v>113</v>
      </c>
      <c r="D4" s="65" t="s">
        <v>136</v>
      </c>
      <c r="E4" s="65"/>
      <c r="F4" s="26" t="s">
        <v>25</v>
      </c>
      <c r="G4" s="32">
        <f>VLOOKUP(F4,Sheet1!$D$11:$E$16,2,FALSE)</f>
        <v>0</v>
      </c>
      <c r="H4" s="32">
        <v>3</v>
      </c>
      <c r="I4" s="5"/>
      <c r="J4" s="5"/>
      <c r="K4" s="5"/>
    </row>
    <row r="5" spans="2:13" ht="88.5" customHeight="1">
      <c r="B5" s="82"/>
      <c r="C5" s="65" t="s">
        <v>114</v>
      </c>
      <c r="D5" s="65" t="s">
        <v>137</v>
      </c>
      <c r="E5" s="65"/>
      <c r="F5" s="26" t="s">
        <v>25</v>
      </c>
      <c r="G5" s="32">
        <f>VLOOKUP(F5,Sheet1!$D$11:$E$16,2,FALSE)</f>
        <v>0</v>
      </c>
      <c r="H5" s="32">
        <v>3</v>
      </c>
      <c r="I5" s="5"/>
      <c r="J5" s="5"/>
      <c r="K5" s="5"/>
    </row>
    <row r="6" spans="2:13" ht="60.75" customHeight="1">
      <c r="B6" s="82" t="s">
        <v>12</v>
      </c>
      <c r="C6" s="65" t="s">
        <v>115</v>
      </c>
      <c r="D6" s="65" t="s">
        <v>138</v>
      </c>
      <c r="E6" s="65"/>
      <c r="F6" s="26" t="s">
        <v>25</v>
      </c>
      <c r="G6" s="32">
        <f>VLOOKUP(F6,Sheet1!$D$11:$E$16,2,FALSE)</f>
        <v>0</v>
      </c>
      <c r="H6" s="32">
        <v>2</v>
      </c>
      <c r="I6" s="5"/>
      <c r="J6" s="5"/>
      <c r="K6" s="5"/>
    </row>
    <row r="7" spans="2:13" ht="60.75" customHeight="1">
      <c r="B7" s="82"/>
      <c r="C7" s="65" t="s">
        <v>116</v>
      </c>
      <c r="D7" s="65" t="s">
        <v>139</v>
      </c>
      <c r="E7" s="65"/>
      <c r="F7" s="26" t="s">
        <v>25</v>
      </c>
      <c r="G7" s="32">
        <f>VLOOKUP(F7,Sheet1!$D$11:$E$16,2,FALSE)</f>
        <v>0</v>
      </c>
      <c r="H7" s="32">
        <v>3</v>
      </c>
      <c r="I7" s="5"/>
      <c r="J7" s="5"/>
      <c r="K7" s="5"/>
    </row>
    <row r="8" spans="2:13" ht="84.75" customHeight="1">
      <c r="B8" s="82" t="s">
        <v>12</v>
      </c>
      <c r="C8" s="65" t="s">
        <v>117</v>
      </c>
      <c r="D8" s="65" t="s">
        <v>140</v>
      </c>
      <c r="E8" s="65"/>
      <c r="F8" s="26" t="s">
        <v>25</v>
      </c>
      <c r="G8" s="32">
        <f>VLOOKUP(F8,Sheet1!$D$11:$E$16,2,FALSE)</f>
        <v>0</v>
      </c>
      <c r="H8" s="32">
        <v>3</v>
      </c>
      <c r="I8" s="5"/>
      <c r="J8" s="5"/>
      <c r="K8" s="5"/>
    </row>
    <row r="9" spans="2:13" ht="66" customHeight="1">
      <c r="B9" s="82"/>
      <c r="C9" s="65" t="s">
        <v>118</v>
      </c>
      <c r="D9" s="65" t="s">
        <v>141</v>
      </c>
      <c r="E9" s="65"/>
      <c r="F9" s="26" t="s">
        <v>25</v>
      </c>
      <c r="G9" s="32">
        <f>VLOOKUP(F9,Sheet1!$D$11:$E$16,2,FALSE)</f>
        <v>0</v>
      </c>
      <c r="H9" s="32">
        <v>3</v>
      </c>
      <c r="I9" s="5"/>
      <c r="J9" s="5"/>
      <c r="K9" s="5"/>
    </row>
    <row r="10" spans="2:13" ht="78" customHeight="1">
      <c r="B10" s="81" t="s">
        <v>119</v>
      </c>
      <c r="C10" s="65" t="s">
        <v>120</v>
      </c>
      <c r="D10" s="65" t="s">
        <v>142</v>
      </c>
      <c r="E10" s="65"/>
      <c r="F10" s="26" t="s">
        <v>25</v>
      </c>
      <c r="G10" s="32">
        <f>VLOOKUP(F10,Sheet1!$D$11:$E$16,2,FALSE)</f>
        <v>0</v>
      </c>
      <c r="H10" s="32">
        <v>2</v>
      </c>
      <c r="I10" s="5"/>
      <c r="J10" s="5"/>
      <c r="K10" s="5"/>
    </row>
    <row r="11" spans="2:13" ht="94.5" customHeight="1">
      <c r="B11" s="82" t="s">
        <v>12</v>
      </c>
      <c r="C11" s="65" t="s">
        <v>121</v>
      </c>
      <c r="D11" s="65" t="s">
        <v>143</v>
      </c>
      <c r="E11" s="65"/>
      <c r="F11" s="26" t="s">
        <v>25</v>
      </c>
      <c r="G11" s="32">
        <f>VLOOKUP(F11,Sheet1!$D$11:$E$16,2,FALSE)</f>
        <v>0</v>
      </c>
      <c r="H11" s="32">
        <v>2</v>
      </c>
      <c r="I11" s="5"/>
      <c r="J11" s="5"/>
      <c r="K11" s="5"/>
    </row>
    <row r="12" spans="2:13" ht="54" customHeight="1">
      <c r="B12" s="82"/>
      <c r="C12" s="65" t="s">
        <v>122</v>
      </c>
      <c r="D12" s="65" t="s">
        <v>144</v>
      </c>
      <c r="E12" s="65"/>
      <c r="F12" s="26" t="s">
        <v>25</v>
      </c>
      <c r="G12" s="32">
        <f>VLOOKUP(F12,Sheet1!$D$11:$E$16,2,FALSE)</f>
        <v>0</v>
      </c>
      <c r="H12" s="32">
        <v>2</v>
      </c>
      <c r="I12" s="5"/>
      <c r="J12" s="5"/>
      <c r="K12" s="5"/>
    </row>
    <row r="13" spans="2:13" ht="94.5" customHeight="1">
      <c r="B13" s="82"/>
      <c r="C13" s="65" t="s">
        <v>123</v>
      </c>
      <c r="D13" s="65" t="s">
        <v>145</v>
      </c>
      <c r="E13" s="65"/>
      <c r="F13" s="26" t="s">
        <v>25</v>
      </c>
      <c r="G13" s="32">
        <f>VLOOKUP(F13,Sheet1!$D$11:$E$16,2,FALSE)</f>
        <v>0</v>
      </c>
      <c r="H13" s="32">
        <v>2</v>
      </c>
      <c r="I13" s="5"/>
      <c r="J13" s="5"/>
      <c r="K13" s="5"/>
    </row>
    <row r="14" spans="2:13" ht="94.5" customHeight="1">
      <c r="B14" s="82"/>
      <c r="C14" s="65" t="s">
        <v>124</v>
      </c>
      <c r="D14" s="65" t="s">
        <v>146</v>
      </c>
      <c r="E14" s="65"/>
      <c r="F14" s="26" t="s">
        <v>25</v>
      </c>
      <c r="G14" s="32">
        <f>VLOOKUP(F14,Sheet1!$D$11:$E$16,2,FALSE)</f>
        <v>0</v>
      </c>
      <c r="H14" s="32">
        <v>2</v>
      </c>
      <c r="I14" s="5"/>
      <c r="J14" s="5"/>
      <c r="K14" s="5"/>
    </row>
    <row r="15" spans="2:13" ht="94.5" customHeight="1">
      <c r="B15" s="82"/>
      <c r="C15" s="65" t="s">
        <v>125</v>
      </c>
      <c r="D15" s="65" t="s">
        <v>147</v>
      </c>
      <c r="E15" s="65"/>
      <c r="F15" s="26" t="s">
        <v>25</v>
      </c>
      <c r="G15" s="32">
        <f>VLOOKUP(F15,Sheet1!$D$11:$E$16,2,FALSE)</f>
        <v>0</v>
      </c>
      <c r="H15" s="32">
        <v>2</v>
      </c>
      <c r="I15" s="5"/>
      <c r="J15" s="5"/>
      <c r="K15" s="5"/>
    </row>
    <row r="16" spans="2:13" ht="94.5" customHeight="1">
      <c r="B16" s="82"/>
      <c r="C16" s="65" t="s">
        <v>126</v>
      </c>
      <c r="D16" s="65" t="s">
        <v>148</v>
      </c>
      <c r="E16" s="65"/>
      <c r="F16" s="26" t="s">
        <v>25</v>
      </c>
      <c r="G16" s="32">
        <f>VLOOKUP(F16,Sheet1!$D$11:$E$16,2,FALSE)</f>
        <v>0</v>
      </c>
      <c r="H16" s="32">
        <v>2</v>
      </c>
      <c r="I16" s="5"/>
      <c r="J16" s="5"/>
      <c r="K16" s="5"/>
    </row>
    <row r="17" spans="2:11" ht="94.5" customHeight="1">
      <c r="B17" s="82"/>
      <c r="C17" s="65" t="s">
        <v>127</v>
      </c>
      <c r="D17" s="65" t="s">
        <v>149</v>
      </c>
      <c r="E17" s="65"/>
      <c r="F17" s="26" t="s">
        <v>25</v>
      </c>
      <c r="G17" s="32">
        <f>VLOOKUP(F17,Sheet1!$D$11:$E$16,2,FALSE)</f>
        <v>0</v>
      </c>
      <c r="H17" s="32">
        <v>2</v>
      </c>
      <c r="I17" s="5"/>
      <c r="J17" s="5"/>
      <c r="K17" s="5"/>
    </row>
    <row r="18" spans="2:11" ht="94.5" customHeight="1">
      <c r="B18" s="82" t="s">
        <v>12</v>
      </c>
      <c r="C18" s="65" t="s">
        <v>128</v>
      </c>
      <c r="D18" s="65" t="s">
        <v>150</v>
      </c>
      <c r="E18" s="65"/>
      <c r="F18" s="26" t="s">
        <v>25</v>
      </c>
      <c r="G18" s="32">
        <f>VLOOKUP(F18,Sheet1!$D$11:$E$16,2,FALSE)</f>
        <v>0</v>
      </c>
      <c r="H18" s="32">
        <v>3</v>
      </c>
      <c r="I18" s="5"/>
      <c r="J18" s="5"/>
      <c r="K18" s="5"/>
    </row>
    <row r="19" spans="2:11" ht="94.5" customHeight="1">
      <c r="B19" s="82" t="s">
        <v>12</v>
      </c>
      <c r="C19" s="65" t="s">
        <v>129</v>
      </c>
      <c r="D19" s="65" t="s">
        <v>151</v>
      </c>
      <c r="E19" s="65"/>
      <c r="F19" s="26" t="s">
        <v>25</v>
      </c>
      <c r="G19" s="32">
        <f>VLOOKUP(F19,Sheet1!$D$11:$E$16,2,FALSE)</f>
        <v>0</v>
      </c>
      <c r="H19" s="32">
        <v>3</v>
      </c>
      <c r="I19" s="5"/>
      <c r="J19" s="5"/>
      <c r="K19" s="5"/>
    </row>
    <row r="20" spans="2:11" ht="60" customHeight="1">
      <c r="B20" s="81" t="s">
        <v>130</v>
      </c>
      <c r="C20" s="65" t="s">
        <v>131</v>
      </c>
      <c r="D20" s="65" t="s">
        <v>152</v>
      </c>
      <c r="E20" s="65"/>
      <c r="F20" s="26" t="s">
        <v>25</v>
      </c>
      <c r="G20" s="32">
        <f>VLOOKUP(F20,Sheet1!$D$11:$E$16,2,FALSE)</f>
        <v>0</v>
      </c>
      <c r="H20" s="32">
        <v>3</v>
      </c>
      <c r="I20" s="5"/>
      <c r="J20" s="5"/>
      <c r="K20" s="5"/>
    </row>
    <row r="21" spans="2:11" ht="92.25" customHeight="1">
      <c r="B21" s="82" t="s">
        <v>12</v>
      </c>
      <c r="C21" s="65" t="s">
        <v>132</v>
      </c>
      <c r="D21" s="65" t="s">
        <v>153</v>
      </c>
      <c r="E21" s="65"/>
      <c r="F21" s="26" t="s">
        <v>25</v>
      </c>
      <c r="G21" s="32">
        <f>VLOOKUP(F21,Sheet1!$D$11:$E$16,2,FALSE)</f>
        <v>0</v>
      </c>
      <c r="H21" s="32">
        <v>3</v>
      </c>
      <c r="I21" s="5"/>
      <c r="J21" s="5"/>
      <c r="K21" s="5"/>
    </row>
    <row r="22" spans="2:11" ht="132" customHeight="1">
      <c r="B22" s="82" t="s">
        <v>12</v>
      </c>
      <c r="C22" s="65" t="s">
        <v>133</v>
      </c>
      <c r="D22" s="65" t="s">
        <v>154</v>
      </c>
      <c r="E22" s="65"/>
      <c r="F22" s="26" t="s">
        <v>25</v>
      </c>
      <c r="G22" s="32">
        <f>VLOOKUP(F22,Sheet1!$D$11:$E$16,2,FALSE)</f>
        <v>0</v>
      </c>
      <c r="H22" s="32">
        <v>2</v>
      </c>
      <c r="I22" s="5"/>
      <c r="J22" s="5"/>
      <c r="K22" s="5"/>
    </row>
    <row r="23" spans="2:11" ht="114.75" customHeight="1">
      <c r="B23" s="82" t="s">
        <v>12</v>
      </c>
      <c r="C23" s="65" t="s">
        <v>134</v>
      </c>
      <c r="D23" s="65" t="s">
        <v>155</v>
      </c>
      <c r="E23" s="65"/>
      <c r="F23" s="26" t="s">
        <v>25</v>
      </c>
      <c r="G23" s="32">
        <f>VLOOKUP(F23,Sheet1!$D$11:$E$16,2,FALSE)</f>
        <v>0</v>
      </c>
      <c r="H23" s="32">
        <v>3</v>
      </c>
      <c r="I23" s="5"/>
      <c r="J23" s="5"/>
      <c r="K23" s="5"/>
    </row>
    <row r="25" spans="2:11">
      <c r="F25" s="13"/>
      <c r="G25" s="13"/>
      <c r="H25" s="13"/>
    </row>
  </sheetData>
  <autoFilter ref="C2:H23" xr:uid="{A22169BD-1E82-43F9-A645-6F5A7C0581AD}"/>
  <mergeCells count="4">
    <mergeCell ref="I1:K1"/>
    <mergeCell ref="B3:B9"/>
    <mergeCell ref="B10:B19"/>
    <mergeCell ref="B20:B23"/>
  </mergeCells>
  <dataValidations count="1">
    <dataValidation type="list" allowBlank="1" showInputMessage="1" showErrorMessage="1" sqref="F3:F23" xr:uid="{F6D3BD99-BEFC-4AB2-86D9-5DD9B2BED79D}">
      <formula1>Madurez</formula1>
    </dataValidation>
  </dataValidations>
  <printOptions gridLines="1"/>
  <pageMargins left="0.7" right="0.7" top="0.75" bottom="0.75" header="0.3" footer="0.3"/>
  <pageSetup scale="49" fitToHeight="44" orientation="landscape" r:id="rId1"/>
  <headerFooter>
    <oddHeader>&amp;L&amp;10NIST Cybersecurity Framework - Identify&amp;R&amp;10ISACA IS Audit/Assurance Program</oddHeader>
    <oddFooter>&amp;L&amp;9Copyright 2016&amp;C&amp;10ISACA&amp;R&amp;10Page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F43EB"/>
    <pageSetUpPr fitToPage="1"/>
  </sheetPr>
  <dimension ref="B1:S25"/>
  <sheetViews>
    <sheetView showGridLines="0" zoomScale="70" zoomScaleNormal="70" workbookViewId="0">
      <pane ySplit="2" topLeftCell="A17" activePane="bottomLeft" state="frozen"/>
      <selection activeCell="A5" sqref="A5"/>
      <selection pane="bottomLeft" activeCell="D21" sqref="D21"/>
    </sheetView>
  </sheetViews>
  <sheetFormatPr defaultColWidth="9.140625" defaultRowHeight="15.75"/>
  <cols>
    <col min="1" max="1" width="9.140625" style="2"/>
    <col min="2" max="2" width="22.42578125" style="2" customWidth="1"/>
    <col min="3" max="4" width="31.140625" style="2" customWidth="1"/>
    <col min="5" max="5" width="79.5703125" style="2" customWidth="1"/>
    <col min="6" max="8" width="13" style="24" customWidth="1"/>
    <col min="9" max="9" width="39" style="2" customWidth="1"/>
    <col min="10" max="10" width="36" style="2" customWidth="1"/>
    <col min="11" max="11" width="39.140625" style="2" customWidth="1"/>
    <col min="12" max="16384" width="9.140625" style="2"/>
  </cols>
  <sheetData>
    <row r="1" spans="2:13">
      <c r="G1" s="33"/>
      <c r="H1" s="33"/>
      <c r="I1" s="79" t="s">
        <v>11</v>
      </c>
      <c r="J1" s="80"/>
      <c r="K1" s="80"/>
    </row>
    <row r="2" spans="2:13" s="7" customFormat="1" ht="25.5">
      <c r="B2" s="6" t="s">
        <v>83</v>
      </c>
      <c r="C2" s="6" t="s">
        <v>82</v>
      </c>
      <c r="D2" s="6" t="s">
        <v>81</v>
      </c>
      <c r="E2" s="6" t="s">
        <v>84</v>
      </c>
      <c r="F2" s="6" t="s">
        <v>23</v>
      </c>
      <c r="G2" s="6" t="s">
        <v>24</v>
      </c>
      <c r="H2" s="6" t="s">
        <v>36</v>
      </c>
      <c r="I2" s="27" t="s">
        <v>13</v>
      </c>
      <c r="J2" s="27" t="s">
        <v>14</v>
      </c>
      <c r="K2" s="27" t="s">
        <v>15</v>
      </c>
    </row>
    <row r="3" spans="2:13" ht="70.5" customHeight="1">
      <c r="B3" s="86" t="s">
        <v>156</v>
      </c>
      <c r="C3" s="67" t="s">
        <v>182</v>
      </c>
      <c r="D3" s="67" t="s">
        <v>183</v>
      </c>
      <c r="E3" s="67"/>
      <c r="F3" s="26" t="s">
        <v>25</v>
      </c>
      <c r="G3" s="32">
        <f>VLOOKUP(F3,Sheet1!$D$11:$E$16,2,FALSE)</f>
        <v>0</v>
      </c>
      <c r="H3" s="32">
        <v>3</v>
      </c>
      <c r="I3" s="5"/>
      <c r="J3" s="5"/>
      <c r="K3" s="5"/>
      <c r="M3" s="4"/>
    </row>
    <row r="4" spans="2:13" ht="84" customHeight="1">
      <c r="B4" s="87"/>
      <c r="C4" s="67" t="s">
        <v>181</v>
      </c>
      <c r="D4" s="67" t="s">
        <v>184</v>
      </c>
      <c r="E4" s="67"/>
      <c r="F4" s="26" t="s">
        <v>25</v>
      </c>
      <c r="G4" s="32">
        <f>VLOOKUP(F4,Sheet1!$D$11:$E$16,2,FALSE)</f>
        <v>0</v>
      </c>
      <c r="H4" s="32">
        <v>2</v>
      </c>
      <c r="I4" s="5"/>
      <c r="J4" s="5"/>
      <c r="K4" s="9"/>
      <c r="M4" s="4"/>
    </row>
    <row r="5" spans="2:13" ht="30">
      <c r="B5" s="87"/>
      <c r="C5" s="67" t="s">
        <v>180</v>
      </c>
      <c r="D5" s="67" t="s">
        <v>185</v>
      </c>
      <c r="E5" s="67"/>
      <c r="F5" s="26" t="s">
        <v>25</v>
      </c>
      <c r="G5" s="32">
        <f>VLOOKUP(F5,Sheet1!$D$11:$E$16,2,FALSE)</f>
        <v>0</v>
      </c>
      <c r="H5" s="32">
        <v>3</v>
      </c>
      <c r="I5" s="5"/>
      <c r="J5" s="5"/>
      <c r="K5" s="5"/>
    </row>
    <row r="6" spans="2:13" ht="45">
      <c r="B6" s="87"/>
      <c r="C6" s="67" t="s">
        <v>179</v>
      </c>
      <c r="D6" s="67" t="s">
        <v>186</v>
      </c>
      <c r="E6" s="67"/>
      <c r="F6" s="26" t="s">
        <v>25</v>
      </c>
      <c r="G6" s="32">
        <f>VLOOKUP(F6,Sheet1!$D$11:$E$16,2,FALSE)</f>
        <v>0</v>
      </c>
      <c r="H6" s="32">
        <v>3</v>
      </c>
      <c r="I6" s="5"/>
      <c r="J6" s="5"/>
      <c r="K6" s="9"/>
    </row>
    <row r="7" spans="2:13" ht="105">
      <c r="B7" s="87"/>
      <c r="C7" s="67" t="s">
        <v>178</v>
      </c>
      <c r="D7" s="67" t="s">
        <v>187</v>
      </c>
      <c r="E7" s="67"/>
      <c r="F7" s="26" t="s">
        <v>25</v>
      </c>
      <c r="G7" s="32">
        <f>VLOOKUP(F7,Sheet1!$D$11:$E$16,2,FALSE)</f>
        <v>0</v>
      </c>
      <c r="H7" s="32">
        <v>3</v>
      </c>
      <c r="I7" s="5"/>
      <c r="J7" s="5"/>
      <c r="K7" s="5"/>
    </row>
    <row r="8" spans="2:13" ht="65.25" customHeight="1">
      <c r="B8" s="87"/>
      <c r="C8" s="67" t="s">
        <v>177</v>
      </c>
      <c r="D8" s="67" t="s">
        <v>188</v>
      </c>
      <c r="E8" s="67"/>
      <c r="F8" s="26" t="s">
        <v>25</v>
      </c>
      <c r="G8" s="32">
        <f>VLOOKUP(F8,Sheet1!$D$11:$E$16,2,FALSE)</f>
        <v>0</v>
      </c>
      <c r="H8" s="32">
        <v>2</v>
      </c>
      <c r="I8" s="5"/>
      <c r="J8" s="5"/>
      <c r="K8" s="9"/>
    </row>
    <row r="9" spans="2:13" ht="90">
      <c r="B9" s="84" t="s">
        <v>157</v>
      </c>
      <c r="C9" s="67" t="s">
        <v>176</v>
      </c>
      <c r="D9" s="67" t="s">
        <v>189</v>
      </c>
      <c r="E9" s="67"/>
      <c r="F9" s="26" t="s">
        <v>25</v>
      </c>
      <c r="G9" s="32">
        <f>VLOOKUP(F9,Sheet1!$D$11:$E$16,2,FALSE)</f>
        <v>0</v>
      </c>
      <c r="H9" s="32">
        <v>3</v>
      </c>
      <c r="I9" s="5"/>
      <c r="J9" s="5"/>
      <c r="K9" s="5"/>
    </row>
    <row r="10" spans="2:13" ht="105">
      <c r="B10" s="85"/>
      <c r="C10" s="67" t="s">
        <v>175</v>
      </c>
      <c r="D10" s="67" t="s">
        <v>190</v>
      </c>
      <c r="E10" s="67"/>
      <c r="F10" s="26" t="s">
        <v>25</v>
      </c>
      <c r="G10" s="32">
        <f>VLOOKUP(F10,Sheet1!$D$11:$E$16,2,FALSE)</f>
        <v>0</v>
      </c>
      <c r="H10" s="32">
        <v>3</v>
      </c>
      <c r="I10" s="5"/>
      <c r="J10" s="5"/>
      <c r="K10" s="5"/>
    </row>
    <row r="11" spans="2:13" ht="45">
      <c r="B11" s="84" t="s">
        <v>158</v>
      </c>
      <c r="C11" s="67" t="s">
        <v>171</v>
      </c>
      <c r="D11" s="67" t="s">
        <v>191</v>
      </c>
      <c r="E11" s="67"/>
      <c r="F11" s="26" t="s">
        <v>25</v>
      </c>
      <c r="G11" s="32">
        <f>VLOOKUP(F11,Sheet1!$D$11:$E$16,2,FALSE)</f>
        <v>0</v>
      </c>
      <c r="H11" s="32">
        <v>2</v>
      </c>
      <c r="I11" s="5"/>
      <c r="J11" s="5"/>
      <c r="K11" s="5"/>
    </row>
    <row r="12" spans="2:13" ht="45">
      <c r="B12" s="85" t="s">
        <v>12</v>
      </c>
      <c r="C12" s="67" t="s">
        <v>172</v>
      </c>
      <c r="D12" s="67" t="s">
        <v>192</v>
      </c>
      <c r="E12" s="67"/>
      <c r="F12" s="26" t="s">
        <v>25</v>
      </c>
      <c r="G12" s="32">
        <f>VLOOKUP(F12,Sheet1!$D$11:$E$16,2,FALSE)</f>
        <v>0</v>
      </c>
      <c r="H12" s="32">
        <v>2</v>
      </c>
      <c r="I12" s="5"/>
      <c r="J12" s="5"/>
      <c r="K12" s="5"/>
    </row>
    <row r="13" spans="2:13" ht="45">
      <c r="B13" s="85" t="s">
        <v>12</v>
      </c>
      <c r="C13" s="67" t="s">
        <v>173</v>
      </c>
      <c r="D13" s="67" t="s">
        <v>193</v>
      </c>
      <c r="E13" s="67"/>
      <c r="F13" s="26" t="s">
        <v>25</v>
      </c>
      <c r="G13" s="32">
        <f>VLOOKUP(F13,Sheet1!$D$11:$E$16,2,FALSE)</f>
        <v>0</v>
      </c>
      <c r="H13" s="32">
        <v>3</v>
      </c>
      <c r="I13" s="5"/>
      <c r="J13" s="5"/>
      <c r="K13" s="5"/>
    </row>
    <row r="14" spans="2:13" ht="45">
      <c r="B14" s="85" t="s">
        <v>12</v>
      </c>
      <c r="C14" s="67" t="s">
        <v>174</v>
      </c>
      <c r="D14" s="67" t="s">
        <v>194</v>
      </c>
      <c r="E14" s="67"/>
      <c r="F14" s="26" t="s">
        <v>25</v>
      </c>
      <c r="G14" s="32">
        <f>VLOOKUP(F14,Sheet1!$D$11:$E$16,2,FALSE)</f>
        <v>0</v>
      </c>
      <c r="H14" s="32">
        <v>3</v>
      </c>
      <c r="I14" s="5"/>
      <c r="J14" s="5"/>
      <c r="K14" s="5"/>
    </row>
    <row r="15" spans="2:13" ht="45">
      <c r="B15" s="84" t="s">
        <v>159</v>
      </c>
      <c r="C15" s="67" t="s">
        <v>170</v>
      </c>
      <c r="D15" s="67" t="s">
        <v>195</v>
      </c>
      <c r="E15" s="67"/>
      <c r="F15" s="26" t="s">
        <v>25</v>
      </c>
      <c r="G15" s="32">
        <f>VLOOKUP(F15,Sheet1!$D$11:$E$16,2,FALSE)</f>
        <v>0</v>
      </c>
      <c r="H15" s="32">
        <v>3</v>
      </c>
      <c r="I15" s="5"/>
      <c r="J15" s="5"/>
      <c r="K15" s="5"/>
    </row>
    <row r="16" spans="2:13" ht="60">
      <c r="B16" s="85" t="s">
        <v>12</v>
      </c>
      <c r="C16" s="67" t="s">
        <v>169</v>
      </c>
      <c r="D16" s="67" t="s">
        <v>196</v>
      </c>
      <c r="E16" s="67"/>
      <c r="F16" s="26" t="s">
        <v>25</v>
      </c>
      <c r="G16" s="32">
        <f>VLOOKUP(F16,Sheet1!$D$11:$E$16,2,FALSE)</f>
        <v>0</v>
      </c>
      <c r="H16" s="24">
        <v>3</v>
      </c>
      <c r="I16" s="5"/>
      <c r="J16" s="5"/>
      <c r="K16" s="5"/>
    </row>
    <row r="17" spans="2:19" ht="60">
      <c r="B17" s="85" t="s">
        <v>12</v>
      </c>
      <c r="C17" s="67" t="s">
        <v>168</v>
      </c>
      <c r="D17" s="67" t="s">
        <v>197</v>
      </c>
      <c r="E17" s="67"/>
      <c r="F17" s="26" t="s">
        <v>25</v>
      </c>
      <c r="G17" s="32">
        <f>VLOOKUP(F17,Sheet1!$D$11:$E$16,2,FALSE)</f>
        <v>0</v>
      </c>
      <c r="H17" s="32">
        <v>3</v>
      </c>
      <c r="I17" s="5"/>
      <c r="J17" s="5"/>
      <c r="K17" s="5"/>
    </row>
    <row r="18" spans="2:19" ht="45">
      <c r="B18" s="85" t="s">
        <v>12</v>
      </c>
      <c r="C18" s="67" t="s">
        <v>167</v>
      </c>
      <c r="D18" s="67" t="s">
        <v>198</v>
      </c>
      <c r="E18" s="67"/>
      <c r="F18" s="26" t="s">
        <v>25</v>
      </c>
      <c r="G18" s="32">
        <f>VLOOKUP(F18,Sheet1!$D$11:$E$16,2,FALSE)</f>
        <v>0</v>
      </c>
      <c r="H18" s="32">
        <v>3</v>
      </c>
      <c r="I18" s="5"/>
      <c r="J18" s="5"/>
      <c r="K18" s="5"/>
    </row>
    <row r="19" spans="2:19" ht="45">
      <c r="B19" s="85" t="s">
        <v>12</v>
      </c>
      <c r="C19" s="67" t="s">
        <v>166</v>
      </c>
      <c r="D19" s="67" t="s">
        <v>199</v>
      </c>
      <c r="E19" s="67"/>
      <c r="F19" s="26" t="s">
        <v>25</v>
      </c>
      <c r="G19" s="32">
        <f>VLOOKUP(F19,Sheet1!$D$11:$E$16,2,FALSE)</f>
        <v>0</v>
      </c>
      <c r="H19" s="32">
        <v>3</v>
      </c>
      <c r="I19" s="5"/>
      <c r="J19" s="5"/>
      <c r="K19" s="5"/>
      <c r="S19" s="2" t="s">
        <v>38</v>
      </c>
    </row>
    <row r="20" spans="2:19" ht="90">
      <c r="B20" s="85" t="s">
        <v>12</v>
      </c>
      <c r="C20" s="67" t="s">
        <v>165</v>
      </c>
      <c r="D20" s="67" t="s">
        <v>200</v>
      </c>
      <c r="E20" s="67"/>
      <c r="F20" s="26" t="s">
        <v>25</v>
      </c>
      <c r="G20" s="32">
        <f>VLOOKUP(F20,Sheet1!$D$11:$E$16,2,FALSE)</f>
        <v>0</v>
      </c>
      <c r="H20" s="32">
        <v>2</v>
      </c>
      <c r="I20" s="5"/>
      <c r="J20" s="5"/>
      <c r="K20" s="5"/>
    </row>
    <row r="21" spans="2:19" ht="60">
      <c r="B21" s="84" t="s">
        <v>160</v>
      </c>
      <c r="C21" s="67" t="s">
        <v>161</v>
      </c>
      <c r="D21" s="67" t="s">
        <v>201</v>
      </c>
      <c r="E21" s="67"/>
      <c r="F21" s="26" t="s">
        <v>25</v>
      </c>
      <c r="G21" s="32">
        <f>VLOOKUP(F21,Sheet1!$D$11:$E$16,2,FALSE)</f>
        <v>0</v>
      </c>
      <c r="H21" s="32">
        <v>3</v>
      </c>
      <c r="I21" s="5"/>
      <c r="J21" s="5"/>
      <c r="K21" s="5"/>
    </row>
    <row r="22" spans="2:19" ht="45">
      <c r="B22" s="85" t="s">
        <v>12</v>
      </c>
      <c r="C22" s="67" t="s">
        <v>162</v>
      </c>
      <c r="D22" s="67" t="s">
        <v>202</v>
      </c>
      <c r="E22" s="67"/>
      <c r="F22" s="26" t="s">
        <v>25</v>
      </c>
      <c r="G22" s="32">
        <f>VLOOKUP(F22,Sheet1!$D$11:$E$16,2,FALSE)</f>
        <v>0</v>
      </c>
      <c r="H22" s="32">
        <v>3</v>
      </c>
      <c r="I22" s="5"/>
      <c r="J22" s="5"/>
      <c r="K22" s="5"/>
    </row>
    <row r="23" spans="2:19" ht="60">
      <c r="B23" s="85" t="s">
        <v>12</v>
      </c>
      <c r="C23" s="67" t="s">
        <v>163</v>
      </c>
      <c r="D23" s="67" t="s">
        <v>203</v>
      </c>
      <c r="E23" s="67"/>
      <c r="F23" s="26" t="s">
        <v>25</v>
      </c>
      <c r="G23" s="32">
        <f>VLOOKUP(F23,Sheet1!$D$11:$E$16,2,FALSE)</f>
        <v>0</v>
      </c>
      <c r="H23" s="32">
        <v>3</v>
      </c>
      <c r="I23" s="5"/>
      <c r="J23" s="5"/>
      <c r="K23" s="9"/>
    </row>
    <row r="24" spans="2:19" ht="45">
      <c r="B24" s="85"/>
      <c r="C24" s="67" t="s">
        <v>164</v>
      </c>
      <c r="D24" s="67" t="s">
        <v>204</v>
      </c>
      <c r="E24" s="67"/>
      <c r="F24" s="26" t="s">
        <v>25</v>
      </c>
      <c r="G24" s="32">
        <f>VLOOKUP(F24,Sheet1!$D$11:$E$16,2,FALSE)</f>
        <v>0</v>
      </c>
      <c r="H24" s="32">
        <v>2</v>
      </c>
      <c r="I24" s="5"/>
      <c r="J24" s="5"/>
      <c r="K24" s="5"/>
    </row>
    <row r="25" spans="2:19">
      <c r="F25" s="12"/>
      <c r="G25" s="12"/>
      <c r="H25" s="12"/>
    </row>
  </sheetData>
  <autoFilter ref="C2:H24" xr:uid="{EB7F817F-B6BD-49BF-85C0-3740697B9F10}"/>
  <mergeCells count="6">
    <mergeCell ref="B21:B24"/>
    <mergeCell ref="I1:K1"/>
    <mergeCell ref="B9:B10"/>
    <mergeCell ref="B11:B14"/>
    <mergeCell ref="B15:B20"/>
    <mergeCell ref="B3:B8"/>
  </mergeCells>
  <dataValidations count="1">
    <dataValidation type="list" allowBlank="1" showInputMessage="1" showErrorMessage="1" sqref="F3:F24" xr:uid="{FAECF8F3-BB27-4FC7-A834-FF3BE736CF10}">
      <formula1>Madurez</formula1>
    </dataValidation>
  </dataValidations>
  <printOptions gridLines="1"/>
  <pageMargins left="0.7" right="0.7" top="0.75" bottom="0.75" header="0.3" footer="0.3"/>
  <pageSetup scale="49" fitToHeight="100" orientation="landscape" r:id="rId1"/>
  <headerFooter>
    <oddHeader>&amp;L&amp;10NIST Cybersecurity Framework - Protect&amp;R&amp;10ISACA IS Audit/Assurance Program</oddHeader>
    <oddFooter>&amp;L&amp;9Copyright 2016&amp;C&amp;10ISACA&amp;R&amp;10Page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C9F83-AA5E-48BC-AFBC-2935766393B3}">
  <sheetPr>
    <tabColor rgb="FFE9A223"/>
    <pageSetUpPr fitToPage="1"/>
  </sheetPr>
  <dimension ref="B1:K14"/>
  <sheetViews>
    <sheetView zoomScale="70" zoomScaleNormal="70" workbookViewId="0">
      <pane ySplit="2" topLeftCell="A5" activePane="bottomLeft" state="frozen"/>
      <selection activeCell="A5" sqref="A5"/>
      <selection pane="bottomLeft" activeCell="B8" sqref="B8:B13"/>
    </sheetView>
  </sheetViews>
  <sheetFormatPr defaultColWidth="9.140625" defaultRowHeight="15.75"/>
  <cols>
    <col min="1" max="1" width="9.140625" style="1"/>
    <col min="2" max="2" width="22" style="1" customWidth="1"/>
    <col min="3" max="3" width="28.7109375" style="2" customWidth="1"/>
    <col min="4" max="4" width="42.140625" style="2" customWidth="1"/>
    <col min="5" max="5" width="51" style="2" customWidth="1"/>
    <col min="6" max="8" width="14.7109375" style="24" customWidth="1"/>
    <col min="9" max="9" width="25.42578125" style="1" customWidth="1"/>
    <col min="10" max="10" width="52.85546875" style="1" customWidth="1"/>
    <col min="11" max="11" width="41.42578125" style="1" customWidth="1"/>
    <col min="12" max="16384" width="9.140625" style="1"/>
  </cols>
  <sheetData>
    <row r="1" spans="2:11">
      <c r="I1" s="79" t="s">
        <v>11</v>
      </c>
      <c r="J1" s="80"/>
      <c r="K1" s="80"/>
    </row>
    <row r="2" spans="2:11" ht="25.5">
      <c r="B2" s="6" t="s">
        <v>83</v>
      </c>
      <c r="C2" s="6" t="s">
        <v>82</v>
      </c>
      <c r="D2" s="6" t="s">
        <v>81</v>
      </c>
      <c r="E2" s="6" t="s">
        <v>84</v>
      </c>
      <c r="F2" s="6" t="s">
        <v>23</v>
      </c>
      <c r="G2" s="6" t="s">
        <v>24</v>
      </c>
      <c r="H2" s="6" t="s">
        <v>36</v>
      </c>
      <c r="I2" s="27" t="s">
        <v>13</v>
      </c>
      <c r="J2" s="27" t="s">
        <v>14</v>
      </c>
      <c r="K2" s="27" t="s">
        <v>15</v>
      </c>
    </row>
    <row r="3" spans="2:11" ht="60">
      <c r="B3" s="84" t="s">
        <v>205</v>
      </c>
      <c r="C3" s="68" t="s">
        <v>207</v>
      </c>
      <c r="D3" s="68" t="s">
        <v>218</v>
      </c>
      <c r="E3" s="68"/>
      <c r="F3" s="26" t="s">
        <v>25</v>
      </c>
      <c r="G3" s="32">
        <f>VLOOKUP(F3,Sheet1!$D$11:$E$16,2,FALSE)</f>
        <v>0</v>
      </c>
      <c r="H3" s="32">
        <v>2</v>
      </c>
      <c r="I3" s="11"/>
      <c r="J3" s="11"/>
      <c r="K3" s="11"/>
    </row>
    <row r="4" spans="2:11" ht="60">
      <c r="B4" s="85" t="s">
        <v>12</v>
      </c>
      <c r="C4" s="68" t="s">
        <v>208</v>
      </c>
      <c r="D4" s="68" t="s">
        <v>219</v>
      </c>
      <c r="E4" s="68"/>
      <c r="F4" s="26" t="s">
        <v>25</v>
      </c>
      <c r="G4" s="32">
        <f>VLOOKUP(F4,Sheet1!$D$11:$E$16,2,FALSE)</f>
        <v>0</v>
      </c>
      <c r="H4" s="32">
        <v>2</v>
      </c>
      <c r="I4" s="5"/>
      <c r="J4" s="11"/>
      <c r="K4" s="11"/>
    </row>
    <row r="5" spans="2:11" ht="60">
      <c r="B5" s="85" t="s">
        <v>12</v>
      </c>
      <c r="C5" s="68" t="s">
        <v>209</v>
      </c>
      <c r="D5" s="68" t="s">
        <v>220</v>
      </c>
      <c r="E5" s="68"/>
      <c r="F5" s="26" t="s">
        <v>25</v>
      </c>
      <c r="G5" s="32">
        <f>VLOOKUP(F5,Sheet1!$D$11:$E$16,2,FALSE)</f>
        <v>0</v>
      </c>
      <c r="H5" s="32">
        <v>2</v>
      </c>
      <c r="I5" s="5"/>
      <c r="J5" s="11"/>
      <c r="K5" s="11"/>
    </row>
    <row r="6" spans="2:11" ht="60">
      <c r="B6" s="85" t="s">
        <v>12</v>
      </c>
      <c r="C6" s="68" t="s">
        <v>210</v>
      </c>
      <c r="D6" s="68" t="s">
        <v>221</v>
      </c>
      <c r="E6" s="68"/>
      <c r="F6" s="26" t="s">
        <v>25</v>
      </c>
      <c r="G6" s="32">
        <f>VLOOKUP(F6,Sheet1!$D$11:$E$16,2,FALSE)</f>
        <v>0</v>
      </c>
      <c r="H6" s="32">
        <v>3</v>
      </c>
      <c r="I6" s="5"/>
      <c r="J6" s="11"/>
      <c r="K6" s="11"/>
    </row>
    <row r="7" spans="2:11" ht="90">
      <c r="B7" s="85" t="s">
        <v>12</v>
      </c>
      <c r="C7" s="68" t="s">
        <v>211</v>
      </c>
      <c r="D7" s="68" t="s">
        <v>222</v>
      </c>
      <c r="E7" s="69"/>
      <c r="F7" s="26" t="s">
        <v>25</v>
      </c>
      <c r="G7" s="32">
        <f>VLOOKUP(F7,Sheet1!$D$11:$E$16,2,FALSE)</f>
        <v>0</v>
      </c>
      <c r="H7" s="32">
        <v>3</v>
      </c>
      <c r="I7" s="5"/>
      <c r="J7" s="11"/>
      <c r="K7" s="11"/>
    </row>
    <row r="8" spans="2:11" ht="60">
      <c r="B8" s="84" t="s">
        <v>206</v>
      </c>
      <c r="C8" s="68" t="s">
        <v>212</v>
      </c>
      <c r="D8" s="68" t="s">
        <v>223</v>
      </c>
      <c r="E8" s="65"/>
      <c r="F8" s="26" t="s">
        <v>25</v>
      </c>
      <c r="G8" s="32">
        <f>VLOOKUP(F8,Sheet1!$D$11:$E$16,2,FALSE)</f>
        <v>0</v>
      </c>
      <c r="H8" s="32">
        <v>3</v>
      </c>
      <c r="I8" s="5"/>
      <c r="J8" s="11"/>
      <c r="K8" s="11"/>
    </row>
    <row r="9" spans="2:11" ht="45">
      <c r="B9" s="85"/>
      <c r="C9" s="68" t="s">
        <v>213</v>
      </c>
      <c r="D9" s="68" t="s">
        <v>224</v>
      </c>
      <c r="E9" s="65"/>
      <c r="F9" s="26" t="s">
        <v>25</v>
      </c>
      <c r="G9" s="32">
        <f>VLOOKUP(F9,Sheet1!$D$11:$E$16,2,FALSE)</f>
        <v>0</v>
      </c>
      <c r="H9" s="32">
        <v>1</v>
      </c>
      <c r="I9" s="11"/>
      <c r="J9" s="11"/>
      <c r="K9" s="11"/>
    </row>
    <row r="10" spans="2:11" ht="45">
      <c r="B10" s="85" t="s">
        <v>12</v>
      </c>
      <c r="C10" s="68" t="s">
        <v>214</v>
      </c>
      <c r="D10" s="68" t="s">
        <v>225</v>
      </c>
      <c r="E10" s="69"/>
      <c r="F10" s="26" t="s">
        <v>25</v>
      </c>
      <c r="G10" s="32">
        <f>VLOOKUP(F10,Sheet1!$D$11:$E$16,2,FALSE)</f>
        <v>0</v>
      </c>
      <c r="H10" s="32">
        <v>3</v>
      </c>
      <c r="I10" s="5"/>
      <c r="J10" s="11"/>
      <c r="K10" s="14"/>
    </row>
    <row r="11" spans="2:11" ht="45">
      <c r="B11" s="85" t="s">
        <v>12</v>
      </c>
      <c r="C11" s="68" t="s">
        <v>215</v>
      </c>
      <c r="D11" s="68" t="s">
        <v>226</v>
      </c>
      <c r="E11" s="69"/>
      <c r="F11" s="26" t="s">
        <v>25</v>
      </c>
      <c r="G11" s="32">
        <f>VLOOKUP(F11,Sheet1!$D$11:$E$16,2,FALSE)</f>
        <v>0</v>
      </c>
      <c r="H11" s="32">
        <v>3</v>
      </c>
      <c r="I11" s="5"/>
      <c r="J11" s="11"/>
      <c r="K11" s="11"/>
    </row>
    <row r="12" spans="2:11" ht="60">
      <c r="B12" s="85" t="s">
        <v>12</v>
      </c>
      <c r="C12" s="68" t="s">
        <v>216</v>
      </c>
      <c r="D12" s="68" t="s">
        <v>227</v>
      </c>
      <c r="E12" s="69"/>
      <c r="F12" s="26" t="s">
        <v>25</v>
      </c>
      <c r="G12" s="32">
        <f>VLOOKUP(F12,Sheet1!$D$11:$E$16,2,FALSE)</f>
        <v>0</v>
      </c>
      <c r="H12" s="32">
        <v>3</v>
      </c>
      <c r="I12" s="5"/>
      <c r="J12" s="11"/>
      <c r="K12" s="11"/>
    </row>
    <row r="13" spans="2:11" ht="60">
      <c r="B13" s="85" t="s">
        <v>12</v>
      </c>
      <c r="C13" s="68" t="s">
        <v>217</v>
      </c>
      <c r="D13" s="68" t="s">
        <v>228</v>
      </c>
      <c r="E13" s="65"/>
      <c r="F13" s="26" t="s">
        <v>25</v>
      </c>
      <c r="G13" s="32">
        <f>VLOOKUP(F13,Sheet1!$D$11:$E$16,2,FALSE)</f>
        <v>0</v>
      </c>
      <c r="H13" s="32">
        <v>3</v>
      </c>
      <c r="I13" s="5"/>
      <c r="J13" s="11"/>
      <c r="K13" s="14"/>
    </row>
    <row r="14" spans="2:11">
      <c r="F14" s="12"/>
      <c r="G14" s="12"/>
      <c r="H14" s="12"/>
    </row>
  </sheetData>
  <autoFilter ref="C2:H14" xr:uid="{236C9F83-AA5E-48BC-AFBC-2935766393B3}"/>
  <mergeCells count="3">
    <mergeCell ref="I1:K1"/>
    <mergeCell ref="B3:B7"/>
    <mergeCell ref="B8:B13"/>
  </mergeCells>
  <dataValidations count="1">
    <dataValidation type="list" allowBlank="1" showInputMessage="1" showErrorMessage="1" sqref="F3:F13" xr:uid="{5604D23B-32FA-4D29-8EEC-E3FBA52442D8}">
      <formula1>Madurez</formula1>
    </dataValidation>
  </dataValidations>
  <printOptions gridLines="1"/>
  <pageMargins left="0.7" right="0.7" top="0.75" bottom="0.75" header="0.3" footer="0.3"/>
  <pageSetup scale="49" fitToHeight="100" orientation="landscape" r:id="rId1"/>
  <headerFooter>
    <oddHeader>&amp;L&amp;10NIST Cybersecurity Framework - Detect&amp;R&amp;10ISACA IS Audit/Assurance Program</oddHeader>
    <oddFooter>&amp;L&amp;9Copyright 2016&amp;C&amp;10ISACA&amp;R&amp;10Page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702E4-067F-4AE9-BB2D-A4D7A5F7B719}">
  <sheetPr>
    <tabColor rgb="FFFF5050"/>
    <pageSetUpPr fitToPage="1"/>
  </sheetPr>
  <dimension ref="B1:K16"/>
  <sheetViews>
    <sheetView showGridLines="0" zoomScale="70" zoomScaleNormal="70" workbookViewId="0">
      <pane ySplit="2" topLeftCell="A10" activePane="bottomLeft" state="frozen"/>
      <selection activeCell="A5" sqref="A5"/>
      <selection pane="bottomLeft" activeCell="D16" sqref="D16"/>
    </sheetView>
  </sheetViews>
  <sheetFormatPr defaultColWidth="9.140625" defaultRowHeight="15.75"/>
  <cols>
    <col min="1" max="1" width="9.140625" style="1"/>
    <col min="2" max="2" width="29.28515625" style="1" customWidth="1"/>
    <col min="3" max="4" width="38.7109375" style="2" customWidth="1"/>
    <col min="5" max="5" width="50.28515625" style="4" customWidth="1"/>
    <col min="6" max="8" width="14.7109375" style="25" customWidth="1"/>
    <col min="9" max="9" width="23.28515625" style="1" customWidth="1"/>
    <col min="10" max="10" width="35.28515625" style="1" customWidth="1"/>
    <col min="11" max="11" width="32.7109375" style="1" customWidth="1"/>
    <col min="12" max="16384" width="9.140625" style="1"/>
  </cols>
  <sheetData>
    <row r="1" spans="2:11">
      <c r="I1" s="79" t="s">
        <v>11</v>
      </c>
      <c r="J1" s="80"/>
      <c r="K1" s="80"/>
    </row>
    <row r="2" spans="2:11" s="3" customFormat="1" ht="25.5">
      <c r="B2" s="6" t="s">
        <v>83</v>
      </c>
      <c r="C2" s="6" t="s">
        <v>82</v>
      </c>
      <c r="D2" s="6" t="s">
        <v>81</v>
      </c>
      <c r="E2" s="6" t="s">
        <v>84</v>
      </c>
      <c r="F2" s="6" t="s">
        <v>23</v>
      </c>
      <c r="G2" s="6" t="s">
        <v>24</v>
      </c>
      <c r="H2" s="6" t="s">
        <v>36</v>
      </c>
      <c r="I2" s="27" t="s">
        <v>13</v>
      </c>
      <c r="J2" s="27" t="s">
        <v>14</v>
      </c>
      <c r="K2" s="27" t="s">
        <v>15</v>
      </c>
    </row>
    <row r="3" spans="2:11" ht="42.75" customHeight="1">
      <c r="B3" s="90" t="s">
        <v>242</v>
      </c>
      <c r="C3" s="65" t="s">
        <v>246</v>
      </c>
      <c r="D3" s="65" t="s">
        <v>229</v>
      </c>
      <c r="E3" s="65"/>
      <c r="F3" s="26" t="s">
        <v>25</v>
      </c>
      <c r="G3" s="32">
        <f>VLOOKUP(F3,Sheet1!$D$11:$E$16,2,FALSE)</f>
        <v>0</v>
      </c>
      <c r="H3" s="32">
        <v>3</v>
      </c>
      <c r="I3" s="5"/>
      <c r="J3" s="11"/>
      <c r="K3" s="11"/>
    </row>
    <row r="4" spans="2:11" ht="42.75" customHeight="1">
      <c r="B4" s="91"/>
      <c r="C4" s="65" t="s">
        <v>247</v>
      </c>
      <c r="D4" s="65" t="s">
        <v>230</v>
      </c>
      <c r="E4" s="65"/>
      <c r="F4" s="26" t="s">
        <v>25</v>
      </c>
      <c r="G4" s="32">
        <f>VLOOKUP(F4,Sheet1!$D$11:$E$16,2,FALSE)</f>
        <v>0</v>
      </c>
      <c r="H4" s="32">
        <v>3</v>
      </c>
      <c r="I4" s="5"/>
      <c r="J4" s="11"/>
      <c r="K4" s="11"/>
    </row>
    <row r="5" spans="2:11" ht="42.75" customHeight="1">
      <c r="B5" s="91"/>
      <c r="C5" s="65" t="s">
        <v>248</v>
      </c>
      <c r="D5" s="65" t="s">
        <v>231</v>
      </c>
      <c r="E5" s="65"/>
      <c r="F5" s="26" t="s">
        <v>25</v>
      </c>
      <c r="G5" s="32">
        <f>VLOOKUP(F5,Sheet1!$D$11:$E$16,2,FALSE)</f>
        <v>0</v>
      </c>
      <c r="H5" s="32">
        <v>3</v>
      </c>
      <c r="I5" s="5"/>
      <c r="J5" s="11"/>
      <c r="K5" s="11"/>
    </row>
    <row r="6" spans="2:11" ht="42.75" customHeight="1">
      <c r="B6" s="87"/>
      <c r="C6" s="65" t="s">
        <v>249</v>
      </c>
      <c r="D6" s="65" t="s">
        <v>232</v>
      </c>
      <c r="E6" s="65"/>
      <c r="F6" s="26" t="s">
        <v>25</v>
      </c>
      <c r="G6" s="32">
        <f>VLOOKUP(F6,Sheet1!$D$11:$E$16,2,FALSE)</f>
        <v>0</v>
      </c>
      <c r="H6" s="32">
        <v>3</v>
      </c>
      <c r="I6" s="11"/>
      <c r="J6" s="11"/>
      <c r="K6" s="11"/>
    </row>
    <row r="7" spans="2:11" ht="42.75" customHeight="1">
      <c r="B7" s="92"/>
      <c r="C7" s="65" t="s">
        <v>250</v>
      </c>
      <c r="D7" s="65" t="s">
        <v>233</v>
      </c>
      <c r="E7" s="65"/>
      <c r="F7" s="26" t="s">
        <v>25</v>
      </c>
      <c r="G7" s="32">
        <f>VLOOKUP(F7,Sheet1!$D$11:$E$16,2,FALSE)</f>
        <v>0</v>
      </c>
      <c r="H7" s="32">
        <v>3</v>
      </c>
      <c r="I7" s="5"/>
      <c r="J7" s="11"/>
      <c r="K7" s="11"/>
    </row>
    <row r="8" spans="2:11" ht="60">
      <c r="B8" s="84" t="s">
        <v>243</v>
      </c>
      <c r="C8" s="65" t="s">
        <v>251</v>
      </c>
      <c r="D8" s="65" t="s">
        <v>234</v>
      </c>
      <c r="E8" s="65"/>
      <c r="F8" s="26" t="s">
        <v>25</v>
      </c>
      <c r="G8" s="32">
        <f>VLOOKUP(F8,Sheet1!$D$11:$E$16,2,FALSE)</f>
        <v>0</v>
      </c>
      <c r="H8" s="32">
        <v>3</v>
      </c>
      <c r="I8" s="5"/>
      <c r="J8" s="11"/>
      <c r="K8" s="11"/>
    </row>
    <row r="9" spans="2:11" ht="60">
      <c r="B9" s="85" t="s">
        <v>12</v>
      </c>
      <c r="C9" s="65" t="s">
        <v>252</v>
      </c>
      <c r="D9" s="65" t="s">
        <v>235</v>
      </c>
      <c r="E9" s="65"/>
      <c r="F9" s="26" t="s">
        <v>25</v>
      </c>
      <c r="G9" s="32">
        <f>VLOOKUP(F9,Sheet1!$D$11:$E$16,2,FALSE)</f>
        <v>0</v>
      </c>
      <c r="H9" s="32">
        <v>3</v>
      </c>
      <c r="I9" s="5"/>
      <c r="J9" s="11"/>
      <c r="K9" s="11"/>
    </row>
    <row r="10" spans="2:11" ht="52.5" customHeight="1">
      <c r="B10" s="85"/>
      <c r="C10" s="65" t="s">
        <v>253</v>
      </c>
      <c r="D10" s="65" t="s">
        <v>236</v>
      </c>
      <c r="E10" s="65"/>
      <c r="F10" s="26" t="s">
        <v>25</v>
      </c>
      <c r="G10" s="32">
        <f>VLOOKUP(F10,Sheet1!$D$11:$E$16,2,FALSE)</f>
        <v>0</v>
      </c>
      <c r="H10" s="32">
        <v>3</v>
      </c>
      <c r="I10" s="11"/>
      <c r="J10" s="11"/>
      <c r="K10" s="11"/>
    </row>
    <row r="11" spans="2:11" ht="42.75" customHeight="1">
      <c r="B11" s="85" t="s">
        <v>12</v>
      </c>
      <c r="C11" s="65" t="s">
        <v>254</v>
      </c>
      <c r="D11" s="65" t="s">
        <v>237</v>
      </c>
      <c r="E11" s="65"/>
      <c r="F11" s="26" t="s">
        <v>25</v>
      </c>
      <c r="G11" s="32">
        <f>VLOOKUP(F11,Sheet1!$D$11:$E$16,2,FALSE)</f>
        <v>0</v>
      </c>
      <c r="H11" s="32">
        <v>2</v>
      </c>
      <c r="I11" s="5"/>
      <c r="J11" s="11"/>
      <c r="K11" s="11"/>
    </row>
    <row r="12" spans="2:11" ht="62.25" customHeight="1">
      <c r="B12" s="88" t="s">
        <v>244</v>
      </c>
      <c r="C12" s="65" t="s">
        <v>255</v>
      </c>
      <c r="D12" s="65" t="s">
        <v>238</v>
      </c>
      <c r="E12" s="65"/>
      <c r="F12" s="26" t="s">
        <v>25</v>
      </c>
      <c r="G12" s="32">
        <f>VLOOKUP(F12,Sheet1!$D$11:$E$16,2,FALSE)</f>
        <v>0</v>
      </c>
      <c r="H12" s="32">
        <v>3</v>
      </c>
      <c r="I12" s="5"/>
      <c r="J12" s="11"/>
      <c r="K12" s="11"/>
    </row>
    <row r="13" spans="2:11" ht="62.25" customHeight="1">
      <c r="B13" s="89"/>
      <c r="C13" s="65" t="s">
        <v>256</v>
      </c>
      <c r="D13" s="65" t="s">
        <v>239</v>
      </c>
      <c r="E13" s="65"/>
      <c r="F13" s="26" t="s">
        <v>25</v>
      </c>
      <c r="G13" s="32">
        <f>VLOOKUP(F13,Sheet1!$D$11:$E$16,2,FALSE)</f>
        <v>0</v>
      </c>
      <c r="H13" s="32">
        <v>3</v>
      </c>
      <c r="I13" s="5"/>
      <c r="J13" s="11"/>
      <c r="K13" s="11"/>
    </row>
    <row r="14" spans="2:11" ht="90" customHeight="1">
      <c r="B14" s="84" t="s">
        <v>245</v>
      </c>
      <c r="C14" s="65" t="s">
        <v>257</v>
      </c>
      <c r="D14" s="65" t="s">
        <v>240</v>
      </c>
      <c r="E14" s="65"/>
      <c r="F14" s="26" t="s">
        <v>25</v>
      </c>
      <c r="G14" s="32">
        <f>VLOOKUP(F14,Sheet1!$D$11:$E$16,2,FALSE)</f>
        <v>0</v>
      </c>
      <c r="H14" s="32">
        <v>2</v>
      </c>
      <c r="I14" s="5"/>
      <c r="J14" s="11"/>
      <c r="K14" s="11"/>
    </row>
    <row r="15" spans="2:11" ht="89.25" customHeight="1">
      <c r="B15" s="85" t="s">
        <v>12</v>
      </c>
      <c r="C15" s="65" t="s">
        <v>258</v>
      </c>
      <c r="D15" s="65" t="s">
        <v>241</v>
      </c>
      <c r="E15" s="65"/>
      <c r="F15" s="26" t="s">
        <v>25</v>
      </c>
      <c r="G15" s="32">
        <f>VLOOKUP(F15,Sheet1!$D$11:$E$16,2,FALSE)</f>
        <v>0</v>
      </c>
      <c r="H15" s="32">
        <v>2</v>
      </c>
      <c r="I15" s="5"/>
      <c r="J15" s="11"/>
      <c r="K15" s="11"/>
    </row>
    <row r="16" spans="2:11">
      <c r="E16" s="4" t="s">
        <v>37</v>
      </c>
      <c r="F16" s="13"/>
      <c r="G16" s="13"/>
      <c r="H16" s="13"/>
    </row>
  </sheetData>
  <autoFilter ref="C2:H15" xr:uid="{30B702E4-067F-4AE9-BB2D-A4D7A5F7B719}"/>
  <mergeCells count="5">
    <mergeCell ref="B8:B11"/>
    <mergeCell ref="B14:B15"/>
    <mergeCell ref="I1:K1"/>
    <mergeCell ref="B12:B13"/>
    <mergeCell ref="B3:B7"/>
  </mergeCells>
  <dataValidations count="1">
    <dataValidation type="list" allowBlank="1" showInputMessage="1" showErrorMessage="1" sqref="F3:F15" xr:uid="{19502A71-8130-4707-A53E-A04649FB2349}">
      <formula1>Madurez</formula1>
    </dataValidation>
  </dataValidations>
  <printOptions gridLines="1"/>
  <pageMargins left="0.7" right="0.7" top="0.75" bottom="0.75" header="0.3" footer="0.3"/>
  <pageSetup scale="49" fitToHeight="100" orientation="landscape" r:id="rId1"/>
  <headerFooter>
    <oddHeader>&amp;L&amp;10NIST Cybersecurity Framework - Respond&amp;R&amp;10ISACA IS Audit/Assurance Program</oddHeader>
    <oddFooter>&amp;L&amp;9Copyright 2016&amp;C&amp;10ISACA&amp;R&amp;10Page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65940-83D5-4AC2-B151-ECFE3416626B}">
  <sheetPr>
    <tabColor rgb="FF00E668"/>
    <pageSetUpPr fitToPage="1"/>
  </sheetPr>
  <dimension ref="B1:K11"/>
  <sheetViews>
    <sheetView showGridLines="0" zoomScale="70" zoomScaleNormal="70" workbookViewId="0">
      <pane ySplit="2" topLeftCell="A3" activePane="bottomLeft" state="frozen"/>
      <selection activeCell="A5" sqref="A5"/>
      <selection pane="bottomLeft" activeCell="C9" sqref="C9"/>
    </sheetView>
  </sheetViews>
  <sheetFormatPr defaultColWidth="9.140625" defaultRowHeight="15.75"/>
  <cols>
    <col min="1" max="1" width="9.140625" style="1"/>
    <col min="2" max="2" width="25.42578125" style="1" customWidth="1"/>
    <col min="3" max="4" width="28.7109375" style="1" customWidth="1"/>
    <col min="5" max="5" width="58" style="2" customWidth="1"/>
    <col min="6" max="8" width="14.7109375" style="24" customWidth="1"/>
    <col min="9" max="9" width="24" style="1" customWidth="1"/>
    <col min="10" max="10" width="30" style="1" customWidth="1"/>
    <col min="11" max="11" width="24.7109375" style="1" customWidth="1"/>
    <col min="12" max="16384" width="9.140625" style="1"/>
  </cols>
  <sheetData>
    <row r="1" spans="2:11">
      <c r="I1" s="79" t="s">
        <v>11</v>
      </c>
      <c r="J1" s="80"/>
      <c r="K1" s="80"/>
    </row>
    <row r="2" spans="2:11" s="3" customFormat="1" ht="25.5">
      <c r="B2" s="6" t="s">
        <v>83</v>
      </c>
      <c r="C2" s="6" t="s">
        <v>82</v>
      </c>
      <c r="D2" s="6" t="s">
        <v>81</v>
      </c>
      <c r="E2" s="6" t="s">
        <v>84</v>
      </c>
      <c r="F2" s="6" t="s">
        <v>23</v>
      </c>
      <c r="G2" s="6" t="s">
        <v>24</v>
      </c>
      <c r="H2" s="6" t="s">
        <v>36</v>
      </c>
      <c r="I2" s="27" t="s">
        <v>13</v>
      </c>
      <c r="J2" s="27" t="s">
        <v>14</v>
      </c>
      <c r="K2" s="27" t="s">
        <v>15</v>
      </c>
    </row>
    <row r="3" spans="2:11" ht="96.75" customHeight="1">
      <c r="B3" s="95" t="s">
        <v>267</v>
      </c>
      <c r="C3" s="67" t="s">
        <v>269</v>
      </c>
      <c r="D3" s="67" t="s">
        <v>259</v>
      </c>
      <c r="E3" s="10"/>
      <c r="F3" s="26" t="s">
        <v>25</v>
      </c>
      <c r="G3" s="32">
        <f>VLOOKUP(F3,Sheet1!$D$11:$E$16,2,FALSE)</f>
        <v>0</v>
      </c>
      <c r="H3" s="32">
        <v>3</v>
      </c>
      <c r="I3" s="11"/>
      <c r="J3" s="11"/>
      <c r="K3" s="11"/>
    </row>
    <row r="4" spans="2:11" ht="45">
      <c r="B4" s="96"/>
      <c r="C4" s="67" t="s">
        <v>270</v>
      </c>
      <c r="D4" s="67" t="s">
        <v>260</v>
      </c>
      <c r="E4" s="10"/>
      <c r="F4" s="26" t="s">
        <v>25</v>
      </c>
      <c r="G4" s="32">
        <f>VLOOKUP(F4,Sheet1!$D$11:$E$16,2,FALSE)</f>
        <v>0</v>
      </c>
      <c r="H4" s="32">
        <v>3</v>
      </c>
      <c r="I4" s="11"/>
      <c r="J4" s="11"/>
      <c r="K4" s="11"/>
    </row>
    <row r="5" spans="2:11" ht="60">
      <c r="B5" s="96"/>
      <c r="C5" s="67" t="s">
        <v>271</v>
      </c>
      <c r="D5" s="67" t="s">
        <v>261</v>
      </c>
      <c r="E5" s="10"/>
      <c r="F5" s="26" t="s">
        <v>25</v>
      </c>
      <c r="G5" s="32">
        <f>VLOOKUP(F5,Sheet1!$D$11:$E$16,2,FALSE)</f>
        <v>0</v>
      </c>
      <c r="H5" s="32">
        <v>3</v>
      </c>
      <c r="I5" s="11"/>
      <c r="J5" s="11"/>
      <c r="K5" s="11"/>
    </row>
    <row r="6" spans="2:11" ht="75">
      <c r="B6" s="96"/>
      <c r="C6" s="67" t="s">
        <v>272</v>
      </c>
      <c r="D6" s="67" t="s">
        <v>262</v>
      </c>
      <c r="E6" s="10"/>
      <c r="F6" s="26" t="s">
        <v>25</v>
      </c>
      <c r="G6" s="32">
        <f>VLOOKUP(F6,Sheet1!$D$11:$E$16,2,FALSE)</f>
        <v>0</v>
      </c>
      <c r="H6" s="32">
        <v>3</v>
      </c>
      <c r="I6" s="11"/>
      <c r="J6" s="11"/>
      <c r="K6" s="11"/>
    </row>
    <row r="7" spans="2:11" ht="75">
      <c r="B7" s="96"/>
      <c r="C7" s="67" t="s">
        <v>273</v>
      </c>
      <c r="D7" s="67" t="s">
        <v>263</v>
      </c>
      <c r="E7" s="10"/>
      <c r="F7" s="26" t="s">
        <v>25</v>
      </c>
      <c r="G7" s="32">
        <f>VLOOKUP(F7,Sheet1!$D$11:$E$16,2,FALSE)</f>
        <v>0</v>
      </c>
      <c r="H7" s="32">
        <v>3</v>
      </c>
      <c r="I7" s="11"/>
      <c r="J7" s="11"/>
      <c r="K7" s="11"/>
    </row>
    <row r="8" spans="2:11" ht="60">
      <c r="B8" s="97"/>
      <c r="C8" s="67" t="s">
        <v>274</v>
      </c>
      <c r="D8" s="67" t="s">
        <v>264</v>
      </c>
      <c r="E8" s="10"/>
      <c r="F8" s="26" t="s">
        <v>25</v>
      </c>
      <c r="G8" s="32">
        <f>VLOOKUP(F8,Sheet1!$D$11:$E$16,2,FALSE)</f>
        <v>0</v>
      </c>
      <c r="H8" s="32">
        <v>3</v>
      </c>
      <c r="I8" s="11"/>
      <c r="J8" s="11"/>
      <c r="K8" s="11"/>
    </row>
    <row r="9" spans="2:11" ht="110.25" customHeight="1">
      <c r="B9" s="93" t="s">
        <v>268</v>
      </c>
      <c r="C9" s="67" t="s">
        <v>275</v>
      </c>
      <c r="D9" s="67" t="s">
        <v>265</v>
      </c>
      <c r="E9" s="10"/>
      <c r="F9" s="26" t="s">
        <v>25</v>
      </c>
      <c r="G9" s="32">
        <f>VLOOKUP(F9,Sheet1!$D$11:$E$16,2,FALSE)</f>
        <v>0</v>
      </c>
      <c r="H9" s="32">
        <v>3</v>
      </c>
      <c r="I9" s="11"/>
      <c r="J9" s="11"/>
      <c r="K9" s="11"/>
    </row>
    <row r="10" spans="2:11" ht="60">
      <c r="B10" s="94"/>
      <c r="C10" s="67" t="s">
        <v>276</v>
      </c>
      <c r="D10" s="67" t="s">
        <v>266</v>
      </c>
      <c r="E10" s="10"/>
      <c r="F10" s="26" t="s">
        <v>25</v>
      </c>
      <c r="G10" s="32">
        <f>VLOOKUP(F10,Sheet1!$D$11:$E$16,2,FALSE)</f>
        <v>0</v>
      </c>
      <c r="H10" s="32">
        <v>3</v>
      </c>
      <c r="I10" s="11"/>
      <c r="J10" s="5"/>
      <c r="K10" s="11"/>
    </row>
    <row r="11" spans="2:11">
      <c r="F11" s="12"/>
      <c r="G11" s="12"/>
      <c r="H11" s="12"/>
    </row>
  </sheetData>
  <mergeCells count="3">
    <mergeCell ref="I1:K1"/>
    <mergeCell ref="B9:B10"/>
    <mergeCell ref="B3:B8"/>
  </mergeCells>
  <dataValidations count="1">
    <dataValidation type="list" allowBlank="1" showInputMessage="1" showErrorMessage="1" sqref="F3:F10" xr:uid="{5170F791-B40D-4AE8-8B7B-9B1F643DA94A}">
      <formula1>Madurez</formula1>
    </dataValidation>
  </dataValidations>
  <printOptions gridLines="1"/>
  <pageMargins left="0.7" right="0.7" top="0.75" bottom="0.75" header="0.3" footer="0.3"/>
  <pageSetup paperSize="9" scale="52" fitToHeight="100" orientation="landscape" r:id="rId1"/>
  <headerFooter>
    <oddHeader>&amp;L&amp;10NIST Cybersecurity Framework - Recover&amp;R&amp;10ISACA IS Audit/Assurance Program</oddHeader>
    <oddFooter>&amp;L&amp;9Copyright 2016&amp;C&amp;10ISACA&amp;R&amp;10Page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F7847-10FE-4326-992C-B0A765BE03A7}">
  <dimension ref="A1:V37"/>
  <sheetViews>
    <sheetView zoomScale="110" zoomScaleNormal="110" workbookViewId="0">
      <selection activeCell="D24" sqref="D24"/>
    </sheetView>
  </sheetViews>
  <sheetFormatPr defaultRowHeight="15"/>
  <cols>
    <col min="1" max="1" width="8.28515625" style="31" customWidth="1"/>
    <col min="2" max="2" width="58.28515625" style="28" customWidth="1"/>
    <col min="3" max="3" width="9.28515625" style="29" customWidth="1"/>
    <col min="4" max="4" width="9.7109375" style="30" customWidth="1"/>
    <col min="5" max="5" width="15.7109375" style="30" customWidth="1"/>
    <col min="6" max="22" width="8.85546875" style="30"/>
  </cols>
  <sheetData>
    <row r="1" spans="1:6" ht="15.75" thickBot="1">
      <c r="D1" s="39"/>
    </row>
    <row r="2" spans="1:6" ht="39" customHeight="1" thickBot="1">
      <c r="A2" s="46"/>
      <c r="B2" s="47" t="s">
        <v>277</v>
      </c>
      <c r="C2" s="55" t="s">
        <v>26</v>
      </c>
      <c r="D2" s="51" t="s">
        <v>28</v>
      </c>
      <c r="E2" s="45" t="s">
        <v>29</v>
      </c>
    </row>
    <row r="3" spans="1:6" ht="15.75" thickBot="1">
      <c r="A3" s="48"/>
      <c r="B3" s="37" t="s">
        <v>27</v>
      </c>
      <c r="C3" s="70">
        <f>C29</f>
        <v>2.7146428571428571</v>
      </c>
      <c r="D3" s="71">
        <f>D29</f>
        <v>0</v>
      </c>
      <c r="E3" s="38"/>
      <c r="F3" s="64">
        <f>AVERAGE(F10:F25)</f>
        <v>0</v>
      </c>
    </row>
    <row r="4" spans="1:6">
      <c r="A4" s="108" t="s">
        <v>278</v>
      </c>
      <c r="B4" s="34" t="str">
        <f>LEFT(Govern!B3,(FIND(":",Govern!B3)-1))</f>
        <v>Organizational Context (GV.OC)</v>
      </c>
      <c r="C4" s="58">
        <f>SUM(Govern!H3:H7)/COUNTA(Govern!C3:C7)</f>
        <v>2.8</v>
      </c>
      <c r="D4" s="58">
        <f>SUM(Govern!G3:G7)/COUNTA(Govern!C3:C7)</f>
        <v>0</v>
      </c>
      <c r="E4" s="111">
        <f>AVERAGE(D4:D9)</f>
        <v>0</v>
      </c>
      <c r="F4" s="114">
        <f>E4/5</f>
        <v>0</v>
      </c>
    </row>
    <row r="5" spans="1:6">
      <c r="A5" s="109"/>
      <c r="B5" s="35" t="str">
        <f>LEFT(Govern!B8,(FIND(":",Govern!B8)-1))</f>
        <v>Risk Management Strategy (GV.RM)</v>
      </c>
      <c r="C5" s="57">
        <f>SUM(Govern!H8:H14)/COUNTA(Govern!C8:C14)</f>
        <v>2.2857142857142856</v>
      </c>
      <c r="D5" s="57">
        <f>SUM(Govern!G8:G14)/COUNTA(Govern!C8:C14)</f>
        <v>0</v>
      </c>
      <c r="E5" s="112"/>
      <c r="F5" s="115"/>
    </row>
    <row r="6" spans="1:6">
      <c r="A6" s="109"/>
      <c r="B6" s="35" t="str">
        <f>LEFT(Govern!B15,(FIND(":",Govern!B15)-1))</f>
        <v>Roles, Responsibilities, and Authorities (GV.RR)</v>
      </c>
      <c r="C6" s="57">
        <f>SUM(Govern!H15:H18)/COUNTA(Govern!C15:C18)</f>
        <v>2.75</v>
      </c>
      <c r="D6" s="57">
        <f>SUM(Govern!G15:G18)/COUNTA(Govern!D15:D18)</f>
        <v>0</v>
      </c>
      <c r="E6" s="112"/>
      <c r="F6" s="115"/>
    </row>
    <row r="7" spans="1:6">
      <c r="A7" s="109"/>
      <c r="B7" s="35" t="str">
        <f>LEFT(Govern!B19,(FIND(":",Govern!B19)-1))</f>
        <v>Policy (GV.PO)</v>
      </c>
      <c r="C7" s="57">
        <f>SUM(Govern!H19:H20)/COUNTA(Govern!C19:C20)</f>
        <v>3</v>
      </c>
      <c r="D7" s="57">
        <f>SUM(Govern!G19:G20)/COUNTA(Govern!D19:D20)</f>
        <v>0</v>
      </c>
      <c r="E7" s="112"/>
      <c r="F7" s="115"/>
    </row>
    <row r="8" spans="1:6">
      <c r="A8" s="109"/>
      <c r="B8" s="35" t="str">
        <f>LEFT(Govern!B21,(FIND(":",Govern!B21)-1))</f>
        <v>Oversight (GV.OV)</v>
      </c>
      <c r="C8" s="57">
        <f>SUM(Govern!H21:H23)/COUNTA(Govern!C21:C23)</f>
        <v>2.6666666666666665</v>
      </c>
      <c r="D8" s="57">
        <f>SUM(Govern!G21:G23)/COUNTA(Govern!D21:D23)</f>
        <v>0</v>
      </c>
      <c r="E8" s="112"/>
      <c r="F8" s="115"/>
    </row>
    <row r="9" spans="1:6" ht="15.75" thickBot="1">
      <c r="A9" s="110"/>
      <c r="B9" s="36" t="str">
        <f>LEFT(Govern!B24,(FIND(":",Govern!B24)-1))</f>
        <v>Cybersecurity Supply Chain Risk Management (GV.SC)</v>
      </c>
      <c r="C9" s="60">
        <f>SUM(Govern!H24:H33)/COUNTA(Govern!C24:C33)</f>
        <v>2.4</v>
      </c>
      <c r="D9" s="60">
        <f>SUM(Govern!G24:G33)/COUNTA(Govern!D24:D33)</f>
        <v>0</v>
      </c>
      <c r="E9" s="113"/>
      <c r="F9" s="116"/>
    </row>
    <row r="10" spans="1:6" ht="23.45" customHeight="1">
      <c r="A10" s="119" t="s">
        <v>31</v>
      </c>
      <c r="B10" s="35" t="str">
        <f>LEFT(Identify!B3,(FIND(":",Identify!B3)-1))</f>
        <v>Asset Management (ID.AM)</v>
      </c>
      <c r="C10" s="56" cm="1">
        <f t="array" ref="C10">SUM(Identify!H3:H9/COUNTA(Identify!C3:C9))</f>
        <v>2.8571428571428568</v>
      </c>
      <c r="D10" s="50" cm="1">
        <f t="array" ref="D10">SUM(Identify!G3:G9/COUNTA(Identify!C3:C9))</f>
        <v>0</v>
      </c>
      <c r="E10" s="112">
        <f>AVERAGE(D10:D12)</f>
        <v>0</v>
      </c>
      <c r="F10" s="115">
        <f>E10/5</f>
        <v>0</v>
      </c>
    </row>
    <row r="11" spans="1:6" ht="18.75" customHeight="1">
      <c r="A11" s="119"/>
      <c r="B11" s="35" t="str">
        <f>LEFT(Identify!B10,(FIND(":",Identify!B10)-1))</f>
        <v>Risk Assessment (ID.RA)</v>
      </c>
      <c r="C11" s="57">
        <f>SUM(Identify!H10:H19)/COUNTA(Identify!C10:C19)</f>
        <v>2.2000000000000002</v>
      </c>
      <c r="D11" s="50">
        <f>SUM(Identify!G10:G19)/COUNTA(Identify!C10:C19)</f>
        <v>0</v>
      </c>
      <c r="E11" s="112"/>
      <c r="F11" s="115"/>
    </row>
    <row r="12" spans="1:6" ht="15.75" thickBot="1">
      <c r="A12" s="119"/>
      <c r="B12" s="35" t="str">
        <f>LEFT(Identify!B20,(FIND(":",Identify!B20)-1))</f>
        <v>Improvement (ID.IM)</v>
      </c>
      <c r="C12" s="57">
        <f>SUM(Identify!H20:H23)/COUNTA(Identify!C20:C23)</f>
        <v>2.75</v>
      </c>
      <c r="D12" s="50">
        <f>SUM(Identify!G20:G23)/COUNTA(Identify!C20:C23)</f>
        <v>0</v>
      </c>
      <c r="E12" s="112"/>
      <c r="F12" s="115"/>
    </row>
    <row r="13" spans="1:6">
      <c r="A13" s="120" t="s">
        <v>32</v>
      </c>
      <c r="B13" s="34" t="str">
        <f>LEFT(Protect!B3,(FIND(":",Protect!B3)-1))</f>
        <v>Identity Management, Authentication, and Access Control (PR.AA)</v>
      </c>
      <c r="C13" s="58">
        <f>SUM(Protect!H3:H8)/COUNTA(Protect!C3:C8)</f>
        <v>2.6666666666666665</v>
      </c>
      <c r="D13" s="49">
        <f>SUM(Protect!G3:G8)/COUNTA(Protect!C3:C8)</f>
        <v>0</v>
      </c>
      <c r="E13" s="133">
        <f>AVERAGE(D13:D17)</f>
        <v>0</v>
      </c>
      <c r="F13" s="98">
        <f>E13/5</f>
        <v>0</v>
      </c>
    </row>
    <row r="14" spans="1:6">
      <c r="A14" s="121"/>
      <c r="B14" s="35" t="str">
        <f>LEFT(Protect!B9,(FIND(":",Protect!B9)-1))</f>
        <v>Awareness and Training (PR.AT)</v>
      </c>
      <c r="C14" s="57">
        <f>SUM(Protect!H9:H10)/COUNTA(Protect!C9:C10)</f>
        <v>3</v>
      </c>
      <c r="D14" s="53">
        <f>SUM(Protect!G9:G10)/COUNTA(Protect!C9:C10)</f>
        <v>0</v>
      </c>
      <c r="E14" s="134"/>
      <c r="F14" s="99"/>
    </row>
    <row r="15" spans="1:6">
      <c r="A15" s="121"/>
      <c r="B15" s="35" t="str">
        <f>LEFT(Protect!B11,(FIND(":",Protect!B11)-1))</f>
        <v>Data Security (PR.DS)</v>
      </c>
      <c r="C15" s="57">
        <f>SUM(Protect!H11:H14)/COUNTA(Protect!C11:C14)</f>
        <v>2.5</v>
      </c>
      <c r="D15" s="53">
        <f>SUM(Protect!G11:G14)/COUNTA(Protect!C11:C14)</f>
        <v>0</v>
      </c>
      <c r="E15" s="134"/>
      <c r="F15" s="99"/>
    </row>
    <row r="16" spans="1:6">
      <c r="A16" s="121"/>
      <c r="B16" s="35" t="str">
        <f>LEFT(Protect!B15,(FIND(":",Protect!B15)-1))</f>
        <v>Platform Security (PR.PS)</v>
      </c>
      <c r="C16" s="57">
        <f>SUM(Protect!H15:H20)/COUNTA(Protect!C15:C20)</f>
        <v>2.8333333333333335</v>
      </c>
      <c r="D16" s="53">
        <f>SUM(Protect!G15:G20)/COUNTA(Protect!C15:C20)</f>
        <v>0</v>
      </c>
      <c r="E16" s="134"/>
      <c r="F16" s="99"/>
    </row>
    <row r="17" spans="1:22" ht="15.75" thickBot="1">
      <c r="A17" s="121"/>
      <c r="B17" s="35" t="str">
        <f>LEFT(Protect!B21,(FIND(":",Protect!B21)-1))</f>
        <v>Technology Infrastructure Resilience (PR.IR)</v>
      </c>
      <c r="C17" s="57">
        <f>SUM(Protect!H21:H24)/COUNTA(Protect!H21:H24)</f>
        <v>2.75</v>
      </c>
      <c r="D17" s="53">
        <f>SUM(Protect!G16:G21)/COUNTA(Protect!C21:C24)</f>
        <v>0</v>
      </c>
      <c r="E17" s="135"/>
      <c r="F17" s="100"/>
    </row>
    <row r="18" spans="1:22" ht="31.15" customHeight="1">
      <c r="A18" s="122" t="s">
        <v>33</v>
      </c>
      <c r="B18" s="34" t="str">
        <f>LEFT(Detect!B3,(FIND(":",Detect!B3)-1))</f>
        <v>Continuous Monitoring (DE.CM)</v>
      </c>
      <c r="C18" s="58">
        <f>SUM(Detect!H3:H7)/COUNTA(Detect!C3:C7)</f>
        <v>2.4</v>
      </c>
      <c r="D18" s="49">
        <f>SUM(Detect!G3:G7)/COUNTA(Detect!C3:C7)</f>
        <v>0</v>
      </c>
      <c r="E18" s="131">
        <f>AVERAGE(D18:D19)</f>
        <v>0</v>
      </c>
      <c r="F18" s="101">
        <f>E18/5</f>
        <v>0</v>
      </c>
    </row>
    <row r="19" spans="1:22" ht="25.9" customHeight="1" thickBot="1">
      <c r="A19" s="123"/>
      <c r="B19" s="35" t="str">
        <f>LEFT(Detect!B8,(FIND(":",Detect!B8)-1))</f>
        <v>Adverse Event Analysis (DE.AE)</v>
      </c>
      <c r="C19" s="57">
        <f>SUM(Detect!H8:H13)/COUNTA(Detect!C8:C13)</f>
        <v>2.6666666666666665</v>
      </c>
      <c r="D19" s="53">
        <f>SUM(Detect!G8:G13)/COUNTA(Detect!C8:C13)</f>
        <v>0</v>
      </c>
      <c r="E19" s="132"/>
      <c r="F19" s="102"/>
    </row>
    <row r="20" spans="1:22">
      <c r="A20" s="124" t="s">
        <v>34</v>
      </c>
      <c r="B20" s="34" t="str">
        <f>LEFT(Respond!B3,(FIND(":",Respond!B3)-1))</f>
        <v>Incident Management (RS.MA)</v>
      </c>
      <c r="C20" s="58">
        <f>SUM(Respond!H3:H7)/COUNTA(Respond!C3:C7)</f>
        <v>3</v>
      </c>
      <c r="D20" s="53">
        <f>SUM(Respond!G3:G7)/COUNTA(Respond!C3:C7)</f>
        <v>0</v>
      </c>
      <c r="E20" s="128">
        <f>AVERAGE(D20:D23)</f>
        <v>0</v>
      </c>
      <c r="F20" s="103">
        <f>E20/5</f>
        <v>0</v>
      </c>
    </row>
    <row r="21" spans="1:22">
      <c r="A21" s="125"/>
      <c r="B21" s="35" t="str">
        <f>LEFT(Respond!B8,(FIND(":",Respond!B8)-1))</f>
        <v>Incident Analysis (RS.AN)</v>
      </c>
      <c r="C21" s="57">
        <f>SUM(Respond!H8:H11)/COUNTA(Respond!C8:C11)</f>
        <v>2.75</v>
      </c>
      <c r="D21" s="53">
        <f>SUM(Respond!G8:G11)/COUNTA(Respond!C8:C11)</f>
        <v>0</v>
      </c>
      <c r="E21" s="129"/>
      <c r="F21" s="104"/>
    </row>
    <row r="22" spans="1:22">
      <c r="A22" s="125"/>
      <c r="B22" s="35" t="str">
        <f>LEFT(Respond!B12,(FIND(":",Respond!B12)-1))</f>
        <v>Incident Response Reporting and Communication (RS.CO)</v>
      </c>
      <c r="C22" s="57">
        <f>SUM(Respond!H12:H13)/COUNTA(Respond!C12:C13)</f>
        <v>3</v>
      </c>
      <c r="D22" s="53">
        <f>SUM(Respond!G12:G13)/COUNTA(Respond!C12:C13)</f>
        <v>0</v>
      </c>
      <c r="E22" s="129"/>
      <c r="F22" s="104"/>
    </row>
    <row r="23" spans="1:22" ht="15.75" thickBot="1">
      <c r="A23" s="125"/>
      <c r="B23" s="35" t="str">
        <f>LEFT(Respond!B14,(FIND(":",Respond!B14)-1))</f>
        <v>Incident Mitigation (RS.MI)</v>
      </c>
      <c r="C23" s="59">
        <f>SUM(Respond!H14:H15)/COUNTA(Respond!C14:C15)</f>
        <v>2</v>
      </c>
      <c r="D23" s="52">
        <f>SUM(Respond!G14:G15)/COUNTA(Respond!C14:C15)</f>
        <v>0</v>
      </c>
      <c r="E23" s="130"/>
      <c r="F23" s="105"/>
    </row>
    <row r="24" spans="1:22" ht="25.15" customHeight="1" thickBot="1">
      <c r="A24" s="126" t="s">
        <v>35</v>
      </c>
      <c r="B24" s="34" t="str">
        <f>LEFT(Recover!B3,(FIND(":",Recover!B3)-1))</f>
        <v>Incident Recovery Plan Execution (RC.RP)</v>
      </c>
      <c r="C24" s="58">
        <f>SUM(Recover!H3:H8)/COUNTA(Recover!H3:H8)</f>
        <v>3</v>
      </c>
      <c r="D24" s="54">
        <f>SUM(Recover!G3:G8)/COUNTA(Recover!C3:C8)</f>
        <v>0</v>
      </c>
      <c r="E24" s="117">
        <f>AVERAGE(D24:D25)</f>
        <v>0</v>
      </c>
      <c r="F24" s="106">
        <f>E24/5</f>
        <v>0</v>
      </c>
    </row>
    <row r="25" spans="1:22" ht="27" customHeight="1" thickBot="1">
      <c r="A25" s="127"/>
      <c r="B25" s="36" t="str">
        <f>LEFT(Recover!B9,(FIND(":",Recover!B9)-1))</f>
        <v>Incident Recovery Communication (RC.CO)</v>
      </c>
      <c r="C25" s="60">
        <f>SUM(Recover!H9:H10)/COUNTA(Recover!C9:C10)</f>
        <v>3</v>
      </c>
      <c r="D25" s="54">
        <f>SUM(Recover!G9:G10)/COUNTA(Recover!C9:C10)</f>
        <v>0</v>
      </c>
      <c r="E25" s="118"/>
      <c r="F25" s="107"/>
    </row>
    <row r="26" spans="1:22">
      <c r="B26"/>
      <c r="V26"/>
    </row>
    <row r="27" spans="1:22" ht="15.75" thickBot="1">
      <c r="B27"/>
      <c r="V27"/>
    </row>
    <row r="28" spans="1:22" ht="52.5" thickBot="1">
      <c r="B28"/>
      <c r="C28" s="40" t="s">
        <v>30</v>
      </c>
      <c r="D28" s="41" t="s">
        <v>29</v>
      </c>
      <c r="V28"/>
    </row>
    <row r="29" spans="1:22" ht="15.75" thickBot="1">
      <c r="B29" s="37" t="s">
        <v>27</v>
      </c>
      <c r="C29" s="63">
        <f>AVERAGE(C31:C35)</f>
        <v>2.7146428571428571</v>
      </c>
      <c r="D29" s="44">
        <f>AVERAGE(D31:D35)</f>
        <v>0</v>
      </c>
    </row>
    <row r="30" spans="1:22" ht="15.75" thickBot="1">
      <c r="B30" s="77" t="s">
        <v>278</v>
      </c>
      <c r="C30" s="61">
        <f>AVERAGE(C4:C9)</f>
        <v>2.6503968253968253</v>
      </c>
      <c r="D30" s="42">
        <f>E4</f>
        <v>0</v>
      </c>
    </row>
    <row r="31" spans="1:22" ht="15.75" thickBot="1">
      <c r="B31" s="76" t="s">
        <v>31</v>
      </c>
      <c r="C31" s="61">
        <f>AVERAGE(C10:C12)</f>
        <v>2.6023809523809525</v>
      </c>
      <c r="D31" s="42">
        <f>E10</f>
        <v>0</v>
      </c>
    </row>
    <row r="32" spans="1:22" ht="15.75" thickBot="1">
      <c r="B32" s="75" t="s">
        <v>32</v>
      </c>
      <c r="C32" s="61">
        <f>AVERAGE(C13:C17)</f>
        <v>2.75</v>
      </c>
      <c r="D32" s="42">
        <f>E13</f>
        <v>0</v>
      </c>
    </row>
    <row r="33" spans="2:4" ht="22.15" customHeight="1" thickBot="1">
      <c r="B33" s="74" t="s">
        <v>33</v>
      </c>
      <c r="C33" s="61">
        <f>AVERAGE(C18:C19)</f>
        <v>2.5333333333333332</v>
      </c>
      <c r="D33" s="42">
        <f>E18</f>
        <v>0</v>
      </c>
    </row>
    <row r="34" spans="2:4" ht="22.15" customHeight="1" thickBot="1">
      <c r="B34" s="73" t="s">
        <v>34</v>
      </c>
      <c r="C34" s="61">
        <f>AVERAGE(C20:C23)</f>
        <v>2.6875</v>
      </c>
      <c r="D34" s="42">
        <f>E20</f>
        <v>0</v>
      </c>
    </row>
    <row r="35" spans="2:4" ht="15" customHeight="1" thickBot="1">
      <c r="B35" s="72" t="s">
        <v>35</v>
      </c>
      <c r="C35" s="62">
        <f>AVERAGE(C24:C25)</f>
        <v>3</v>
      </c>
      <c r="D35" s="43">
        <f>E24</f>
        <v>0</v>
      </c>
    </row>
    <row r="36" spans="2:4">
      <c r="B36" s="30"/>
    </row>
    <row r="37" spans="2:4">
      <c r="B37" s="30"/>
    </row>
  </sheetData>
  <mergeCells count="18">
    <mergeCell ref="E10:E12"/>
    <mergeCell ref="F10:F12"/>
    <mergeCell ref="F13:F17"/>
    <mergeCell ref="F18:F19"/>
    <mergeCell ref="F20:F23"/>
    <mergeCell ref="F24:F25"/>
    <mergeCell ref="A4:A9"/>
    <mergeCell ref="E4:E9"/>
    <mergeCell ref="F4:F9"/>
    <mergeCell ref="E24:E25"/>
    <mergeCell ref="A10:A12"/>
    <mergeCell ref="A13:A17"/>
    <mergeCell ref="A18:A19"/>
    <mergeCell ref="A20:A23"/>
    <mergeCell ref="A24:A25"/>
    <mergeCell ref="E20:E23"/>
    <mergeCell ref="E18:E19"/>
    <mergeCell ref="E13:E17"/>
  </mergeCells>
  <conditionalFormatting sqref="D10:D25">
    <cfRule type="expression" dxfId="3" priority="15">
      <formula>D10&lt;$C$10</formula>
    </cfRule>
    <cfRule type="expression" dxfId="2" priority="16">
      <formula>D10&gt;$C$10</formula>
    </cfRule>
  </conditionalFormatting>
  <conditionalFormatting sqref="D3:E3">
    <cfRule type="expression" dxfId="1" priority="39">
      <formula>D3&lt;$C$10</formula>
    </cfRule>
    <cfRule type="expression" dxfId="0" priority="40">
      <formula>D3&gt;$C$10</formula>
    </cfRule>
  </conditionalFormatting>
  <pageMargins left="0.7" right="0.7" top="0.75" bottom="0.75" header="0.3" footer="0.3"/>
  <pageSetup orientation="portrait" r:id="rId1"/>
  <ignoredErrors>
    <ignoredError sqref="C13:C16 C19 C21:C23 C25 C10:C12" formulaRange="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397DC-0316-42D8-A7A3-D6860407BDBA}">
  <dimension ref="C4:E16"/>
  <sheetViews>
    <sheetView workbookViewId="0">
      <selection activeCell="E11" sqref="E11"/>
    </sheetView>
  </sheetViews>
  <sheetFormatPr defaultRowHeight="15"/>
  <cols>
    <col min="3" max="3" width="26" customWidth="1"/>
    <col min="4" max="4" width="15.5703125" customWidth="1"/>
    <col min="5" max="5" width="13.7109375" customWidth="1"/>
  </cols>
  <sheetData>
    <row r="4" spans="3:5" ht="33.75" hidden="1" thickBot="1">
      <c r="C4" s="15" t="s">
        <v>5</v>
      </c>
      <c r="D4" s="16" t="s">
        <v>6</v>
      </c>
      <c r="E4" s="17" t="s">
        <v>0</v>
      </c>
    </row>
    <row r="5" spans="3:5" ht="16.5" hidden="1" thickBot="1">
      <c r="C5" s="18" t="s">
        <v>7</v>
      </c>
      <c r="D5" s="19" t="s">
        <v>4</v>
      </c>
      <c r="E5" s="20">
        <v>1</v>
      </c>
    </row>
    <row r="6" spans="3:5" ht="16.5" hidden="1" thickBot="1">
      <c r="C6" s="21" t="s">
        <v>8</v>
      </c>
      <c r="D6" s="22" t="s">
        <v>3</v>
      </c>
      <c r="E6" s="23">
        <v>0.7</v>
      </c>
    </row>
    <row r="7" spans="3:5" ht="16.5" hidden="1" thickBot="1">
      <c r="C7" s="18" t="s">
        <v>9</v>
      </c>
      <c r="D7" s="19" t="s">
        <v>2</v>
      </c>
      <c r="E7" s="20">
        <v>0.35</v>
      </c>
    </row>
    <row r="8" spans="3:5" ht="16.5" hidden="1" thickBot="1">
      <c r="C8" s="21" t="s">
        <v>10</v>
      </c>
      <c r="D8" s="22" t="s">
        <v>1</v>
      </c>
      <c r="E8" s="23">
        <v>0</v>
      </c>
    </row>
    <row r="9" spans="3:5" ht="15.75" thickBot="1"/>
    <row r="10" spans="3:5" ht="17.25" thickBot="1">
      <c r="D10" s="15" t="s">
        <v>22</v>
      </c>
      <c r="E10" s="15" t="s">
        <v>21</v>
      </c>
    </row>
    <row r="11" spans="3:5" ht="16.5" thickBot="1">
      <c r="D11" s="18" t="s">
        <v>25</v>
      </c>
      <c r="E11" s="18">
        <v>0</v>
      </c>
    </row>
    <row r="12" spans="3:5" ht="16.5" thickBot="1">
      <c r="D12" s="18" t="s">
        <v>16</v>
      </c>
      <c r="E12" s="18">
        <v>1</v>
      </c>
    </row>
    <row r="13" spans="3:5" ht="16.5" thickBot="1">
      <c r="D13" s="18" t="s">
        <v>17</v>
      </c>
      <c r="E13" s="18">
        <v>2</v>
      </c>
    </row>
    <row r="14" spans="3:5" ht="16.5" thickBot="1">
      <c r="D14" s="18" t="s">
        <v>18</v>
      </c>
      <c r="E14" s="18">
        <v>3</v>
      </c>
    </row>
    <row r="15" spans="3:5" ht="16.5" thickBot="1">
      <c r="D15" s="18" t="s">
        <v>19</v>
      </c>
      <c r="E15" s="18">
        <v>4</v>
      </c>
    </row>
    <row r="16" spans="3:5" ht="16.5" thickBot="1">
      <c r="D16" s="18" t="s">
        <v>20</v>
      </c>
      <c r="E16" s="18">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Govern</vt:lpstr>
      <vt:lpstr>Identify</vt:lpstr>
      <vt:lpstr>Protect</vt:lpstr>
      <vt:lpstr>Detect</vt:lpstr>
      <vt:lpstr>Respond</vt:lpstr>
      <vt:lpstr>Recover</vt:lpstr>
      <vt:lpstr>Graphs</vt:lpstr>
      <vt:lpstr>Sheet1</vt:lpstr>
      <vt:lpstr>C_</vt:lpstr>
      <vt:lpstr>LIsta_cumplimiento</vt:lpstr>
      <vt:lpstr>Madurez</vt:lpstr>
      <vt:lpstr>Detect!Print_Titles</vt:lpstr>
      <vt:lpstr>Identify!Print_Titles</vt:lpstr>
      <vt:lpstr>Protect!Print_Titles</vt:lpstr>
      <vt:lpstr>Recover!Print_Titles</vt:lpstr>
      <vt:lpstr>Respond!Print_Titles</vt:lpstr>
    </vt:vector>
  </TitlesOfParts>
  <LinksUpToDate>false</LinksUpToDate>
  <SharedDoc>false</SharedDoc>
  <HyperlinkBase>www.isaca.org</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Ampuero</dc:creator>
  <cp:lastModifiedBy>Carlos Ampuero</cp:lastModifiedBy>
  <cp:lastPrinted>2016-12-14T17:49:47Z</cp:lastPrinted>
  <dcterms:created xsi:type="dcterms:W3CDTF">2016-02-24T21:05:42Z</dcterms:created>
  <dcterms:modified xsi:type="dcterms:W3CDTF">2024-12-08T18:36:45Z</dcterms:modified>
</cp:coreProperties>
</file>