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esktop\FSDB\"/>
    </mc:Choice>
  </mc:AlternateContent>
  <xr:revisionPtr revIDLastSave="0" documentId="13_ncr:1_{704F0855-8CF0-4F68-B940-7C524C9CC83D}" xr6:coauthVersionLast="45" xr6:coauthVersionMax="45" xr10:uidLastSave="{00000000-0000-0000-0000-000000000000}"/>
  <bookViews>
    <workbookView xWindow="-19005" yWindow="21345" windowWidth="28425" windowHeight="1381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I4" i="1" l="1"/>
  <c r="N4" i="1" l="1"/>
  <c r="N5" i="1" s="1"/>
  <c r="N6" i="1" s="1"/>
  <c r="N7" i="1" s="1"/>
  <c r="N8" i="1" s="1"/>
  <c r="N9" i="1" s="1"/>
  <c r="N10" i="1" s="1"/>
  <c r="N11" i="1" s="1"/>
  <c r="N12" i="1" s="1"/>
  <c r="C5" i="1"/>
  <c r="D5" i="1" s="1"/>
  <c r="D4" i="1"/>
  <c r="E4" i="1" s="1"/>
  <c r="C6" i="1" l="1"/>
  <c r="E5" i="1"/>
  <c r="D6" i="1" l="1"/>
  <c r="E6" i="1" s="1"/>
  <c r="C7" i="1"/>
  <c r="D7" i="1" l="1"/>
  <c r="E7" i="1" s="1"/>
  <c r="C8" i="1"/>
  <c r="C9" i="1" l="1"/>
  <c r="D8" i="1"/>
  <c r="E8" i="1" s="1"/>
  <c r="D9" i="1" l="1"/>
  <c r="E9" i="1" s="1"/>
  <c r="C10" i="1"/>
  <c r="D10" i="1" l="1"/>
  <c r="E10" i="1" s="1"/>
  <c r="C11" i="1"/>
  <c r="C12" i="1" l="1"/>
  <c r="D12" i="1" s="1"/>
  <c r="D11" i="1"/>
  <c r="E11" i="1" s="1"/>
  <c r="E12" i="1" l="1"/>
</calcChain>
</file>

<file path=xl/sharedStrings.xml><?xml version="1.0" encoding="utf-8"?>
<sst xmlns="http://schemas.openxmlformats.org/spreadsheetml/2006/main" count="33" uniqueCount="30">
  <si>
    <t>nivel</t>
  </si>
  <si>
    <t>#nodos</t>
  </si>
  <si>
    <t>#entradas</t>
  </si>
  <si>
    <t>acumulado</t>
  </si>
  <si>
    <t>kmin</t>
  </si>
  <si>
    <t>mmin</t>
  </si>
  <si>
    <t>No quedamos el anterior al primer rojo</t>
  </si>
  <si>
    <t>Arbol B</t>
  </si>
  <si>
    <t>Arbol B+</t>
  </si>
  <si>
    <t>entradas</t>
  </si>
  <si>
    <t>1=n-X; X el numero que resta</t>
  </si>
  <si>
    <t>nodos u hojas</t>
  </si>
  <si>
    <t xml:space="preserve">nodos por nivel </t>
  </si>
  <si>
    <t>Hallar Tnodo para nodos con hijos</t>
  </si>
  <si>
    <t>Hallar Tnodo para nodos hoja</t>
  </si>
  <si>
    <t>El primero que tenga un 1, indica el nivel mas alto (raiz)</t>
  </si>
  <si>
    <t>#nodos(n-1)</t>
  </si>
  <si>
    <t>#nodos(n-2)</t>
  </si>
  <si>
    <t>#nodos(n-3)</t>
  </si>
  <si>
    <t>#nodos(n-4)</t>
  </si>
  <si>
    <t>#nodos(n-5)</t>
  </si>
  <si>
    <t>#nodos(n-6)</t>
  </si>
  <si>
    <t>#nodos(n-7)</t>
  </si>
  <si>
    <t>#nodos(n-8)</t>
  </si>
  <si>
    <t>#nodos(n-9)</t>
  </si>
  <si>
    <t>#hojas = #nodos(n)</t>
  </si>
  <si>
    <t>log_256(N+N')</t>
  </si>
  <si>
    <t>log_256(tamaño cubo)</t>
  </si>
  <si>
    <t>La suma de las dos es los bytes de puntero de indice</t>
  </si>
  <si>
    <t>log_256(registros)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</si>
</sst>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1" fillId="2" borderId="1" xfId="1" applyNumberFormat="1" applyFont="1" applyFill="1" applyBorder="1"/>
    <xf numFmtId="0" fontId="0" fillId="0" borderId="0" xfId="0" applyAlignment="1"/>
    <xf numFmtId="164" fontId="0" fillId="0" borderId="0" xfId="1" applyNumberFormat="1" applyFont="1" applyAlignment="1"/>
    <xf numFmtId="164" fontId="4" fillId="0" borderId="0" xfId="1" applyNumberFormat="1" applyFont="1"/>
    <xf numFmtId="164" fontId="5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 applyAlignment="1"/>
    <xf numFmtId="164" fontId="0" fillId="0" borderId="0" xfId="1" applyNumberFormat="1" applyFont="1" applyAlignment="1">
      <alignment horizontal="center" wrapText="1"/>
    </xf>
    <xf numFmtId="164" fontId="0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topLeftCell="H1" workbookViewId="0">
      <selection activeCell="O30" sqref="O30"/>
    </sheetView>
  </sheetViews>
  <sheetFormatPr baseColWidth="10" defaultColWidth="9.140625" defaultRowHeight="15" x14ac:dyDescent="0.25"/>
  <cols>
    <col min="2" max="2" width="9.28515625" style="1" bestFit="1" customWidth="1"/>
    <col min="3" max="3" width="21.5703125" style="3" bestFit="1" customWidth="1"/>
    <col min="4" max="4" width="17.42578125" style="3" customWidth="1"/>
    <col min="5" max="5" width="19" style="3" customWidth="1"/>
    <col min="6" max="7" width="9.140625" style="3"/>
    <col min="8" max="8" width="10" style="3" customWidth="1"/>
    <col min="9" max="9" width="13.140625" style="3" bestFit="1" customWidth="1"/>
    <col min="10" max="12" width="9.140625" style="3"/>
    <col min="13" max="13" width="18.7109375" style="3" customWidth="1"/>
    <col min="14" max="14" width="14.140625" style="3" customWidth="1"/>
    <col min="15" max="18" width="9.140625" style="3"/>
    <col min="19" max="19" width="9.85546875" style="3" customWidth="1"/>
    <col min="20" max="20" width="10.5703125" style="3" bestFit="1" customWidth="1"/>
    <col min="21" max="21" width="30.5703125" customWidth="1"/>
  </cols>
  <sheetData>
    <row r="1" spans="1:21" x14ac:dyDescent="0.25">
      <c r="A1" t="s">
        <v>7</v>
      </c>
      <c r="L1" s="3" t="s">
        <v>8</v>
      </c>
    </row>
    <row r="2" spans="1:21" x14ac:dyDescent="0.25">
      <c r="B2" s="10" t="s">
        <v>0</v>
      </c>
      <c r="C2" s="9" t="s">
        <v>1</v>
      </c>
      <c r="D2" s="9" t="s">
        <v>2</v>
      </c>
      <c r="E2" s="9" t="s">
        <v>3</v>
      </c>
      <c r="M2" s="9" t="s">
        <v>12</v>
      </c>
      <c r="N2" s="9" t="s">
        <v>11</v>
      </c>
      <c r="O2" s="7"/>
    </row>
    <row r="3" spans="1:21" x14ac:dyDescent="0.25">
      <c r="B3" s="2">
        <v>1</v>
      </c>
      <c r="C3" s="4">
        <v>1</v>
      </c>
      <c r="D3" s="4">
        <v>1</v>
      </c>
      <c r="E3" s="4">
        <v>1</v>
      </c>
      <c r="H3" s="3" t="s">
        <v>4</v>
      </c>
      <c r="I3" s="5">
        <v>52</v>
      </c>
      <c r="M3" s="4" t="s">
        <v>25</v>
      </c>
      <c r="N3" s="4">
        <f>ROUNDDOWN(T5/T6,0)</f>
        <v>917</v>
      </c>
    </row>
    <row r="4" spans="1:21" x14ac:dyDescent="0.25">
      <c r="B4" s="2">
        <v>2</v>
      </c>
      <c r="C4" s="4">
        <v>2</v>
      </c>
      <c r="D4" s="4">
        <f>C4*I3</f>
        <v>104</v>
      </c>
      <c r="E4" s="4">
        <f>D4+E3</f>
        <v>105</v>
      </c>
      <c r="H4" s="3" t="s">
        <v>5</v>
      </c>
      <c r="I4" s="5">
        <f>I3+1</f>
        <v>53</v>
      </c>
      <c r="M4" s="4" t="s">
        <v>16</v>
      </c>
      <c r="N4" s="4">
        <f>IF(N3/$T$7&lt;2,IF(N3&lt;2,0,1),ROUNDDOWN(N3/$T$7,0))</f>
        <v>8</v>
      </c>
    </row>
    <row r="5" spans="1:21" ht="15" customHeight="1" x14ac:dyDescent="0.25">
      <c r="B5" s="2">
        <v>3</v>
      </c>
      <c r="C5" s="4">
        <f>C4*$I$4</f>
        <v>106</v>
      </c>
      <c r="D5" s="4">
        <f>C5*$I$3</f>
        <v>5512</v>
      </c>
      <c r="E5" s="4">
        <f>D5+E4</f>
        <v>5617</v>
      </c>
      <c r="H5" s="12" t="s">
        <v>6</v>
      </c>
      <c r="I5" s="12"/>
      <c r="J5" s="12"/>
      <c r="M5" s="4" t="s">
        <v>17</v>
      </c>
      <c r="N5" s="4">
        <f>IF(N4/$T$7&lt;2,IF(N4&lt;2,0,1),ROUNDDOWN(N4/$T$7,0))</f>
        <v>1</v>
      </c>
      <c r="P5" s="12" t="s">
        <v>15</v>
      </c>
      <c r="Q5" s="12"/>
      <c r="R5" s="12"/>
      <c r="S5" s="3" t="s">
        <v>9</v>
      </c>
      <c r="T5" s="5">
        <v>62390</v>
      </c>
    </row>
    <row r="6" spans="1:21" x14ac:dyDescent="0.25">
      <c r="B6" s="2">
        <v>4</v>
      </c>
      <c r="C6" s="4">
        <f t="shared" ref="C6:C12" si="0">C5*$I$4</f>
        <v>5618</v>
      </c>
      <c r="D6" s="4">
        <f t="shared" ref="D6:D12" si="1">C6*$I$3</f>
        <v>292136</v>
      </c>
      <c r="E6" s="4">
        <f t="shared" ref="E6:E12" si="2">D6+E5</f>
        <v>297753</v>
      </c>
      <c r="H6" s="12"/>
      <c r="I6" s="12"/>
      <c r="J6" s="12"/>
      <c r="M6" s="4" t="s">
        <v>18</v>
      </c>
      <c r="N6" s="4">
        <f t="shared" ref="N6:N12" si="3">IF(N5/$T$7&lt;2,IF(N5&lt;2,0,1),ROUNDDOWN(N5/$T$7,0))</f>
        <v>0</v>
      </c>
      <c r="P6" s="12"/>
      <c r="Q6" s="12"/>
      <c r="R6" s="12"/>
      <c r="S6" s="3" t="s">
        <v>4</v>
      </c>
      <c r="T6" s="5">
        <v>68</v>
      </c>
      <c r="U6" t="s">
        <v>14</v>
      </c>
    </row>
    <row r="7" spans="1:21" x14ac:dyDescent="0.25">
      <c r="B7" s="2">
        <v>5</v>
      </c>
      <c r="C7" s="4">
        <f t="shared" si="0"/>
        <v>297754</v>
      </c>
      <c r="D7" s="4">
        <f t="shared" si="1"/>
        <v>15483208</v>
      </c>
      <c r="E7" s="4">
        <f t="shared" si="2"/>
        <v>15780961</v>
      </c>
      <c r="H7" s="3" t="s">
        <v>9</v>
      </c>
      <c r="I7" s="5">
        <v>311950</v>
      </c>
      <c r="M7" s="4" t="s">
        <v>19</v>
      </c>
      <c r="N7" s="4">
        <f t="shared" si="3"/>
        <v>0</v>
      </c>
      <c r="S7" s="3" t="s">
        <v>5</v>
      </c>
      <c r="T7" s="5">
        <v>114</v>
      </c>
      <c r="U7" t="s">
        <v>13</v>
      </c>
    </row>
    <row r="8" spans="1:21" x14ac:dyDescent="0.25">
      <c r="B8" s="2">
        <v>6</v>
      </c>
      <c r="C8" s="4">
        <f t="shared" si="0"/>
        <v>15780962</v>
      </c>
      <c r="D8" s="4">
        <f t="shared" si="1"/>
        <v>820610024</v>
      </c>
      <c r="E8" s="4">
        <f t="shared" si="2"/>
        <v>836390985</v>
      </c>
      <c r="M8" s="4" t="s">
        <v>20</v>
      </c>
      <c r="N8" s="4">
        <f t="shared" si="3"/>
        <v>0</v>
      </c>
      <c r="P8" s="13" t="s">
        <v>10</v>
      </c>
      <c r="Q8" s="13"/>
      <c r="R8" s="13"/>
    </row>
    <row r="9" spans="1:21" x14ac:dyDescent="0.25">
      <c r="B9" s="2">
        <v>7</v>
      </c>
      <c r="C9" s="4">
        <f t="shared" si="0"/>
        <v>836390986</v>
      </c>
      <c r="D9" s="4">
        <f t="shared" si="1"/>
        <v>43492331272</v>
      </c>
      <c r="E9" s="4">
        <f t="shared" si="2"/>
        <v>44328722257</v>
      </c>
      <c r="M9" s="4" t="s">
        <v>21</v>
      </c>
      <c r="N9" s="4">
        <f t="shared" si="3"/>
        <v>0</v>
      </c>
    </row>
    <row r="10" spans="1:21" x14ac:dyDescent="0.25">
      <c r="B10" s="2">
        <v>8</v>
      </c>
      <c r="C10" s="4">
        <f t="shared" si="0"/>
        <v>44328722258</v>
      </c>
      <c r="D10" s="4">
        <f t="shared" si="1"/>
        <v>2305093557416</v>
      </c>
      <c r="E10" s="4">
        <f t="shared" si="2"/>
        <v>2349422279673</v>
      </c>
      <c r="M10" s="4" t="s">
        <v>22</v>
      </c>
      <c r="N10" s="4">
        <f t="shared" si="3"/>
        <v>0</v>
      </c>
    </row>
    <row r="11" spans="1:21" x14ac:dyDescent="0.25">
      <c r="B11" s="2">
        <v>9</v>
      </c>
      <c r="C11" s="4">
        <f t="shared" si="0"/>
        <v>2349422279674</v>
      </c>
      <c r="D11" s="4">
        <f t="shared" si="1"/>
        <v>122169958543048</v>
      </c>
      <c r="E11" s="4">
        <f t="shared" si="2"/>
        <v>124519380822721</v>
      </c>
      <c r="M11" s="4" t="s">
        <v>23</v>
      </c>
      <c r="N11" s="4">
        <f t="shared" si="3"/>
        <v>0</v>
      </c>
    </row>
    <row r="12" spans="1:21" x14ac:dyDescent="0.25">
      <c r="B12" s="2">
        <v>10</v>
      </c>
      <c r="C12" s="4">
        <f t="shared" si="0"/>
        <v>124519380822722</v>
      </c>
      <c r="D12" s="4">
        <f t="shared" si="1"/>
        <v>6475007802781544</v>
      </c>
      <c r="E12" s="4">
        <f t="shared" si="2"/>
        <v>6599527183604265</v>
      </c>
      <c r="M12" s="4" t="s">
        <v>24</v>
      </c>
      <c r="N12" s="4">
        <f t="shared" si="3"/>
        <v>0</v>
      </c>
    </row>
    <row r="13" spans="1:21" ht="17.25" x14ac:dyDescent="0.4">
      <c r="T13" s="8"/>
    </row>
    <row r="14" spans="1:2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ht="15" customHeigh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2:21" x14ac:dyDescent="0.25">
      <c r="B19" s="6"/>
      <c r="C19" s="6"/>
      <c r="D19" s="6"/>
      <c r="E19" s="6" t="s">
        <v>26</v>
      </c>
      <c r="F19" s="11" t="s">
        <v>29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2:21" x14ac:dyDescent="0.25">
      <c r="B20" s="6"/>
      <c r="C20" s="6"/>
      <c r="D20" s="6"/>
      <c r="E20" s="11" t="s">
        <v>27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2:21" x14ac:dyDescent="0.25">
      <c r="B21" s="6"/>
      <c r="C21" s="6"/>
      <c r="D21" s="6"/>
      <c r="E21" s="11" t="s">
        <v>28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2:2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2:2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2:2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2:21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2:2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2:2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2:2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2:21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2:21" ht="15" customHeight="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2:2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" customHeight="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2:2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2:21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2:2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2:21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2:21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2:21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2:21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2:21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2:2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2:2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2:21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2:21" ht="15" customHeight="1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2:21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2:21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2:21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2:21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2:2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2:21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2:21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2:21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</sheetData>
  <mergeCells count="3">
    <mergeCell ref="H5:J6"/>
    <mergeCell ref="P5:R6"/>
    <mergeCell ref="P8:R8"/>
  </mergeCells>
  <phoneticPr fontId="2" type="noConversion"/>
  <conditionalFormatting sqref="E1 E3:E13 E66:E1048576">
    <cfRule type="cellIs" dxfId="1" priority="19" operator="greaterThan">
      <formula>$I$7</formula>
    </cfRule>
  </conditionalFormatting>
  <conditionalFormatting sqref="N3:N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2015-06-05T18:19:34Z</dcterms:created>
  <dcterms:modified xsi:type="dcterms:W3CDTF">2020-06-05T09:52:42Z</dcterms:modified>
</cp:coreProperties>
</file>