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E7" i="3" l="1"/>
  <c r="E5" i="3"/>
  <c r="E4" i="3"/>
  <c r="E2" i="3"/>
  <c r="E6" i="2"/>
  <c r="E5" i="2"/>
  <c r="E2" i="2"/>
  <c r="E3" i="2"/>
  <c r="F2" i="1"/>
  <c r="E1" i="2"/>
  <c r="B17" i="1"/>
  <c r="B16" i="1"/>
  <c r="B14" i="1"/>
  <c r="B13" i="1"/>
  <c r="B12" i="1"/>
  <c r="B11" i="1"/>
  <c r="F3" i="1"/>
  <c r="F4" i="1"/>
  <c r="F5" i="1"/>
  <c r="F6" i="1"/>
  <c r="F7" i="1"/>
  <c r="F8" i="1"/>
  <c r="B10" i="1"/>
  <c r="E3" i="1"/>
  <c r="E4" i="1"/>
  <c r="E5" i="1"/>
  <c r="E6" i="1"/>
  <c r="E7" i="1"/>
  <c r="E8" i="1"/>
  <c r="E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<sst xmlns="http://schemas.openxmlformats.org/spreadsheetml/2006/main" count="26" uniqueCount="19">
  <si>
    <t>xi</t>
  </si>
  <si>
    <t>liczba doswiadczen</t>
  </si>
  <si>
    <t>xi*ni</t>
  </si>
  <si>
    <t>srednia</t>
  </si>
  <si>
    <t>(xi-srednia)^2*ni</t>
  </si>
  <si>
    <t>alfa</t>
  </si>
  <si>
    <t>n</t>
  </si>
  <si>
    <t>wariancja</t>
  </si>
  <si>
    <t>odch. stand.</t>
  </si>
  <si>
    <t>U alfa</t>
  </si>
  <si>
    <t>a</t>
  </si>
  <si>
    <t>b</t>
  </si>
  <si>
    <t>średnia</t>
  </si>
  <si>
    <t>s</t>
  </si>
  <si>
    <t>t alfa, n-1</t>
  </si>
  <si>
    <t>L</t>
  </si>
  <si>
    <t>P</t>
  </si>
  <si>
    <t xml:space="preserve"> 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</si>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</sst>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2" sqref="F2"/>
    </sheetView>
  </sheetViews>
  <sheetFormatPr defaultRowHeight="15" x14ac:dyDescent="0.25"/>
  <cols>
    <col min="1" max="1" width="23.28515625" bestFit="1" customWidth="1"/>
    <col min="2" max="2" width="9.140625" customWidth="1"/>
    <col min="4" max="4" width="18.140625" bestFit="1" customWidth="1"/>
    <col min="6" max="6" width="16.140625" bestFit="1" customWidth="1"/>
  </cols>
  <sheetData>
    <row r="1" spans="1:6" x14ac:dyDescent="0.25">
      <c r="A1" s="1"/>
      <c r="B1" s="1"/>
      <c r="C1" s="1" t="s">
        <v>0</v>
      </c>
      <c r="D1" s="1" t="s">
        <v>1</v>
      </c>
      <c r="E1" s="1" t="s">
        <v>2</v>
      </c>
      <c r="F1" s="1" t="s">
        <v>4</v>
      </c>
    </row>
    <row r="2" spans="1:6" x14ac:dyDescent="0.25">
      <c r="A2" s="1">
        <v>0</v>
      </c>
      <c r="B2" s="1">
        <v>0.2</v>
      </c>
      <c r="C2" s="1">
        <f>(A2+B2)/2</f>
        <v>0.1</v>
      </c>
      <c r="D2" s="1">
        <v>50</v>
      </c>
      <c r="E2" s="1">
        <f>C2*D2</f>
        <v>5</v>
      </c>
      <c r="F2" s="1">
        <f>(C2-$B$11)^$F$12*D2</f>
        <v>16.404992000000004</v>
      </c>
    </row>
    <row r="3" spans="1:6" x14ac:dyDescent="0.25">
      <c r="A3" s="1">
        <v>0.2</v>
      </c>
      <c r="B3" s="1">
        <v>0.4</v>
      </c>
      <c r="C3" s="1">
        <f t="shared" ref="C3:C8" si="0">(A3+B3)/2</f>
        <v>0.30000000000000004</v>
      </c>
      <c r="D3" s="1">
        <v>128</v>
      </c>
      <c r="E3" s="1">
        <f t="shared" ref="E3:E8" si="1">C3*D3</f>
        <v>38.400000000000006</v>
      </c>
      <c r="F3" s="1">
        <f t="shared" ref="F3:F8" si="2">(C3-$B$11)^$F$12*D3</f>
        <v>17.789419520000003</v>
      </c>
    </row>
    <row r="4" spans="1:6" x14ac:dyDescent="0.25">
      <c r="A4" s="1">
        <v>0.4</v>
      </c>
      <c r="B4" s="1">
        <v>0.6</v>
      </c>
      <c r="C4" s="1">
        <f t="shared" si="0"/>
        <v>0.5</v>
      </c>
      <c r="D4" s="1">
        <v>245</v>
      </c>
      <c r="E4" s="1">
        <f t="shared" si="1"/>
        <v>122.5</v>
      </c>
      <c r="F4" s="1">
        <f t="shared" si="2"/>
        <v>7.3156608000000052</v>
      </c>
    </row>
    <row r="5" spans="1:6" x14ac:dyDescent="0.25">
      <c r="A5" s="1">
        <v>0.6</v>
      </c>
      <c r="B5" s="1">
        <v>0.8</v>
      </c>
      <c r="C5" s="1">
        <f t="shared" si="0"/>
        <v>0.7</v>
      </c>
      <c r="D5" s="1">
        <v>286</v>
      </c>
      <c r="E5" s="1">
        <f t="shared" si="1"/>
        <v>200.2</v>
      </c>
      <c r="F5" s="1">
        <f t="shared" si="2"/>
        <v>0.21159423999999832</v>
      </c>
    </row>
    <row r="6" spans="1:6" x14ac:dyDescent="0.25">
      <c r="A6" s="1">
        <v>0.8</v>
      </c>
      <c r="B6" s="1">
        <v>1</v>
      </c>
      <c r="C6" s="1">
        <f t="shared" si="0"/>
        <v>0.9</v>
      </c>
      <c r="D6" s="1">
        <v>134</v>
      </c>
      <c r="E6" s="1">
        <f t="shared" si="1"/>
        <v>120.60000000000001</v>
      </c>
      <c r="F6" s="1">
        <f t="shared" si="2"/>
        <v>6.9170585599999974</v>
      </c>
    </row>
    <row r="7" spans="1:6" x14ac:dyDescent="0.25">
      <c r="A7" s="1">
        <v>1</v>
      </c>
      <c r="B7" s="1">
        <v>1.2</v>
      </c>
      <c r="C7" s="1">
        <f t="shared" si="0"/>
        <v>1.1000000000000001</v>
      </c>
      <c r="D7" s="1">
        <v>90</v>
      </c>
      <c r="E7" s="1">
        <f t="shared" si="1"/>
        <v>99.000000000000014</v>
      </c>
      <c r="F7" s="1">
        <f t="shared" si="2"/>
        <v>16.424985600000003</v>
      </c>
    </row>
    <row r="8" spans="1:6" x14ac:dyDescent="0.25">
      <c r="A8" s="1">
        <v>1.2</v>
      </c>
      <c r="B8" s="1">
        <v>1.4</v>
      </c>
      <c r="C8" s="1">
        <f t="shared" si="0"/>
        <v>1.2999999999999998</v>
      </c>
      <c r="D8" s="1">
        <v>67</v>
      </c>
      <c r="E8" s="1">
        <f t="shared" si="1"/>
        <v>87.1</v>
      </c>
      <c r="F8" s="1">
        <f t="shared" si="2"/>
        <v>26.356449279999978</v>
      </c>
    </row>
    <row r="9" spans="1:6" x14ac:dyDescent="0.25">
      <c r="A9" t="s">
        <v>5</v>
      </c>
      <c r="B9" s="1">
        <v>0.05</v>
      </c>
    </row>
    <row r="10" spans="1:6" x14ac:dyDescent="0.25">
      <c r="A10" t="s">
        <v>6</v>
      </c>
      <c r="B10" s="1">
        <f>SUM(D2:D8)</f>
        <v>1000</v>
      </c>
    </row>
    <row r="11" spans="1:6" x14ac:dyDescent="0.25">
      <c r="A11" t="s">
        <v>3</v>
      </c>
      <c r="B11">
        <f>SUM(E2:E8)/1000</f>
        <v>0.67280000000000006</v>
      </c>
    </row>
    <row r="12" spans="1:6" x14ac:dyDescent="0.25">
      <c r="A12" t="s">
        <v>7</v>
      </c>
      <c r="B12">
        <f>SUM(F2:F8)/(B10-1)</f>
        <v>9.1511671671671652E-2</v>
      </c>
      <c r="F12">
        <v>2</v>
      </c>
    </row>
    <row r="13" spans="1:6" x14ac:dyDescent="0.25">
      <c r="A13" t="s">
        <v>8</v>
      </c>
      <c r="B13">
        <f>SQRT(B12)</f>
        <v>0.302508961308044</v>
      </c>
    </row>
    <row r="14" spans="1:6" x14ac:dyDescent="0.25">
      <c r="A14" t="s">
        <v>9</v>
      </c>
      <c r="B14">
        <f>_xlfn.NORM.S.INV(1-B9/2)</f>
        <v>1.9599639845400536</v>
      </c>
    </row>
    <row r="16" spans="1:6" x14ac:dyDescent="0.25">
      <c r="A16" t="s">
        <v>10</v>
      </c>
      <c r="B16" s="2">
        <f>B11-B14*B13/SQRT(B10)</f>
        <v>0.65405064485536624</v>
      </c>
    </row>
    <row r="17" spans="1:2" x14ac:dyDescent="0.25">
      <c r="A17" t="s">
        <v>11</v>
      </c>
      <c r="B17" s="2">
        <f>B11+B14*B13/SQRT(B10)</f>
        <v>0.69154935514463389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2" sqref="E2"/>
    </sheetView>
  </sheetViews>
  <sheetFormatPr defaultRowHeight="15" x14ac:dyDescent="0.25"/>
  <cols>
    <col min="4" max="4" width="9.42578125" bestFit="1" customWidth="1"/>
    <col min="5" max="5" width="9.85546875" bestFit="1" customWidth="1"/>
  </cols>
  <sheetData>
    <row r="1" spans="1:5" x14ac:dyDescent="0.25">
      <c r="A1" t="s">
        <v>6</v>
      </c>
      <c r="B1">
        <v>10</v>
      </c>
      <c r="D1" t="s">
        <v>12</v>
      </c>
      <c r="E1">
        <f>AVERAGE(A3:A12)</f>
        <v>20</v>
      </c>
    </row>
    <row r="2" spans="1:5" x14ac:dyDescent="0.25">
      <c r="A2" t="s">
        <v>5</v>
      </c>
      <c r="B2">
        <v>0.05</v>
      </c>
      <c r="D2" t="s">
        <v>13</v>
      </c>
      <c r="E2">
        <f>_xlfn.STDEV.P(A3:A12)</f>
        <v>5.196152422706632</v>
      </c>
    </row>
    <row r="3" spans="1:5" x14ac:dyDescent="0.25">
      <c r="A3">
        <v>10</v>
      </c>
      <c r="D3" t="s">
        <v>14</v>
      </c>
      <c r="E3">
        <f>_xlfn.T.INV(1-(0.05/2),B1-1)</f>
        <v>2.2621571627982049</v>
      </c>
    </row>
    <row r="4" spans="1:5" x14ac:dyDescent="0.25">
      <c r="A4">
        <v>20</v>
      </c>
    </row>
    <row r="5" spans="1:5" x14ac:dyDescent="0.25">
      <c r="A5">
        <v>16</v>
      </c>
      <c r="D5" t="s">
        <v>15</v>
      </c>
      <c r="E5" s="2">
        <f>E1-E3*E2/SQRT(B1-1)</f>
        <v>16.081828859327651</v>
      </c>
    </row>
    <row r="6" spans="1:5" x14ac:dyDescent="0.25">
      <c r="A6">
        <v>20</v>
      </c>
      <c r="D6" t="s">
        <v>16</v>
      </c>
      <c r="E6" s="2">
        <f>E1+E3*E2/SQRT(B1-1)</f>
        <v>23.918171140672349</v>
      </c>
    </row>
    <row r="7" spans="1:5" x14ac:dyDescent="0.25">
      <c r="A7">
        <v>18</v>
      </c>
    </row>
    <row r="8" spans="1:5" x14ac:dyDescent="0.25">
      <c r="A8">
        <v>30</v>
      </c>
    </row>
    <row r="9" spans="1:5" x14ac:dyDescent="0.25">
      <c r="A9">
        <v>24</v>
      </c>
    </row>
    <row r="10" spans="1:5" x14ac:dyDescent="0.25">
      <c r="A10">
        <v>20</v>
      </c>
    </row>
    <row r="11" spans="1:5" x14ac:dyDescent="0.25">
      <c r="A11">
        <v>17</v>
      </c>
    </row>
    <row r="12" spans="1:5" x14ac:dyDescent="0.25">
      <c r="A12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8" sqref="E8"/>
    </sheetView>
  </sheetViews>
  <sheetFormatPr defaultRowHeight="15" x14ac:dyDescent="0.25"/>
  <sheetData>
    <row r="1" spans="1:5" x14ac:dyDescent="0.25">
      <c r="A1" s="1">
        <v>6.3</v>
      </c>
      <c r="B1" s="1"/>
      <c r="C1" t="s">
        <v>17</v>
      </c>
      <c r="D1" t="s">
        <v>6</v>
      </c>
      <c r="E1">
        <v>6</v>
      </c>
    </row>
    <row r="2" spans="1:5" x14ac:dyDescent="0.25">
      <c r="A2" s="1">
        <v>5.9</v>
      </c>
      <c r="B2" s="1"/>
      <c r="D2" t="s">
        <v>13</v>
      </c>
      <c r="E2">
        <f>STDEVP(A1:A6)^2</f>
        <v>4.6666666666666641E-2</v>
      </c>
    </row>
    <row r="3" spans="1:5" x14ac:dyDescent="0.25">
      <c r="A3" s="1">
        <v>6.2</v>
      </c>
      <c r="B3" s="1"/>
      <c r="D3" t="s">
        <v>5</v>
      </c>
      <c r="E3">
        <v>0.1</v>
      </c>
    </row>
    <row r="4" spans="1:5" x14ac:dyDescent="0.25">
      <c r="A4" s="1">
        <v>5.8</v>
      </c>
      <c r="B4" s="1"/>
      <c r="E4">
        <f>_xlfn.CHISQ.INV.RT(E3/2,E1-1)</f>
        <v>11.070497693516353</v>
      </c>
    </row>
    <row r="5" spans="1:5" x14ac:dyDescent="0.25">
      <c r="A5" s="1">
        <v>5.7</v>
      </c>
      <c r="B5" s="1"/>
      <c r="E5">
        <f>_xlfn.CHISQ.INV.RT(1-E3/2,E1-1)</f>
        <v>1.1454762260617699</v>
      </c>
    </row>
    <row r="6" spans="1:5" x14ac:dyDescent="0.25">
      <c r="A6" s="1">
        <v>6.1</v>
      </c>
      <c r="B6" s="1"/>
    </row>
    <row r="7" spans="1:5" x14ac:dyDescent="0.25">
      <c r="D7" t="s">
        <v>15</v>
      </c>
      <c r="E7">
        <f>E1*E2/E4</f>
        <v>2.5292449151946183E-2</v>
      </c>
    </row>
    <row r="8" spans="1:5" x14ac:dyDescent="0.25">
      <c r="B8" s="1"/>
      <c r="D8" t="s">
        <v>16</v>
      </c>
      <c r="E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WMiI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2021-12-15T10:54:12Z</dcterms:created>
  <dcterms:modified xsi:type="dcterms:W3CDTF">2021-12-15T11:59:57Z</dcterms:modified>
</cp:coreProperties>
</file>