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920" firstSheet="14" activeTab="19"/>
  </bookViews>
  <sheets>
    <sheet name="Data" sheetId="1" r:id="rId1"/>
    <sheet name="Matriks Awal" sheetId="2" r:id="rId2"/>
    <sheet name="iterasi 1" sheetId="3" r:id="rId3"/>
    <sheet name="iterasi 2" sheetId="4" r:id="rId4"/>
    <sheet name="iterasi 3" sheetId="5" r:id="rId5"/>
    <sheet name="iterasi 4" sheetId="6" r:id="rId6"/>
    <sheet name="iterasi 5" sheetId="7" r:id="rId7"/>
    <sheet name="iterasi 6" sheetId="8" r:id="rId8"/>
    <sheet name="iterasi 7" sheetId="9" r:id="rId9"/>
    <sheet name="iterasi 8" sheetId="10" r:id="rId10"/>
    <sheet name="iterasi 9" sheetId="11" r:id="rId11"/>
    <sheet name="iterasi 10" sheetId="12" r:id="rId12"/>
    <sheet name="iterasi 11" sheetId="13" r:id="rId13"/>
    <sheet name="iterasi 12" sheetId="14" r:id="rId14"/>
    <sheet name="iterasi 13" sheetId="15" r:id="rId15"/>
    <sheet name="iterasi 14" sheetId="16" r:id="rId16"/>
    <sheet name="Nilai Awal FPCM" sheetId="19" r:id="rId17"/>
    <sheet name="FPCM Iterasi 1" sheetId="18" r:id="rId18"/>
    <sheet name="FPCM Iterasi 2" sheetId="20" r:id="rId19"/>
    <sheet name="Kesimpulan" sheetId="22" r:id="rId20"/>
    <sheet name="FPCM Iterasi 3" sheetId="21" r:id="rId21"/>
  </sheets>
  <calcPr calcId="144525"/>
</workbook>
</file>

<file path=xl/sharedStrings.xml><?xml version="1.0" encoding="utf-8"?>
<sst xmlns="http://schemas.openxmlformats.org/spreadsheetml/2006/main" count="2796" uniqueCount="167">
  <si>
    <t>Jumlah Kecelakaan</t>
  </si>
  <si>
    <t>Jumlah Kendaaraan</t>
  </si>
  <si>
    <t>Jumlah Korban</t>
  </si>
  <si>
    <t>No</t>
  </si>
  <si>
    <t>Matriks Partisi Awal</t>
  </si>
  <si>
    <t>Jumlah</t>
  </si>
  <si>
    <t>PERHITUNGAN PUSAT CLUSTER</t>
  </si>
  <si>
    <t>HASIL PUSAT CLUSTER</t>
  </si>
  <si>
    <t>PERHITUNGAN FUNGSI OBJEKTIF</t>
  </si>
  <si>
    <t>Derajat keanggotaan Cluster 1</t>
  </si>
  <si>
    <t>Data yang di cluster</t>
  </si>
  <si>
    <t>𝜇1^2</t>
  </si>
  <si>
    <t>(𝜇1^2)*(x1)</t>
  </si>
  <si>
    <t>(𝜇1^2)*(x2)</t>
  </si>
  <si>
    <t>(𝜇1^2)*(x3)</t>
  </si>
  <si>
    <t>V</t>
  </si>
  <si>
    <t>Kuadrat Derajat Keanggotaan data ke-i</t>
  </si>
  <si>
    <t>L1</t>
  </si>
  <si>
    <t>L2</t>
  </si>
  <si>
    <t>L3</t>
  </si>
  <si>
    <t>L1+L2+L3</t>
  </si>
  <si>
    <t>x1</t>
  </si>
  <si>
    <t>x2</t>
  </si>
  <si>
    <t>x3</t>
  </si>
  <si>
    <t>𝜇2^2</t>
  </si>
  <si>
    <t>𝜇3^2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</si>
  <si>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</si>
  <si>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</si>
  <si>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</si>
  <si>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</si>
  <si>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</si>
  <si>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</si>
  <si>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</si>
  <si>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</si>
  <si>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</si>
  <si>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</si>
  <si>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</si>
  <si>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</si>
  <si>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</si>
  <si>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</si>
  <si>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</si>
  <si>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</si>
  <si>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</si>
  <si>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</si>
  <si>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</si>
  <si>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</si>
  <si>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</si>
  <si>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</si>
  <si>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</si>
  <si>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</si>
  <si>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</si>
  <si>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</si>
  <si>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</si>
  <si>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</si>
  <si>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</si>
  <si>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</si>
  <si>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Fungsi Objective</t>
  </si>
  <si>
    <t>Centroid Cluster 1</t>
  </si>
  <si>
    <t>Derajat keanggotaan Cluster 2</t>
  </si>
  <si>
    <t>U</t>
  </si>
  <si>
    <t>𝜇1</t>
  </si>
  <si>
    <t>𝜇2</t>
  </si>
  <si>
    <t>𝜇3</t>
  </si>
  <si>
    <t>L1/U</t>
  </si>
  <si>
    <t>L2/U</t>
  </si>
  <si>
    <t>L3/U</t>
  </si>
  <si>
    <t>Centroid Cluster 2</t>
  </si>
  <si>
    <t>Derajat keanggotaan Cluster 3</t>
  </si>
  <si>
    <t>KESIMPULAN</t>
  </si>
  <si>
    <t>P1</t>
  </si>
  <si>
    <t>P0</t>
  </si>
  <si>
    <t>P1-P0</t>
  </si>
  <si>
    <t>LANJUT ITERASI 2</t>
  </si>
  <si>
    <t>Centroid Cluster 3</t>
  </si>
  <si>
    <t>P2</t>
  </si>
  <si>
    <t>P2-P1</t>
  </si>
  <si>
    <t>LANJUT ITERASI 3</t>
  </si>
  <si>
    <t>P3</t>
  </si>
  <si>
    <t>P3-P2</t>
  </si>
  <si>
    <t>LANJUT ITERASI 4</t>
  </si>
  <si>
    <t>P4</t>
  </si>
  <si>
    <t>P4-P3</t>
  </si>
  <si>
    <t>LANJUT ITERASI 5</t>
  </si>
  <si>
    <t>P5</t>
  </si>
  <si>
    <t>P5-P4</t>
  </si>
  <si>
    <t>LANJUT ITERASI 6</t>
  </si>
  <si>
    <t>P6</t>
  </si>
  <si>
    <t>P6-P5</t>
  </si>
  <si>
    <t>LANJUT ITERASI 7</t>
  </si>
  <si>
    <t>P7</t>
  </si>
  <si>
    <t>P7-P6</t>
  </si>
  <si>
    <t>LANJUT ITERASI 8</t>
  </si>
  <si>
    <t>P8</t>
  </si>
  <si>
    <t>P8-P7</t>
  </si>
  <si>
    <t>LANJUT ITERASI 9</t>
  </si>
  <si>
    <t>P9</t>
  </si>
  <si>
    <t>P9-P8</t>
  </si>
  <si>
    <t>LANJUT ITERASI 10</t>
  </si>
  <si>
    <t>P10</t>
  </si>
  <si>
    <t>P10-P9</t>
  </si>
  <si>
    <t>LANJUT ITERASI 11</t>
  </si>
  <si>
    <t>P11</t>
  </si>
  <si>
    <t>P11-P10</t>
  </si>
  <si>
    <t>LANJUT ITERASI 12</t>
  </si>
  <si>
    <t>P12</t>
  </si>
  <si>
    <t>P12-P11</t>
  </si>
  <si>
    <t>LANJUT ITERASI 13</t>
  </si>
  <si>
    <t>P13</t>
  </si>
  <si>
    <t>P13-P12</t>
  </si>
  <si>
    <t>LANJUT ITERASI 14</t>
  </si>
  <si>
    <t>PERHITUNGAN MATRIKS U</t>
  </si>
  <si>
    <t>P14</t>
  </si>
  <si>
    <t>P14-P13</t>
  </si>
  <si>
    <t>ITERASI BERAKHIR</t>
  </si>
  <si>
    <t>NILAI AWAL</t>
  </si>
  <si>
    <t>Jumlah Cluster</t>
  </si>
  <si>
    <t>Pangkat</t>
  </si>
  <si>
    <t>w = 2</t>
  </si>
  <si>
    <t>η = 2</t>
  </si>
  <si>
    <t>Maksimum Iterasi</t>
  </si>
  <si>
    <t>Error Terkecil</t>
  </si>
  <si>
    <t>Fungsi Obyektif Awal</t>
  </si>
  <si>
    <t>Iterasi Awal</t>
  </si>
  <si>
    <t>PERHITUNGAN KEKHASAN ABSOLUT (tik)</t>
  </si>
  <si>
    <t>PERBAIKI PERHITUNGAN PUSAT CLUSTER</t>
  </si>
  <si>
    <t>PERHITUNGAN KEKHASAN RELATIF DAN ABSOLUT</t>
  </si>
  <si>
    <t>CLUSTER 1</t>
  </si>
  <si>
    <t>tik</t>
  </si>
  <si>
    <t>𝜇1^2 + tik^2</t>
  </si>
  <si>
    <t>(𝜇1^2+tik^2)*(x1)</t>
  </si>
  <si>
    <t>(𝜇1^2+tik^2)*(x2)</t>
  </si>
  <si>
    <t>(𝜇1^2 + tik^2)*(x3)</t>
  </si>
  <si>
    <t>tik1</t>
  </si>
  <si>
    <t>tik2</t>
  </si>
  <si>
    <t>tik3</t>
  </si>
  <si>
    <r>
      <rPr>
        <sz val="11"/>
        <color theme="1"/>
        <rFont val="Calibri"/>
        <charset val="134"/>
        <scheme val="minor"/>
      </rPr>
      <t>L1/</t>
    </r>
    <r>
      <rPr>
        <sz val="11"/>
        <color theme="1"/>
        <rFont val="Calibri"/>
        <charset val="134"/>
      </rPr>
      <t>ΣL1</t>
    </r>
  </si>
  <si>
    <t>L2/ΣL2</t>
  </si>
  <si>
    <t>L3/ΣL3</t>
  </si>
  <si>
    <t>L1/ΣL1</t>
  </si>
  <si>
    <t>Σ</t>
  </si>
  <si>
    <t>CLUSTER 2</t>
  </si>
  <si>
    <t>𝜇1^2 + tik1^2</t>
  </si>
  <si>
    <t>𝜇2^2+tik2^2</t>
  </si>
  <si>
    <t>𝜇3^2+tik3^2</t>
  </si>
  <si>
    <t>CLUSTER 3</t>
  </si>
  <si>
    <t>𝜇</t>
  </si>
  <si>
    <t>t</t>
  </si>
  <si>
    <t>(𝜇1^2 + t^2)</t>
  </si>
  <si>
    <t>(𝜇1^2 + t^2)*(x1)</t>
  </si>
  <si>
    <t>(𝜇1^2+t^2)*(x2)</t>
  </si>
  <si>
    <t>(𝜇1^2+t^2)*(x3)</t>
  </si>
  <si>
    <t>ITERASI BERHENTI</t>
  </si>
  <si>
    <t>Hasil Akhir</t>
  </si>
  <si>
    <t>Matriks Partisi U</t>
  </si>
  <si>
    <t>PUSAT CLUSTER ITERASI KE 2</t>
  </si>
  <si>
    <t>Data Ke</t>
  </si>
  <si>
    <t>Derajat Keanggotaan Data pada Cluster ke</t>
  </si>
  <si>
    <t>Maksimum</t>
  </si>
  <si>
    <t>Cluster</t>
  </si>
  <si>
    <t>Keterangan</t>
  </si>
  <si>
    <t>Sangat Rawan Kecelakaan</t>
  </si>
  <si>
    <t>V =</t>
  </si>
  <si>
    <t>Rawan Kecelakaan</t>
  </si>
  <si>
    <t>Tidak Rawan Kecelakaan</t>
  </si>
  <si>
    <t>Total Data</t>
  </si>
  <si>
    <r>
      <rPr>
        <sz val="10"/>
        <color theme="1"/>
        <rFont val="Calibri"/>
        <charset val="134"/>
      </rPr>
      <t xml:space="preserve">𝜇1^2 + </t>
    </r>
    <r>
      <rPr>
        <i/>
        <sz val="10"/>
        <color theme="1"/>
        <rFont val="Calibri"/>
        <charset val="134"/>
      </rPr>
      <t>t^2</t>
    </r>
  </si>
  <si>
    <t>SELESAI</t>
  </si>
</sst>
</file>

<file path=xl/styles.xml><?xml version="1.0" encoding="utf-8"?>
<styleSheet xmlns="http://schemas.openxmlformats.org/spreadsheetml/2006/main">
  <numFmts count="5">
    <numFmt numFmtId="176" formatCode="0.0000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8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10"/>
      <color theme="1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0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2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16" borderId="9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0" fillId="22" borderId="12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25" borderId="10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9" fillId="18" borderId="11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8" fillId="18" borderId="10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</cellStyleXfs>
  <cellXfs count="7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76" fontId="0" fillId="3" borderId="1" xfId="0" applyNumberForma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6" borderId="1" xfId="0" applyFill="1" applyBorder="1"/>
    <xf numFmtId="176" fontId="0" fillId="6" borderId="1" xfId="0" applyNumberFormat="1" applyFill="1" applyBorder="1"/>
    <xf numFmtId="176" fontId="0" fillId="0" borderId="0" xfId="0" applyNumberFormat="1"/>
    <xf numFmtId="176" fontId="6" fillId="7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/>
    <xf numFmtId="0" fontId="0" fillId="4" borderId="1" xfId="0" applyFill="1" applyBorder="1" applyAlignment="1">
      <alignment horizontal="center"/>
    </xf>
    <xf numFmtId="176" fontId="0" fillId="4" borderId="1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76" fontId="0" fillId="0" borderId="0" xfId="0" applyNumberForma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176" fontId="0" fillId="8" borderId="1" xfId="0" applyNumberFormat="1" applyFill="1" applyBorder="1" applyAlignment="1">
      <alignment horizontal="center" vertical="center"/>
    </xf>
    <xf numFmtId="176" fontId="0" fillId="5" borderId="1" xfId="0" applyNumberFormat="1" applyFill="1" applyBorder="1"/>
    <xf numFmtId="0" fontId="7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" xfId="0" applyBorder="1"/>
    <xf numFmtId="0" fontId="7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Border="1"/>
    <xf numFmtId="0" fontId="7" fillId="0" borderId="0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76" fontId="0" fillId="0" borderId="1" xfId="0" applyNumberFormat="1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/>
    </xf>
    <xf numFmtId="176" fontId="0" fillId="6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/>
    </xf>
    <xf numFmtId="176" fontId="5" fillId="7" borderId="1" xfId="0" applyNumberFormat="1" applyFont="1" applyFill="1" applyBorder="1" applyAlignment="1">
      <alignment horizontal="center" vertical="center"/>
    </xf>
    <xf numFmtId="176" fontId="0" fillId="9" borderId="1" xfId="0" applyNumberFormat="1" applyFill="1" applyBorder="1" applyAlignment="1">
      <alignment horizontal="center"/>
    </xf>
    <xf numFmtId="176" fontId="0" fillId="9" borderId="1" xfId="0" applyNumberFormat="1" applyFill="1" applyBorder="1" applyAlignment="1">
      <alignment horizontal="center" vertical="center"/>
    </xf>
    <xf numFmtId="0" fontId="0" fillId="0" borderId="0" xfId="0" applyFill="1"/>
    <xf numFmtId="0" fontId="0" fillId="10" borderId="1" xfId="0" applyFill="1" applyBorder="1" applyAlignment="1">
      <alignment horizontal="center"/>
    </xf>
    <xf numFmtId="0" fontId="5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76" fontId="0" fillId="10" borderId="1" xfId="0" applyNumberFormat="1" applyFill="1" applyBorder="1" applyAlignment="1">
      <alignment horizontal="center"/>
    </xf>
    <xf numFmtId="176" fontId="0" fillId="10" borderId="1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selection activeCell="C1" sqref="C1"/>
    </sheetView>
  </sheetViews>
  <sheetFormatPr defaultColWidth="9" defaultRowHeight="15" outlineLevelCol="6"/>
  <cols>
    <col min="1" max="1" width="22.1428571428571" customWidth="1"/>
    <col min="2" max="2" width="19.4285714285714" customWidth="1"/>
    <col min="3" max="3" width="19.8571428571429" customWidth="1"/>
    <col min="4" max="4" width="20.8571428571429" customWidth="1"/>
    <col min="5" max="5" width="15.4285714285714" customWidth="1"/>
    <col min="7" max="7" width="21.1428571428571" customWidth="1"/>
    <col min="8" max="8" width="18" customWidth="1"/>
  </cols>
  <sheetData>
    <row r="1" spans="1:3">
      <c r="A1" s="18" t="s">
        <v>0</v>
      </c>
      <c r="B1" s="18" t="s">
        <v>1</v>
      </c>
      <c r="C1" s="18" t="s">
        <v>2</v>
      </c>
    </row>
    <row r="2" spans="1:3">
      <c r="A2" s="21">
        <v>2</v>
      </c>
      <c r="B2" s="21">
        <f>A2*2</f>
        <v>4</v>
      </c>
      <c r="C2" s="21">
        <v>2</v>
      </c>
    </row>
    <row r="3" spans="1:3">
      <c r="A3" s="21">
        <v>3</v>
      </c>
      <c r="B3" s="21">
        <f t="shared" ref="B3:B31" si="0">A3*2</f>
        <v>6</v>
      </c>
      <c r="C3" s="21">
        <v>3</v>
      </c>
    </row>
    <row r="4" spans="1:3">
      <c r="A4" s="21">
        <v>0</v>
      </c>
      <c r="B4" s="21">
        <f t="shared" si="0"/>
        <v>0</v>
      </c>
      <c r="C4" s="21">
        <v>0</v>
      </c>
    </row>
    <row r="5" spans="1:3">
      <c r="A5" s="21">
        <v>6</v>
      </c>
      <c r="B5" s="21">
        <f t="shared" si="0"/>
        <v>12</v>
      </c>
      <c r="C5" s="21">
        <v>8</v>
      </c>
    </row>
    <row r="6" spans="1:3">
      <c r="A6" s="21">
        <v>1</v>
      </c>
      <c r="B6" s="21">
        <f t="shared" si="0"/>
        <v>2</v>
      </c>
      <c r="C6" s="21">
        <v>1</v>
      </c>
    </row>
    <row r="7" spans="1:3">
      <c r="A7" s="21">
        <v>1</v>
      </c>
      <c r="B7" s="21">
        <f t="shared" si="0"/>
        <v>2</v>
      </c>
      <c r="C7" s="21">
        <v>0</v>
      </c>
    </row>
    <row r="8" spans="1:3">
      <c r="A8" s="21">
        <v>2</v>
      </c>
      <c r="B8" s="21">
        <f t="shared" si="0"/>
        <v>4</v>
      </c>
      <c r="C8" s="21">
        <v>2</v>
      </c>
    </row>
    <row r="9" spans="1:3">
      <c r="A9" s="21">
        <v>3</v>
      </c>
      <c r="B9" s="21">
        <f t="shared" si="0"/>
        <v>6</v>
      </c>
      <c r="C9" s="21">
        <v>4</v>
      </c>
    </row>
    <row r="10" spans="1:3">
      <c r="A10" s="21">
        <v>4</v>
      </c>
      <c r="B10" s="21">
        <f t="shared" si="0"/>
        <v>8</v>
      </c>
      <c r="C10" s="21">
        <v>1</v>
      </c>
    </row>
    <row r="11" spans="1:7">
      <c r="A11" s="21">
        <v>7</v>
      </c>
      <c r="B11" s="21">
        <f t="shared" si="0"/>
        <v>14</v>
      </c>
      <c r="C11" s="21">
        <v>9</v>
      </c>
      <c r="G11" s="73"/>
    </row>
    <row r="12" spans="1:3">
      <c r="A12" s="21">
        <v>0</v>
      </c>
      <c r="B12" s="21">
        <f t="shared" si="0"/>
        <v>0</v>
      </c>
      <c r="C12" s="21">
        <v>0</v>
      </c>
    </row>
    <row r="13" spans="1:3">
      <c r="A13" s="21">
        <v>4</v>
      </c>
      <c r="B13" s="21">
        <f t="shared" si="0"/>
        <v>8</v>
      </c>
      <c r="C13" s="21">
        <v>3</v>
      </c>
    </row>
    <row r="14" spans="1:3">
      <c r="A14" s="21">
        <v>0</v>
      </c>
      <c r="B14" s="21">
        <f t="shared" si="0"/>
        <v>0</v>
      </c>
      <c r="C14" s="21">
        <v>0</v>
      </c>
    </row>
    <row r="15" spans="1:3">
      <c r="A15" s="21">
        <v>2</v>
      </c>
      <c r="B15" s="21">
        <f t="shared" si="0"/>
        <v>4</v>
      </c>
      <c r="C15" s="21">
        <v>1</v>
      </c>
    </row>
    <row r="16" spans="1:3">
      <c r="A16" s="21">
        <v>3</v>
      </c>
      <c r="B16" s="21">
        <f t="shared" si="0"/>
        <v>6</v>
      </c>
      <c r="C16" s="21">
        <v>5</v>
      </c>
    </row>
    <row r="17" spans="1:3">
      <c r="A17" s="21">
        <v>1</v>
      </c>
      <c r="B17" s="21">
        <f t="shared" si="0"/>
        <v>2</v>
      </c>
      <c r="C17" s="21">
        <v>1</v>
      </c>
    </row>
    <row r="18" spans="1:7">
      <c r="A18" s="21">
        <v>0</v>
      </c>
      <c r="B18" s="21">
        <f t="shared" si="0"/>
        <v>0</v>
      </c>
      <c r="C18" s="21">
        <v>0</v>
      </c>
      <c r="G18" s="44"/>
    </row>
    <row r="19" spans="1:3">
      <c r="A19" s="21">
        <v>3</v>
      </c>
      <c r="B19" s="21">
        <f t="shared" si="0"/>
        <v>6</v>
      </c>
      <c r="C19" s="21">
        <v>5</v>
      </c>
    </row>
    <row r="20" spans="1:3">
      <c r="A20" s="21">
        <v>4</v>
      </c>
      <c r="B20" s="21">
        <f t="shared" si="0"/>
        <v>8</v>
      </c>
      <c r="C20" s="21">
        <v>7</v>
      </c>
    </row>
    <row r="21" spans="1:3">
      <c r="A21" s="21">
        <v>5</v>
      </c>
      <c r="B21" s="21">
        <f t="shared" si="0"/>
        <v>10</v>
      </c>
      <c r="C21" s="21">
        <v>6</v>
      </c>
    </row>
    <row r="22" spans="1:3">
      <c r="A22" s="21">
        <v>0</v>
      </c>
      <c r="B22" s="21">
        <f t="shared" si="0"/>
        <v>0</v>
      </c>
      <c r="C22" s="21">
        <v>0</v>
      </c>
    </row>
    <row r="23" spans="1:3">
      <c r="A23" s="21">
        <v>2</v>
      </c>
      <c r="B23" s="21">
        <f t="shared" si="0"/>
        <v>4</v>
      </c>
      <c r="C23" s="21">
        <v>2</v>
      </c>
    </row>
    <row r="24" spans="1:3">
      <c r="A24" s="21">
        <v>2</v>
      </c>
      <c r="B24" s="21">
        <f t="shared" si="0"/>
        <v>4</v>
      </c>
      <c r="C24" s="21">
        <v>2</v>
      </c>
    </row>
    <row r="25" spans="1:3">
      <c r="A25" s="21">
        <v>2</v>
      </c>
      <c r="B25" s="21">
        <f t="shared" si="0"/>
        <v>4</v>
      </c>
      <c r="C25" s="21">
        <v>3</v>
      </c>
    </row>
    <row r="26" spans="1:3">
      <c r="A26" s="21">
        <v>3</v>
      </c>
      <c r="B26" s="21">
        <f t="shared" si="0"/>
        <v>6</v>
      </c>
      <c r="C26" s="21">
        <v>2</v>
      </c>
    </row>
    <row r="27" spans="1:3">
      <c r="A27" s="21">
        <v>2</v>
      </c>
      <c r="B27" s="21">
        <f t="shared" si="0"/>
        <v>4</v>
      </c>
      <c r="C27" s="21">
        <v>2</v>
      </c>
    </row>
    <row r="28" spans="1:3">
      <c r="A28" s="21">
        <v>1</v>
      </c>
      <c r="B28" s="21">
        <f t="shared" si="0"/>
        <v>2</v>
      </c>
      <c r="C28" s="21">
        <v>1</v>
      </c>
    </row>
    <row r="29" spans="1:3">
      <c r="A29" s="21">
        <v>2</v>
      </c>
      <c r="B29" s="21">
        <f t="shared" si="0"/>
        <v>4</v>
      </c>
      <c r="C29" s="21">
        <v>3</v>
      </c>
    </row>
    <row r="30" spans="1:3">
      <c r="A30" s="21">
        <v>5</v>
      </c>
      <c r="B30" s="21">
        <f t="shared" si="0"/>
        <v>10</v>
      </c>
      <c r="C30" s="21">
        <v>7</v>
      </c>
    </row>
    <row r="31" spans="1:3">
      <c r="A31" s="21">
        <v>1</v>
      </c>
      <c r="B31" s="21">
        <f t="shared" si="0"/>
        <v>2</v>
      </c>
      <c r="C31" s="21">
        <v>1</v>
      </c>
    </row>
  </sheetData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9"/>
  <sheetViews>
    <sheetView topLeftCell="H72" workbookViewId="0">
      <selection activeCell="S87" sqref="S87"/>
    </sheetView>
  </sheetViews>
  <sheetFormatPr defaultColWidth="9" defaultRowHeight="15"/>
  <cols>
    <col min="2" max="2" width="25.1428571428571" customWidth="1"/>
    <col min="7" max="9" width="9.85714285714286" customWidth="1"/>
    <col min="14" max="14" width="11.2857142857143" customWidth="1"/>
    <col min="16" max="16" width="13.1428571428571" customWidth="1"/>
    <col min="17" max="17" width="11.5714285714286" customWidth="1"/>
    <col min="18" max="18" width="12.5714285714286" customWidth="1"/>
    <col min="19" max="19" width="13.4285714285714" customWidth="1"/>
    <col min="20" max="20" width="12.8571428571429" customWidth="1"/>
    <col min="21" max="21" width="9.57142857142857" customWidth="1"/>
    <col min="22" max="22" width="13.8571428571429" customWidth="1"/>
    <col min="23" max="23" width="11.4285714285714" customWidth="1"/>
    <col min="24" max="24" width="11.1428571428571" customWidth="1"/>
  </cols>
  <sheetData>
    <row r="1" spans="1:22">
      <c r="A1" s="1" t="s">
        <v>6</v>
      </c>
      <c r="B1" s="2"/>
      <c r="C1" s="2"/>
      <c r="D1" s="2"/>
      <c r="E1" s="2"/>
      <c r="F1" s="2"/>
      <c r="G1" s="2"/>
      <c r="H1" s="2"/>
      <c r="I1" s="2"/>
      <c r="K1" s="1" t="s">
        <v>7</v>
      </c>
      <c r="L1" s="2"/>
      <c r="M1" s="2"/>
      <c r="N1" s="2"/>
      <c r="P1" s="1" t="s">
        <v>8</v>
      </c>
      <c r="Q1" s="2"/>
      <c r="R1" s="2"/>
      <c r="S1" s="2"/>
      <c r="T1" s="2"/>
      <c r="U1" s="2"/>
      <c r="V1" s="2"/>
    </row>
    <row r="2" spans="1:22">
      <c r="A2" s="2"/>
      <c r="B2" s="2"/>
      <c r="C2" s="2"/>
      <c r="D2" s="2"/>
      <c r="E2" s="2"/>
      <c r="F2" s="2"/>
      <c r="G2" s="2"/>
      <c r="H2" s="2"/>
      <c r="I2" s="2"/>
      <c r="K2" s="2"/>
      <c r="L2" s="2"/>
      <c r="M2" s="2"/>
      <c r="N2" s="2"/>
      <c r="P2" s="2"/>
      <c r="Q2" s="2"/>
      <c r="R2" s="2"/>
      <c r="S2" s="2"/>
      <c r="T2" s="2"/>
      <c r="U2" s="2"/>
      <c r="V2" s="2"/>
    </row>
    <row r="4" ht="17.25" customHeight="1" spans="1:22">
      <c r="A4" s="3" t="s">
        <v>3</v>
      </c>
      <c r="B4" s="3" t="s">
        <v>9</v>
      </c>
      <c r="C4" s="3" t="s">
        <v>10</v>
      </c>
      <c r="D4" s="3"/>
      <c r="E4" s="3"/>
      <c r="F4" s="5" t="s">
        <v>11</v>
      </c>
      <c r="G4" s="3" t="s">
        <v>12</v>
      </c>
      <c r="H4" s="3" t="s">
        <v>13</v>
      </c>
      <c r="I4" s="3" t="s">
        <v>14</v>
      </c>
      <c r="K4" s="16" t="s">
        <v>15</v>
      </c>
      <c r="L4" s="49">
        <f>(G36/$F36)</f>
        <v>5.34560693261496</v>
      </c>
      <c r="M4" s="49">
        <f t="shared" ref="M4:N4" si="0">(H36/$F36)</f>
        <v>10.6912138652299</v>
      </c>
      <c r="N4" s="49">
        <f t="shared" si="0"/>
        <v>7.14529646612302</v>
      </c>
      <c r="O4" s="17" t="s">
        <v>3</v>
      </c>
      <c r="P4" s="16" t="s">
        <v>16</v>
      </c>
      <c r="Q4" s="16"/>
      <c r="R4" s="16"/>
      <c r="S4" s="16" t="s">
        <v>17</v>
      </c>
      <c r="T4" s="16" t="s">
        <v>18</v>
      </c>
      <c r="U4" s="16" t="s">
        <v>19</v>
      </c>
      <c r="V4" s="16" t="s">
        <v>20</v>
      </c>
    </row>
    <row r="5" spans="1:22">
      <c r="A5" s="3"/>
      <c r="B5" s="3"/>
      <c r="C5" s="3" t="s">
        <v>21</v>
      </c>
      <c r="D5" s="3" t="s">
        <v>22</v>
      </c>
      <c r="E5" s="3" t="s">
        <v>23</v>
      </c>
      <c r="F5" s="5"/>
      <c r="G5" s="3"/>
      <c r="H5" s="3"/>
      <c r="I5" s="3"/>
      <c r="K5" s="16"/>
      <c r="L5" s="49">
        <f>(G72/$F72)</f>
        <v>2.4772660841623</v>
      </c>
      <c r="M5" s="49">
        <f t="shared" ref="M5:N5" si="1">(H72/$F72)</f>
        <v>4.95453216832459</v>
      </c>
      <c r="N5" s="49">
        <f t="shared" si="1"/>
        <v>2.63615228979875</v>
      </c>
      <c r="O5" s="20"/>
      <c r="P5" s="19" t="s">
        <v>11</v>
      </c>
      <c r="Q5" s="19" t="s">
        <v>24</v>
      </c>
      <c r="R5" s="19" t="s">
        <v>25</v>
      </c>
      <c r="S5" s="16"/>
      <c r="T5" s="16"/>
      <c r="U5" s="16"/>
      <c r="V5" s="16"/>
    </row>
    <row r="6" spans="1:22">
      <c r="A6" s="74" t="s">
        <v>26</v>
      </c>
      <c r="B6" s="8">
        <f>'iterasi 7'!V44</f>
        <v>0.0152287378244359</v>
      </c>
      <c r="C6" s="7">
        <v>2</v>
      </c>
      <c r="D6" s="7">
        <f>C6*2</f>
        <v>4</v>
      </c>
      <c r="E6" s="7">
        <v>2</v>
      </c>
      <c r="F6" s="8">
        <f>B6^2</f>
        <v>0.000231914455725404</v>
      </c>
      <c r="G6" s="8">
        <f>$F6*C6</f>
        <v>0.000463828911450809</v>
      </c>
      <c r="H6" s="8">
        <f>$F6*D6</f>
        <v>0.000927657822901618</v>
      </c>
      <c r="I6" s="8">
        <f>$F6*E6</f>
        <v>0.000463828911450809</v>
      </c>
      <c r="K6" s="16"/>
      <c r="L6" s="49">
        <f>(G108/$F108)</f>
        <v>0.507049109428858</v>
      </c>
      <c r="M6" s="49">
        <f t="shared" ref="M6:N6" si="2">(H108/$F108)</f>
        <v>1.01409821885772</v>
      </c>
      <c r="N6" s="49">
        <f t="shared" si="2"/>
        <v>0.402691021985182</v>
      </c>
      <c r="O6" s="68">
        <v>1</v>
      </c>
      <c r="P6" s="56">
        <f>B6^2</f>
        <v>0.000231914455725404</v>
      </c>
      <c r="Q6" s="8">
        <v>0.0225</v>
      </c>
      <c r="R6" s="8">
        <v>0.2916</v>
      </c>
      <c r="S6" s="22">
        <f>SUM(($C6-L$4)^2,($D6-M$4)^2,($E6-N$4)^2)*P6</f>
        <v>0.019118912807601</v>
      </c>
      <c r="T6" s="22">
        <f>SUM(($C42-L$5)^2,($D42-M$5)^2,($E42-N$5)^2)*Q6</f>
        <v>0.0347310970036709</v>
      </c>
      <c r="U6" s="22">
        <f>SUM(($C78-L$6)^2,($D78-M$6)^2,($E78-N$6)^2)*R6</f>
        <v>3.9937267085117</v>
      </c>
      <c r="V6" s="27">
        <f>(S6+T6+U6)</f>
        <v>4.04757671832297</v>
      </c>
    </row>
    <row r="7" spans="1:22">
      <c r="A7" s="74" t="s">
        <v>27</v>
      </c>
      <c r="B7" s="8">
        <f>'iterasi 7'!V45</f>
        <v>0.0366297971915943</v>
      </c>
      <c r="C7" s="7">
        <v>3</v>
      </c>
      <c r="D7" s="7">
        <f t="shared" ref="D7:D35" si="3">C7*2</f>
        <v>6</v>
      </c>
      <c r="E7" s="7">
        <v>3</v>
      </c>
      <c r="F7" s="8">
        <f t="shared" ref="F7:F35" si="4">B7^2</f>
        <v>0.00134174204229733</v>
      </c>
      <c r="G7" s="8">
        <f t="shared" ref="G7:G35" si="5">F7*C7</f>
        <v>0.004025226126892</v>
      </c>
      <c r="H7" s="8">
        <f t="shared" ref="H7:I35" si="6">$F7*D7</f>
        <v>0.00805045225378399</v>
      </c>
      <c r="I7" s="8">
        <f t="shared" si="6"/>
        <v>0.004025226126892</v>
      </c>
      <c r="O7" s="68">
        <v>2</v>
      </c>
      <c r="P7" s="56">
        <f t="shared" ref="P7:P35" si="7">B7^2</f>
        <v>0.00134174204229733</v>
      </c>
      <c r="Q7" s="8">
        <v>0.0256</v>
      </c>
      <c r="R7" s="8">
        <v>0.2704</v>
      </c>
      <c r="S7" s="22">
        <f t="shared" ref="S7:S35" si="8">SUM(($C7-L$4)^2,($D7-M$4)^2,($E7-N$4)^2)*P7</f>
        <v>0.0599662653744766</v>
      </c>
      <c r="T7" s="22">
        <f t="shared" ref="T7:T35" si="9">SUM(($C43-L$5)^2,($D43-M$5)^2,($E43-N$5)^2)*Q7</f>
        <v>0.0383651555853769</v>
      </c>
      <c r="U7" s="22">
        <f t="shared" ref="U7:U35" si="10">SUM(($C79-L$6)^2,($D79-M$6)^2,($E79-N$6)^2)*R7</f>
        <v>10.2265373670004</v>
      </c>
      <c r="V7" s="27">
        <f t="shared" ref="V7:V35" si="11">(S7+T7+U7)</f>
        <v>10.3248687879602</v>
      </c>
    </row>
    <row r="8" spans="1:22">
      <c r="A8" s="74" t="s">
        <v>28</v>
      </c>
      <c r="B8" s="8">
        <f>'iterasi 7'!V46</f>
        <v>0.00715583624134982</v>
      </c>
      <c r="C8" s="7">
        <v>0</v>
      </c>
      <c r="D8" s="7">
        <f t="shared" si="3"/>
        <v>0</v>
      </c>
      <c r="E8" s="7">
        <v>0</v>
      </c>
      <c r="F8" s="8">
        <f t="shared" si="4"/>
        <v>5.12059923130155e-5</v>
      </c>
      <c r="G8" s="8">
        <f t="shared" si="5"/>
        <v>0</v>
      </c>
      <c r="H8" s="8">
        <f t="shared" si="6"/>
        <v>0</v>
      </c>
      <c r="I8" s="8">
        <f t="shared" si="6"/>
        <v>0</v>
      </c>
      <c r="O8" s="68">
        <v>3</v>
      </c>
      <c r="P8" s="56">
        <f t="shared" si="7"/>
        <v>5.12059923130155e-5</v>
      </c>
      <c r="Q8" s="8">
        <v>0.1089</v>
      </c>
      <c r="R8" s="8">
        <v>0.3136</v>
      </c>
      <c r="S8" s="22">
        <f t="shared" si="8"/>
        <v>0.00993052294993467</v>
      </c>
      <c r="T8" s="22">
        <f t="shared" si="9"/>
        <v>4.09829197823959</v>
      </c>
      <c r="U8" s="22">
        <f t="shared" si="10"/>
        <v>0.453984311977425</v>
      </c>
      <c r="V8" s="27">
        <f t="shared" si="11"/>
        <v>4.56220681316695</v>
      </c>
    </row>
    <row r="9" spans="1:22">
      <c r="A9" s="74" t="s">
        <v>29</v>
      </c>
      <c r="B9" s="8">
        <f>'iterasi 7'!V47</f>
        <v>0.949211869275676</v>
      </c>
      <c r="C9" s="7">
        <v>6</v>
      </c>
      <c r="D9" s="7">
        <f t="shared" si="3"/>
        <v>12</v>
      </c>
      <c r="E9" s="7">
        <v>8</v>
      </c>
      <c r="F9" s="8">
        <f t="shared" si="4"/>
        <v>0.901003172773822</v>
      </c>
      <c r="G9" s="8">
        <f t="shared" si="5"/>
        <v>5.40601903664293</v>
      </c>
      <c r="H9" s="8">
        <f t="shared" si="6"/>
        <v>10.8120380732859</v>
      </c>
      <c r="I9" s="8">
        <f t="shared" si="6"/>
        <v>7.20802538219058</v>
      </c>
      <c r="O9" s="68">
        <v>4</v>
      </c>
      <c r="P9" s="56">
        <f t="shared" si="7"/>
        <v>0.901003172773822</v>
      </c>
      <c r="Q9" s="8">
        <v>0.0484</v>
      </c>
      <c r="R9" s="8">
        <v>0.0169</v>
      </c>
      <c r="S9" s="22">
        <f t="shared" si="8"/>
        <v>2.58738338834889</v>
      </c>
      <c r="T9" s="22">
        <f t="shared" si="9"/>
        <v>4.39564605981235</v>
      </c>
      <c r="U9" s="22">
        <f t="shared" si="10"/>
        <v>3.5250299042416</v>
      </c>
      <c r="V9" s="27">
        <f t="shared" si="11"/>
        <v>10.5080593524028</v>
      </c>
    </row>
    <row r="10" spans="1:22">
      <c r="A10" s="74" t="s">
        <v>30</v>
      </c>
      <c r="B10" s="8">
        <f>'iterasi 7'!V48</f>
        <v>0.0109632920634952</v>
      </c>
      <c r="C10" s="7">
        <v>1</v>
      </c>
      <c r="D10" s="7">
        <f t="shared" si="3"/>
        <v>2</v>
      </c>
      <c r="E10" s="7">
        <v>1</v>
      </c>
      <c r="F10" s="8">
        <f t="shared" si="4"/>
        <v>0.000120193772869496</v>
      </c>
      <c r="G10" s="8">
        <f t="shared" si="5"/>
        <v>0.000120193772869496</v>
      </c>
      <c r="H10" s="8">
        <f t="shared" si="6"/>
        <v>0.000240387545738992</v>
      </c>
      <c r="I10" s="8">
        <f t="shared" si="6"/>
        <v>0.000120193772869496</v>
      </c>
      <c r="O10" s="68">
        <v>5</v>
      </c>
      <c r="P10" s="56">
        <f t="shared" si="7"/>
        <v>0.000120193772869496</v>
      </c>
      <c r="Q10" s="8">
        <v>0.0441</v>
      </c>
      <c r="R10" s="8">
        <v>0.1225</v>
      </c>
      <c r="S10" s="22">
        <f t="shared" si="8"/>
        <v>0.0158879540992931</v>
      </c>
      <c r="T10" s="22">
        <f t="shared" si="9"/>
        <v>0.599255925203018</v>
      </c>
      <c r="U10" s="22">
        <f t="shared" si="10"/>
        <v>0.192543162429461</v>
      </c>
      <c r="V10" s="27">
        <f t="shared" si="11"/>
        <v>0.807687041731772</v>
      </c>
    </row>
    <row r="11" spans="1:22">
      <c r="A11" s="74" t="s">
        <v>31</v>
      </c>
      <c r="B11" s="8">
        <f>'iterasi 7'!V49</f>
        <v>0.00904011265403135</v>
      </c>
      <c r="C11" s="7">
        <v>1</v>
      </c>
      <c r="D11" s="7">
        <f t="shared" si="3"/>
        <v>2</v>
      </c>
      <c r="E11" s="7">
        <v>0</v>
      </c>
      <c r="F11" s="8">
        <f t="shared" si="4"/>
        <v>8.17236367975778e-5</v>
      </c>
      <c r="G11" s="8">
        <f t="shared" si="5"/>
        <v>8.17236367975778e-5</v>
      </c>
      <c r="H11" s="8">
        <f t="shared" si="6"/>
        <v>0.000163447273595156</v>
      </c>
      <c r="I11" s="8">
        <f t="shared" si="6"/>
        <v>0</v>
      </c>
      <c r="O11" s="68">
        <v>6</v>
      </c>
      <c r="P11" s="56">
        <f t="shared" si="7"/>
        <v>8.17236367975778e-5</v>
      </c>
      <c r="Q11" s="8">
        <v>0.09</v>
      </c>
      <c r="R11" s="8">
        <v>0.3136</v>
      </c>
      <c r="S11" s="22">
        <f t="shared" si="8"/>
        <v>0.0118888898683495</v>
      </c>
      <c r="T11" s="22">
        <f t="shared" si="9"/>
        <v>1.6074786880883</v>
      </c>
      <c r="U11" s="22">
        <f t="shared" si="10"/>
        <v>0.431878304808526</v>
      </c>
      <c r="V11" s="27">
        <f t="shared" si="11"/>
        <v>2.05124588276518</v>
      </c>
    </row>
    <row r="12" spans="1:22">
      <c r="A12" s="74" t="s">
        <v>32</v>
      </c>
      <c r="B12" s="8">
        <f>'iterasi 7'!V50</f>
        <v>0.0152287378244359</v>
      </c>
      <c r="C12" s="7">
        <v>2</v>
      </c>
      <c r="D12" s="7">
        <f t="shared" si="3"/>
        <v>4</v>
      </c>
      <c r="E12" s="7">
        <v>2</v>
      </c>
      <c r="F12" s="8">
        <f t="shared" si="4"/>
        <v>0.000231914455725404</v>
      </c>
      <c r="G12" s="8">
        <f t="shared" si="5"/>
        <v>0.000463828911450809</v>
      </c>
      <c r="H12" s="8">
        <f t="shared" si="6"/>
        <v>0.000927657822901618</v>
      </c>
      <c r="I12" s="8">
        <f t="shared" si="6"/>
        <v>0.000463828911450809</v>
      </c>
      <c r="O12" s="68">
        <v>7</v>
      </c>
      <c r="P12" s="56">
        <f t="shared" si="7"/>
        <v>0.000231914455725404</v>
      </c>
      <c r="Q12" s="8">
        <v>0.1681</v>
      </c>
      <c r="R12" s="8">
        <v>0.0196</v>
      </c>
      <c r="S12" s="22">
        <f t="shared" si="8"/>
        <v>0.019118912807601</v>
      </c>
      <c r="T12" s="22">
        <f t="shared" si="9"/>
        <v>0.259479884725203</v>
      </c>
      <c r="U12" s="22">
        <f t="shared" si="10"/>
        <v>0.268439792478838</v>
      </c>
      <c r="V12" s="27">
        <f t="shared" si="11"/>
        <v>0.547038590011643</v>
      </c>
    </row>
    <row r="13" spans="1:22">
      <c r="A13" s="74" t="s">
        <v>33</v>
      </c>
      <c r="B13" s="8">
        <f>'iterasi 7'!V51</f>
        <v>0.083748150531966</v>
      </c>
      <c r="C13" s="7">
        <v>3</v>
      </c>
      <c r="D13" s="7">
        <f t="shared" si="3"/>
        <v>6</v>
      </c>
      <c r="E13" s="7">
        <v>4</v>
      </c>
      <c r="F13" s="8">
        <f t="shared" si="4"/>
        <v>0.00701375271752483</v>
      </c>
      <c r="G13" s="8">
        <f t="shared" si="5"/>
        <v>0.0210412581525745</v>
      </c>
      <c r="H13" s="8">
        <f t="shared" si="6"/>
        <v>0.042082516305149</v>
      </c>
      <c r="I13" s="8">
        <f t="shared" si="6"/>
        <v>0.0280550108700993</v>
      </c>
      <c r="O13" s="68">
        <v>8</v>
      </c>
      <c r="P13" s="56">
        <f t="shared" si="7"/>
        <v>0.00701375271752483</v>
      </c>
      <c r="Q13" s="8">
        <v>0.1024</v>
      </c>
      <c r="R13" s="8">
        <v>0.1156</v>
      </c>
      <c r="S13" s="22">
        <f t="shared" si="8"/>
        <v>0.262330127469263</v>
      </c>
      <c r="T13" s="22">
        <f t="shared" si="9"/>
        <v>0.330376633390723</v>
      </c>
      <c r="U13" s="22">
        <f t="shared" si="10"/>
        <v>5.08809384024826</v>
      </c>
      <c r="V13" s="27">
        <f t="shared" si="11"/>
        <v>5.68080060110824</v>
      </c>
    </row>
    <row r="14" spans="1:22">
      <c r="A14" s="74" t="s">
        <v>34</v>
      </c>
      <c r="B14" s="8">
        <f>'iterasi 7'!V52</f>
        <v>0.207504013523942</v>
      </c>
      <c r="C14" s="7">
        <v>4</v>
      </c>
      <c r="D14" s="7">
        <f t="shared" si="3"/>
        <v>8</v>
      </c>
      <c r="E14" s="7">
        <v>1</v>
      </c>
      <c r="F14" s="8">
        <f t="shared" si="4"/>
        <v>0.0430579156285444</v>
      </c>
      <c r="G14" s="8">
        <f t="shared" si="5"/>
        <v>0.172231662514178</v>
      </c>
      <c r="H14" s="8">
        <f t="shared" si="6"/>
        <v>0.344463325028355</v>
      </c>
      <c r="I14" s="8">
        <f t="shared" si="6"/>
        <v>0.0430579156285444</v>
      </c>
      <c r="O14" s="68">
        <v>9</v>
      </c>
      <c r="P14" s="56">
        <f t="shared" si="7"/>
        <v>0.0430579156285444</v>
      </c>
      <c r="Q14" s="8">
        <v>0.0121</v>
      </c>
      <c r="R14" s="8">
        <v>0.0529</v>
      </c>
      <c r="S14" s="22">
        <f t="shared" si="8"/>
        <v>2.01588371741592</v>
      </c>
      <c r="T14" s="22">
        <f t="shared" si="9"/>
        <v>0.172674105212273</v>
      </c>
      <c r="U14" s="22">
        <f t="shared" si="10"/>
        <v>3.24596027388757</v>
      </c>
      <c r="V14" s="27">
        <f t="shared" si="11"/>
        <v>5.43451809651576</v>
      </c>
    </row>
    <row r="15" spans="1:22">
      <c r="A15" s="74" t="s">
        <v>35</v>
      </c>
      <c r="B15" s="8">
        <f>'iterasi 7'!V53</f>
        <v>0.838808862174897</v>
      </c>
      <c r="C15" s="7">
        <v>7</v>
      </c>
      <c r="D15" s="7">
        <f t="shared" si="3"/>
        <v>14</v>
      </c>
      <c r="E15" s="7">
        <v>9</v>
      </c>
      <c r="F15" s="8">
        <f t="shared" si="4"/>
        <v>0.703600307263146</v>
      </c>
      <c r="G15" s="8">
        <f t="shared" si="5"/>
        <v>4.92520215084202</v>
      </c>
      <c r="H15" s="8">
        <f t="shared" si="6"/>
        <v>9.85040430168404</v>
      </c>
      <c r="I15" s="8">
        <f t="shared" si="6"/>
        <v>6.33240276536831</v>
      </c>
      <c r="O15" s="68">
        <v>10</v>
      </c>
      <c r="P15" s="56">
        <f t="shared" si="7"/>
        <v>0.703600307263146</v>
      </c>
      <c r="Q15" s="8">
        <v>0.1089</v>
      </c>
      <c r="R15" s="8">
        <v>0.1225</v>
      </c>
      <c r="S15" s="22">
        <f t="shared" si="8"/>
        <v>12.0491604021278</v>
      </c>
      <c r="T15" s="22">
        <f t="shared" si="9"/>
        <v>15.5481069002069</v>
      </c>
      <c r="U15" s="22">
        <f t="shared" si="10"/>
        <v>34.8764578050364</v>
      </c>
      <c r="V15" s="27">
        <f t="shared" si="11"/>
        <v>62.4737251073711</v>
      </c>
    </row>
    <row r="16" spans="1:22">
      <c r="A16" s="74" t="s">
        <v>36</v>
      </c>
      <c r="B16" s="8">
        <f>'iterasi 7'!V54</f>
        <v>0.00715583624134982</v>
      </c>
      <c r="C16" s="7">
        <v>0</v>
      </c>
      <c r="D16" s="7">
        <f t="shared" si="3"/>
        <v>0</v>
      </c>
      <c r="E16" s="7">
        <v>0</v>
      </c>
      <c r="F16" s="8">
        <f t="shared" si="4"/>
        <v>5.12059923130155e-5</v>
      </c>
      <c r="G16" s="8">
        <f t="shared" si="5"/>
        <v>0</v>
      </c>
      <c r="H16" s="8">
        <f t="shared" si="6"/>
        <v>0</v>
      </c>
      <c r="I16" s="8">
        <f t="shared" si="6"/>
        <v>0</v>
      </c>
      <c r="O16" s="68">
        <v>11</v>
      </c>
      <c r="P16" s="56">
        <f t="shared" si="7"/>
        <v>5.12059923130155e-5</v>
      </c>
      <c r="Q16" s="8">
        <v>0.09</v>
      </c>
      <c r="R16" s="8">
        <v>0.2601</v>
      </c>
      <c r="S16" s="22">
        <f t="shared" si="8"/>
        <v>0.00993052294993467</v>
      </c>
      <c r="T16" s="22">
        <f t="shared" si="9"/>
        <v>3.38701816383437</v>
      </c>
      <c r="U16" s="22">
        <f t="shared" si="10"/>
        <v>0.376534819978725</v>
      </c>
      <c r="V16" s="27">
        <f t="shared" si="11"/>
        <v>3.77348350676303</v>
      </c>
    </row>
    <row r="17" spans="1:22">
      <c r="A17" s="74" t="s">
        <v>37</v>
      </c>
      <c r="B17" s="8">
        <f>'iterasi 7'!V55</f>
        <v>0.294616037325822</v>
      </c>
      <c r="C17" s="7">
        <v>4</v>
      </c>
      <c r="D17" s="7">
        <f t="shared" si="3"/>
        <v>8</v>
      </c>
      <c r="E17" s="7">
        <v>3</v>
      </c>
      <c r="F17" s="8">
        <f t="shared" si="4"/>
        <v>0.0867986094495699</v>
      </c>
      <c r="G17" s="8">
        <f t="shared" si="5"/>
        <v>0.34719443779828</v>
      </c>
      <c r="H17" s="8">
        <f t="shared" si="6"/>
        <v>0.694388875596559</v>
      </c>
      <c r="I17" s="8">
        <f t="shared" si="6"/>
        <v>0.26039582834871</v>
      </c>
      <c r="O17" s="68">
        <v>12</v>
      </c>
      <c r="P17" s="56">
        <f t="shared" si="7"/>
        <v>0.0867986094495699</v>
      </c>
      <c r="Q17" s="8">
        <v>0.0324</v>
      </c>
      <c r="R17" s="8">
        <v>0.0625</v>
      </c>
      <c r="S17" s="22">
        <f t="shared" si="8"/>
        <v>2.27731540221633</v>
      </c>
      <c r="T17" s="22">
        <f t="shared" si="9"/>
        <v>0.379921688769158</v>
      </c>
      <c r="U17" s="22">
        <f t="shared" si="10"/>
        <v>4.23434647168656</v>
      </c>
      <c r="V17" s="27">
        <f t="shared" si="11"/>
        <v>6.89158356267205</v>
      </c>
    </row>
    <row r="18" spans="1:22">
      <c r="A18" s="74" t="s">
        <v>38</v>
      </c>
      <c r="B18" s="8">
        <f>'iterasi 7'!V56</f>
        <v>0.00715583624134982</v>
      </c>
      <c r="C18" s="7">
        <v>0</v>
      </c>
      <c r="D18" s="7">
        <f t="shared" si="3"/>
        <v>0</v>
      </c>
      <c r="E18" s="7">
        <v>0</v>
      </c>
      <c r="F18" s="8">
        <f t="shared" si="4"/>
        <v>5.12059923130155e-5</v>
      </c>
      <c r="G18" s="8">
        <f t="shared" si="5"/>
        <v>0</v>
      </c>
      <c r="H18" s="8">
        <f t="shared" si="6"/>
        <v>0</v>
      </c>
      <c r="I18" s="8">
        <f t="shared" si="6"/>
        <v>0</v>
      </c>
      <c r="O18" s="68">
        <v>13</v>
      </c>
      <c r="P18" s="56">
        <f t="shared" si="7"/>
        <v>5.12059923130155e-5</v>
      </c>
      <c r="Q18" s="8">
        <v>0.3136</v>
      </c>
      <c r="R18" s="8">
        <v>0.0361</v>
      </c>
      <c r="S18" s="22">
        <f t="shared" si="8"/>
        <v>0.00993052294993467</v>
      </c>
      <c r="T18" s="22">
        <f t="shared" si="9"/>
        <v>11.8018766242051</v>
      </c>
      <c r="U18" s="22">
        <f t="shared" si="10"/>
        <v>0.0522603114234216</v>
      </c>
      <c r="V18" s="27">
        <f t="shared" si="11"/>
        <v>11.8640674585784</v>
      </c>
    </row>
    <row r="19" spans="1:22">
      <c r="A19" s="74" t="s">
        <v>39</v>
      </c>
      <c r="B19" s="8">
        <f>'iterasi 7'!V57</f>
        <v>0.0290186340274876</v>
      </c>
      <c r="C19" s="7">
        <v>2</v>
      </c>
      <c r="D19" s="7">
        <f t="shared" si="3"/>
        <v>4</v>
      </c>
      <c r="E19" s="7">
        <v>1</v>
      </c>
      <c r="F19" s="8">
        <f t="shared" si="4"/>
        <v>0.000842081120821261</v>
      </c>
      <c r="G19" s="8">
        <f t="shared" si="5"/>
        <v>0.00168416224164252</v>
      </c>
      <c r="H19" s="8">
        <f t="shared" si="6"/>
        <v>0.00336832448328505</v>
      </c>
      <c r="I19" s="8">
        <f t="shared" si="6"/>
        <v>0.000842081120821261</v>
      </c>
      <c r="O19" s="68">
        <v>14</v>
      </c>
      <c r="P19" s="56">
        <f t="shared" si="7"/>
        <v>0.000842081120821261</v>
      </c>
      <c r="Q19" s="8">
        <v>0.1225</v>
      </c>
      <c r="R19" s="8">
        <v>0.1681</v>
      </c>
      <c r="S19" s="22">
        <f t="shared" si="8"/>
        <v>0.0789283454685206</v>
      </c>
      <c r="T19" s="22">
        <f t="shared" si="9"/>
        <v>0.467448839131792</v>
      </c>
      <c r="U19" s="22">
        <f t="shared" si="10"/>
        <v>1.93336681933084</v>
      </c>
      <c r="V19" s="27">
        <f t="shared" si="11"/>
        <v>2.47974400393116</v>
      </c>
    </row>
    <row r="20" spans="1:22">
      <c r="A20" s="74" t="s">
        <v>40</v>
      </c>
      <c r="B20" s="8">
        <f>'iterasi 7'!V58</f>
        <v>0.174410857346714</v>
      </c>
      <c r="C20" s="7">
        <v>3</v>
      </c>
      <c r="D20" s="7">
        <f t="shared" si="3"/>
        <v>6</v>
      </c>
      <c r="E20" s="7">
        <v>5</v>
      </c>
      <c r="F20" s="8">
        <f t="shared" si="4"/>
        <v>0.0304191471604157</v>
      </c>
      <c r="G20" s="8">
        <f t="shared" si="5"/>
        <v>0.0912574414812472</v>
      </c>
      <c r="H20" s="8">
        <f t="shared" si="6"/>
        <v>0.182514882962494</v>
      </c>
      <c r="I20" s="8">
        <f t="shared" si="6"/>
        <v>0.152095735802079</v>
      </c>
      <c r="O20" s="68">
        <v>15</v>
      </c>
      <c r="P20" s="56">
        <f t="shared" si="7"/>
        <v>0.0304191471604157</v>
      </c>
      <c r="Q20" s="8">
        <v>0.2209</v>
      </c>
      <c r="R20" s="8">
        <v>0.0729</v>
      </c>
      <c r="S20" s="22">
        <f t="shared" si="8"/>
        <v>0.976809199747329</v>
      </c>
      <c r="T20" s="22">
        <f t="shared" si="9"/>
        <v>1.5361451675467</v>
      </c>
      <c r="U20" s="22">
        <f t="shared" si="10"/>
        <v>3.80605582333797</v>
      </c>
      <c r="V20" s="27">
        <f t="shared" si="11"/>
        <v>6.319010190632</v>
      </c>
    </row>
    <row r="21" spans="1:22">
      <c r="A21" s="74" t="s">
        <v>41</v>
      </c>
      <c r="B21" s="8">
        <f>'iterasi 7'!V59</f>
        <v>0.0109632920634952</v>
      </c>
      <c r="C21" s="7">
        <v>1</v>
      </c>
      <c r="D21" s="7">
        <f t="shared" si="3"/>
        <v>2</v>
      </c>
      <c r="E21" s="7">
        <v>1</v>
      </c>
      <c r="F21" s="8">
        <f t="shared" si="4"/>
        <v>0.000120193772869496</v>
      </c>
      <c r="G21" s="8">
        <f t="shared" si="5"/>
        <v>0.000120193772869496</v>
      </c>
      <c r="H21" s="8">
        <f t="shared" si="6"/>
        <v>0.000240387545738992</v>
      </c>
      <c r="I21" s="8">
        <f t="shared" si="6"/>
        <v>0.000120193772869496</v>
      </c>
      <c r="O21" s="68">
        <v>16</v>
      </c>
      <c r="P21" s="56">
        <f t="shared" si="7"/>
        <v>0.000120193772869496</v>
      </c>
      <c r="Q21" s="8">
        <v>0.2116</v>
      </c>
      <c r="R21" s="8">
        <v>0.0361</v>
      </c>
      <c r="S21" s="22">
        <f t="shared" si="8"/>
        <v>0.0158879540992931</v>
      </c>
      <c r="T21" s="22">
        <f t="shared" si="9"/>
        <v>2.87534135539589</v>
      </c>
      <c r="U21" s="22">
        <f t="shared" si="10"/>
        <v>0.0567412911322737</v>
      </c>
      <c r="V21" s="27">
        <f t="shared" si="11"/>
        <v>2.94797060062745</v>
      </c>
    </row>
    <row r="22" spans="1:22">
      <c r="A22" s="74" t="s">
        <v>42</v>
      </c>
      <c r="B22" s="8">
        <f>'iterasi 7'!V60</f>
        <v>0.00715583624134982</v>
      </c>
      <c r="C22" s="7">
        <v>0</v>
      </c>
      <c r="D22" s="7">
        <f t="shared" si="3"/>
        <v>0</v>
      </c>
      <c r="E22" s="7">
        <v>0</v>
      </c>
      <c r="F22" s="8">
        <f t="shared" si="4"/>
        <v>5.12059923130155e-5</v>
      </c>
      <c r="G22" s="8">
        <f t="shared" si="5"/>
        <v>0</v>
      </c>
      <c r="H22" s="8">
        <f t="shared" si="6"/>
        <v>0</v>
      </c>
      <c r="I22" s="8">
        <f t="shared" si="6"/>
        <v>0</v>
      </c>
      <c r="O22" s="68">
        <v>17</v>
      </c>
      <c r="P22" s="56">
        <f t="shared" si="7"/>
        <v>5.12059923130155e-5</v>
      </c>
      <c r="Q22" s="8">
        <v>0.0064</v>
      </c>
      <c r="R22" s="8">
        <v>0.3969</v>
      </c>
      <c r="S22" s="22">
        <f t="shared" si="8"/>
        <v>0.00993052294993467</v>
      </c>
      <c r="T22" s="22">
        <f t="shared" si="9"/>
        <v>0.240854624983777</v>
      </c>
      <c r="U22" s="22">
        <f t="shared" si="10"/>
        <v>0.574573894846428</v>
      </c>
      <c r="V22" s="27">
        <f t="shared" si="11"/>
        <v>0.82535904278014</v>
      </c>
    </row>
    <row r="23" spans="1:22">
      <c r="A23" s="74" t="s">
        <v>43</v>
      </c>
      <c r="B23" s="8">
        <f>'iterasi 7'!V61</f>
        <v>0.174410857346714</v>
      </c>
      <c r="C23" s="7">
        <v>3</v>
      </c>
      <c r="D23" s="7">
        <f t="shared" si="3"/>
        <v>6</v>
      </c>
      <c r="E23" s="7">
        <v>5</v>
      </c>
      <c r="F23" s="8">
        <f t="shared" si="4"/>
        <v>0.0304191471604157</v>
      </c>
      <c r="G23" s="8">
        <f t="shared" si="5"/>
        <v>0.0912574414812472</v>
      </c>
      <c r="H23" s="8">
        <f t="shared" si="6"/>
        <v>0.182514882962494</v>
      </c>
      <c r="I23" s="8">
        <f t="shared" si="6"/>
        <v>0.152095735802079</v>
      </c>
      <c r="O23" s="68">
        <v>18</v>
      </c>
      <c r="P23" s="56">
        <f t="shared" si="7"/>
        <v>0.0304191471604157</v>
      </c>
      <c r="Q23" s="8">
        <v>0.16</v>
      </c>
      <c r="R23" s="8">
        <v>0.1024</v>
      </c>
      <c r="S23" s="22">
        <f t="shared" si="8"/>
        <v>0.976809199747329</v>
      </c>
      <c r="T23" s="22">
        <f t="shared" si="9"/>
        <v>1.1126447569374</v>
      </c>
      <c r="U23" s="22">
        <f t="shared" si="10"/>
        <v>5.34622930466129</v>
      </c>
      <c r="V23" s="27">
        <f t="shared" si="11"/>
        <v>7.43568326134602</v>
      </c>
    </row>
    <row r="24" spans="1:22">
      <c r="A24" s="74" t="s">
        <v>44</v>
      </c>
      <c r="B24" s="8">
        <f>'iterasi 7'!V62</f>
        <v>0.745656632292909</v>
      </c>
      <c r="C24" s="7">
        <v>4</v>
      </c>
      <c r="D24" s="7">
        <f t="shared" si="3"/>
        <v>8</v>
      </c>
      <c r="E24" s="7">
        <v>7</v>
      </c>
      <c r="F24" s="8">
        <f t="shared" si="4"/>
        <v>0.556003813282402</v>
      </c>
      <c r="G24" s="8">
        <f t="shared" si="5"/>
        <v>2.22401525312961</v>
      </c>
      <c r="H24" s="8">
        <f t="shared" si="6"/>
        <v>4.44803050625922</v>
      </c>
      <c r="I24" s="8">
        <f t="shared" si="6"/>
        <v>3.89202669297681</v>
      </c>
      <c r="O24" s="68">
        <v>19</v>
      </c>
      <c r="P24" s="56">
        <f t="shared" si="7"/>
        <v>0.556003813282402</v>
      </c>
      <c r="Q24" s="8">
        <v>0.0576</v>
      </c>
      <c r="R24" s="8">
        <v>0.1225</v>
      </c>
      <c r="S24" s="22">
        <f t="shared" si="8"/>
        <v>5.04540164186191</v>
      </c>
      <c r="T24" s="22">
        <f t="shared" si="9"/>
        <v>1.76467736045035</v>
      </c>
      <c r="U24" s="22">
        <f t="shared" si="10"/>
        <v>12.8046818829602</v>
      </c>
      <c r="V24" s="27">
        <f t="shared" si="11"/>
        <v>19.6147608852724</v>
      </c>
    </row>
    <row r="25" spans="1:22">
      <c r="A25" s="74" t="s">
        <v>45</v>
      </c>
      <c r="B25" s="8">
        <f>'iterasi 7'!V63</f>
        <v>0.955367650441914</v>
      </c>
      <c r="C25" s="7">
        <v>5</v>
      </c>
      <c r="D25" s="7">
        <f t="shared" si="3"/>
        <v>10</v>
      </c>
      <c r="E25" s="7">
        <v>6</v>
      </c>
      <c r="F25" s="8">
        <f t="shared" si="4"/>
        <v>0.912727347510903</v>
      </c>
      <c r="G25" s="8">
        <f t="shared" si="5"/>
        <v>4.56363673755451</v>
      </c>
      <c r="H25" s="8">
        <f t="shared" si="6"/>
        <v>9.12727347510903</v>
      </c>
      <c r="I25" s="8">
        <f t="shared" si="6"/>
        <v>5.47636408506542</v>
      </c>
      <c r="O25" s="68">
        <v>20</v>
      </c>
      <c r="P25" s="56">
        <f t="shared" si="7"/>
        <v>0.912727347510903</v>
      </c>
      <c r="Q25" s="8">
        <v>0.0441</v>
      </c>
      <c r="R25" s="8">
        <v>0.0144</v>
      </c>
      <c r="S25" s="22">
        <f t="shared" si="8"/>
        <v>1.74232782792919</v>
      </c>
      <c r="T25" s="22">
        <f t="shared" si="9"/>
        <v>1.90231539293948</v>
      </c>
      <c r="U25" s="22">
        <f t="shared" si="10"/>
        <v>1.90458585101931</v>
      </c>
      <c r="V25" s="27">
        <f t="shared" si="11"/>
        <v>5.54922907188798</v>
      </c>
    </row>
    <row r="26" spans="1:22">
      <c r="A26" s="74" t="s">
        <v>46</v>
      </c>
      <c r="B26" s="8">
        <f>'iterasi 7'!V64</f>
        <v>0.00715583624134982</v>
      </c>
      <c r="C26" s="7">
        <v>0</v>
      </c>
      <c r="D26" s="7">
        <f t="shared" si="3"/>
        <v>0</v>
      </c>
      <c r="E26" s="7">
        <v>0</v>
      </c>
      <c r="F26" s="8">
        <f t="shared" si="4"/>
        <v>5.12059923130155e-5</v>
      </c>
      <c r="G26" s="8">
        <f t="shared" si="5"/>
        <v>0</v>
      </c>
      <c r="H26" s="8">
        <f t="shared" si="6"/>
        <v>0</v>
      </c>
      <c r="I26" s="8">
        <f t="shared" si="6"/>
        <v>0</v>
      </c>
      <c r="O26" s="68">
        <v>21</v>
      </c>
      <c r="P26" s="56">
        <f t="shared" si="7"/>
        <v>5.12059923130155e-5</v>
      </c>
      <c r="Q26" s="8">
        <v>0.0625</v>
      </c>
      <c r="R26" s="8">
        <v>0.3481</v>
      </c>
      <c r="S26" s="22">
        <f t="shared" si="8"/>
        <v>0.00993052294993467</v>
      </c>
      <c r="T26" s="22">
        <f t="shared" si="9"/>
        <v>2.3520959471072</v>
      </c>
      <c r="U26" s="22">
        <f t="shared" si="10"/>
        <v>0.503928376911165</v>
      </c>
      <c r="V26" s="27">
        <f t="shared" si="11"/>
        <v>2.8659548469683</v>
      </c>
    </row>
    <row r="27" spans="1:22">
      <c r="A27" s="74" t="s">
        <v>47</v>
      </c>
      <c r="B27" s="8">
        <f>'iterasi 7'!V65</f>
        <v>0.0152287378244359</v>
      </c>
      <c r="C27" s="7">
        <v>2</v>
      </c>
      <c r="D27" s="7">
        <f t="shared" si="3"/>
        <v>4</v>
      </c>
      <c r="E27" s="7">
        <v>2</v>
      </c>
      <c r="F27" s="8">
        <f t="shared" si="4"/>
        <v>0.000231914455725404</v>
      </c>
      <c r="G27" s="8">
        <f t="shared" si="5"/>
        <v>0.000463828911450809</v>
      </c>
      <c r="H27" s="8">
        <f t="shared" si="6"/>
        <v>0.000927657822901618</v>
      </c>
      <c r="I27" s="8">
        <f t="shared" si="6"/>
        <v>0.000463828911450809</v>
      </c>
      <c r="O27" s="68">
        <v>22</v>
      </c>
      <c r="P27" s="56">
        <f t="shared" si="7"/>
        <v>0.000231914455725404</v>
      </c>
      <c r="Q27" s="8">
        <v>0.0625</v>
      </c>
      <c r="R27" s="8">
        <v>0.0784</v>
      </c>
      <c r="S27" s="22">
        <f t="shared" si="8"/>
        <v>0.019118912807601</v>
      </c>
      <c r="T27" s="22">
        <f t="shared" si="9"/>
        <v>0.0964752694546414</v>
      </c>
      <c r="U27" s="22">
        <f t="shared" si="10"/>
        <v>1.07375916991535</v>
      </c>
      <c r="V27" s="27">
        <f t="shared" si="11"/>
        <v>1.1893533521776</v>
      </c>
    </row>
    <row r="28" spans="1:22">
      <c r="A28" s="74" t="s">
        <v>48</v>
      </c>
      <c r="B28" s="8">
        <f>'iterasi 7'!V66</f>
        <v>0.0152287378244359</v>
      </c>
      <c r="C28" s="7">
        <v>2</v>
      </c>
      <c r="D28" s="7">
        <f t="shared" si="3"/>
        <v>4</v>
      </c>
      <c r="E28" s="7">
        <v>2</v>
      </c>
      <c r="F28" s="8">
        <f t="shared" si="4"/>
        <v>0.000231914455725404</v>
      </c>
      <c r="G28" s="8">
        <f t="shared" si="5"/>
        <v>0.000463828911450809</v>
      </c>
      <c r="H28" s="8">
        <f t="shared" si="6"/>
        <v>0.000927657822901618</v>
      </c>
      <c r="I28" s="8">
        <f t="shared" si="6"/>
        <v>0.000463828911450809</v>
      </c>
      <c r="O28" s="68">
        <v>23</v>
      </c>
      <c r="P28" s="56">
        <f t="shared" si="7"/>
        <v>0.000231914455725404</v>
      </c>
      <c r="Q28" s="8">
        <v>0.3364</v>
      </c>
      <c r="R28" s="8">
        <v>0.09</v>
      </c>
      <c r="S28" s="22">
        <f t="shared" si="8"/>
        <v>0.019118912807601</v>
      </c>
      <c r="T28" s="22">
        <f t="shared" si="9"/>
        <v>0.519268490312662</v>
      </c>
      <c r="U28" s="22">
        <f t="shared" si="10"/>
        <v>1.23263170015793</v>
      </c>
      <c r="V28" s="27">
        <f t="shared" si="11"/>
        <v>1.77101910327819</v>
      </c>
    </row>
    <row r="29" spans="1:22">
      <c r="A29" s="74" t="s">
        <v>49</v>
      </c>
      <c r="B29" s="8">
        <f>'iterasi 7'!V67</f>
        <v>0.0152441208457262</v>
      </c>
      <c r="C29" s="7">
        <v>2</v>
      </c>
      <c r="D29" s="7">
        <f t="shared" si="3"/>
        <v>4</v>
      </c>
      <c r="E29" s="7">
        <v>3</v>
      </c>
      <c r="F29" s="8">
        <f t="shared" si="4"/>
        <v>0.000232383220359103</v>
      </c>
      <c r="G29" s="8">
        <f t="shared" si="5"/>
        <v>0.000464766440718207</v>
      </c>
      <c r="H29" s="8">
        <f t="shared" si="6"/>
        <v>0.000929532881436414</v>
      </c>
      <c r="I29" s="8">
        <f t="shared" si="6"/>
        <v>0.00069714966107731</v>
      </c>
      <c r="O29" s="68">
        <v>24</v>
      </c>
      <c r="P29" s="56">
        <f t="shared" si="7"/>
        <v>0.000232383220359103</v>
      </c>
      <c r="Q29" s="8">
        <v>0.0441</v>
      </c>
      <c r="R29" s="8">
        <v>0.1225</v>
      </c>
      <c r="S29" s="22">
        <f t="shared" si="8"/>
        <v>0.0169985796270716</v>
      </c>
      <c r="T29" s="22">
        <f t="shared" si="9"/>
        <v>0.0560643181669448</v>
      </c>
      <c r="U29" s="22">
        <f t="shared" si="10"/>
        <v>2.19158940260637</v>
      </c>
      <c r="V29" s="27">
        <f t="shared" si="11"/>
        <v>2.26465230040039</v>
      </c>
    </row>
    <row r="30" spans="1:22">
      <c r="A30" s="74" t="s">
        <v>50</v>
      </c>
      <c r="B30" s="8">
        <f>'iterasi 7'!V68</f>
        <v>0.0333174622363564</v>
      </c>
      <c r="C30" s="7">
        <v>3</v>
      </c>
      <c r="D30" s="7">
        <f t="shared" si="3"/>
        <v>6</v>
      </c>
      <c r="E30" s="7">
        <v>2</v>
      </c>
      <c r="F30" s="8">
        <f t="shared" si="4"/>
        <v>0.00111005328987103</v>
      </c>
      <c r="G30" s="8">
        <f t="shared" si="5"/>
        <v>0.0033301598696131</v>
      </c>
      <c r="H30" s="8">
        <f t="shared" si="6"/>
        <v>0.00666031973922619</v>
      </c>
      <c r="I30" s="8">
        <f t="shared" si="6"/>
        <v>0.00222010657974206</v>
      </c>
      <c r="O30" s="68">
        <v>25</v>
      </c>
      <c r="P30" s="56">
        <f t="shared" si="7"/>
        <v>0.00111005328987103</v>
      </c>
      <c r="Q30" s="8">
        <v>0.0225</v>
      </c>
      <c r="R30" s="8">
        <v>0.1024</v>
      </c>
      <c r="S30" s="22">
        <f t="shared" si="8"/>
        <v>0.059924489771206</v>
      </c>
      <c r="T30" s="22">
        <f t="shared" si="9"/>
        <v>0.0398462280671541</v>
      </c>
      <c r="U30" s="22">
        <f t="shared" si="10"/>
        <v>3.44324266856898</v>
      </c>
      <c r="V30" s="27">
        <f t="shared" si="11"/>
        <v>3.54301338640734</v>
      </c>
    </row>
    <row r="31" spans="1:22">
      <c r="A31" s="74" t="s">
        <v>51</v>
      </c>
      <c r="B31" s="8">
        <f>'iterasi 7'!V69</f>
        <v>0.0152287378244359</v>
      </c>
      <c r="C31" s="7">
        <v>2</v>
      </c>
      <c r="D31" s="7">
        <f t="shared" si="3"/>
        <v>4</v>
      </c>
      <c r="E31" s="7">
        <v>2</v>
      </c>
      <c r="F31" s="8">
        <f t="shared" si="4"/>
        <v>0.000231914455725404</v>
      </c>
      <c r="G31" s="8">
        <f t="shared" si="5"/>
        <v>0.000463828911450809</v>
      </c>
      <c r="H31" s="8">
        <f t="shared" si="6"/>
        <v>0.000927657822901618</v>
      </c>
      <c r="I31" s="8">
        <f t="shared" si="6"/>
        <v>0.000463828911450809</v>
      </c>
      <c r="O31" s="68">
        <v>26</v>
      </c>
      <c r="P31" s="56">
        <f t="shared" si="7"/>
        <v>0.000231914455725404</v>
      </c>
      <c r="Q31" s="8">
        <v>0.2809</v>
      </c>
      <c r="R31" s="8">
        <v>0.0729</v>
      </c>
      <c r="S31" s="22">
        <f t="shared" si="8"/>
        <v>0.019118912807601</v>
      </c>
      <c r="T31" s="22">
        <f t="shared" si="9"/>
        <v>0.43359845103694</v>
      </c>
      <c r="U31" s="22">
        <f t="shared" si="10"/>
        <v>0.998431677127924</v>
      </c>
      <c r="V31" s="27">
        <f t="shared" si="11"/>
        <v>1.45114904097247</v>
      </c>
    </row>
    <row r="32" spans="1:22">
      <c r="A32" s="74" t="s">
        <v>52</v>
      </c>
      <c r="B32" s="8">
        <f>'iterasi 7'!V70</f>
        <v>0.0109632920634952</v>
      </c>
      <c r="C32" s="7">
        <v>1</v>
      </c>
      <c r="D32" s="7">
        <f t="shared" si="3"/>
        <v>2</v>
      </c>
      <c r="E32" s="7">
        <v>1</v>
      </c>
      <c r="F32" s="8">
        <f t="shared" si="4"/>
        <v>0.000120193772869496</v>
      </c>
      <c r="G32" s="8">
        <f t="shared" si="5"/>
        <v>0.000120193772869496</v>
      </c>
      <c r="H32" s="8">
        <f t="shared" si="6"/>
        <v>0.000240387545738992</v>
      </c>
      <c r="I32" s="8">
        <f t="shared" si="6"/>
        <v>0.000120193772869496</v>
      </c>
      <c r="O32" s="68">
        <v>27</v>
      </c>
      <c r="P32" s="56">
        <f t="shared" si="7"/>
        <v>0.000120193772869496</v>
      </c>
      <c r="Q32" s="8">
        <v>0.0225</v>
      </c>
      <c r="R32" s="8">
        <v>0.0225</v>
      </c>
      <c r="S32" s="22">
        <f t="shared" si="8"/>
        <v>0.0158879540992931</v>
      </c>
      <c r="T32" s="22">
        <f t="shared" si="9"/>
        <v>0.305742818981132</v>
      </c>
      <c r="U32" s="22">
        <f t="shared" si="10"/>
        <v>0.0353650706503091</v>
      </c>
      <c r="V32" s="27">
        <f t="shared" si="11"/>
        <v>0.356995843730734</v>
      </c>
    </row>
    <row r="33" spans="1:22">
      <c r="A33" s="74" t="s">
        <v>53</v>
      </c>
      <c r="B33" s="8">
        <f>'iterasi 7'!V71</f>
        <v>0.0152441208457262</v>
      </c>
      <c r="C33" s="7">
        <v>2</v>
      </c>
      <c r="D33" s="7">
        <f t="shared" si="3"/>
        <v>4</v>
      </c>
      <c r="E33" s="7">
        <v>3</v>
      </c>
      <c r="F33" s="8">
        <f t="shared" si="4"/>
        <v>0.000232383220359103</v>
      </c>
      <c r="G33" s="8">
        <f t="shared" si="5"/>
        <v>0.000464766440718207</v>
      </c>
      <c r="H33" s="8">
        <f t="shared" si="6"/>
        <v>0.000929532881436414</v>
      </c>
      <c r="I33" s="8">
        <f t="shared" si="6"/>
        <v>0.00069714966107731</v>
      </c>
      <c r="O33" s="68">
        <v>28</v>
      </c>
      <c r="P33" s="56">
        <f t="shared" si="7"/>
        <v>0.000232383220359103</v>
      </c>
      <c r="Q33" s="8">
        <v>0.36</v>
      </c>
      <c r="R33" s="8">
        <v>0.0169</v>
      </c>
      <c r="S33" s="22">
        <f t="shared" si="8"/>
        <v>0.0169985796270716</v>
      </c>
      <c r="T33" s="22">
        <f t="shared" si="9"/>
        <v>0.457667903403631</v>
      </c>
      <c r="U33" s="22">
        <f t="shared" si="10"/>
        <v>0.302349884931001</v>
      </c>
      <c r="V33" s="27">
        <f t="shared" si="11"/>
        <v>0.777016367961704</v>
      </c>
    </row>
    <row r="34" spans="1:22">
      <c r="A34" s="74" t="s">
        <v>54</v>
      </c>
      <c r="B34" s="8">
        <f>'iterasi 7'!V72</f>
        <v>0.989414025889914</v>
      </c>
      <c r="C34" s="7">
        <v>5</v>
      </c>
      <c r="D34" s="7">
        <f t="shared" si="3"/>
        <v>10</v>
      </c>
      <c r="E34" s="7">
        <v>7</v>
      </c>
      <c r="F34" s="8">
        <f t="shared" si="4"/>
        <v>0.978940114627688</v>
      </c>
      <c r="G34" s="8">
        <f t="shared" si="5"/>
        <v>4.89470057313844</v>
      </c>
      <c r="H34" s="8">
        <f t="shared" si="6"/>
        <v>9.78940114627688</v>
      </c>
      <c r="I34" s="8">
        <f t="shared" si="6"/>
        <v>6.85258080239381</v>
      </c>
      <c r="O34" s="68">
        <v>29</v>
      </c>
      <c r="P34" s="56">
        <f t="shared" si="7"/>
        <v>0.978940114627688</v>
      </c>
      <c r="Q34" s="8">
        <v>0.0441</v>
      </c>
      <c r="R34" s="8">
        <v>0.0256</v>
      </c>
      <c r="S34" s="22">
        <f t="shared" si="8"/>
        <v>0.605309825123104</v>
      </c>
      <c r="T34" s="22">
        <f t="shared" si="9"/>
        <v>2.24310676097922</v>
      </c>
      <c r="U34" s="22">
        <f t="shared" si="10"/>
        <v>3.69811262148646</v>
      </c>
      <c r="V34" s="27">
        <f t="shared" si="11"/>
        <v>6.54652920758879</v>
      </c>
    </row>
    <row r="35" spans="1:22">
      <c r="A35" s="74" t="s">
        <v>55</v>
      </c>
      <c r="B35" s="8">
        <f>'iterasi 7'!V73</f>
        <v>0.0109632920634952</v>
      </c>
      <c r="C35" s="7">
        <v>1</v>
      </c>
      <c r="D35" s="7">
        <f t="shared" si="3"/>
        <v>2</v>
      </c>
      <c r="E35" s="7">
        <v>1</v>
      </c>
      <c r="F35" s="8">
        <f t="shared" si="4"/>
        <v>0.000120193772869496</v>
      </c>
      <c r="G35" s="8">
        <f t="shared" si="5"/>
        <v>0.000120193772869496</v>
      </c>
      <c r="H35" s="8">
        <f t="shared" si="6"/>
        <v>0.000240387545738992</v>
      </c>
      <c r="I35" s="8">
        <f t="shared" si="6"/>
        <v>0.000120193772869496</v>
      </c>
      <c r="O35" s="68">
        <v>30</v>
      </c>
      <c r="P35" s="56">
        <f t="shared" si="7"/>
        <v>0.000120193772869496</v>
      </c>
      <c r="Q35" s="8">
        <v>0.1764</v>
      </c>
      <c r="R35" s="8">
        <v>0.0484</v>
      </c>
      <c r="S35" s="22">
        <f t="shared" si="8"/>
        <v>0.0158879540992931</v>
      </c>
      <c r="T35" s="22">
        <f t="shared" si="9"/>
        <v>2.39702370081207</v>
      </c>
      <c r="U35" s="22">
        <f t="shared" si="10"/>
        <v>0.0760741964211094</v>
      </c>
      <c r="V35" s="27">
        <f t="shared" si="11"/>
        <v>2.48898585133247</v>
      </c>
    </row>
    <row r="36" spans="1:22">
      <c r="A36" s="9" t="s">
        <v>5</v>
      </c>
      <c r="B36" s="9"/>
      <c r="C36" s="9"/>
      <c r="D36" s="9"/>
      <c r="E36" s="9"/>
      <c r="F36" s="10">
        <f>SUM(F6:F35)</f>
        <v>4.25572007143661</v>
      </c>
      <c r="G36" s="10">
        <f>SUM(G6:G35)</f>
        <v>22.7494067171402</v>
      </c>
      <c r="H36" s="10">
        <f>SUM(H6:H35)</f>
        <v>45.4988134342803</v>
      </c>
      <c r="I36" s="10">
        <f>SUM(I6:I35)</f>
        <v>30.4083815872448</v>
      </c>
      <c r="O36" s="18" t="s">
        <v>56</v>
      </c>
      <c r="P36" s="18"/>
      <c r="Q36" s="18"/>
      <c r="R36" s="18"/>
      <c r="S36" s="18"/>
      <c r="T36" s="18"/>
      <c r="U36" s="18"/>
      <c r="V36" s="38">
        <f>SUM(V6:V35)</f>
        <v>197.393287876666</v>
      </c>
    </row>
    <row r="37" spans="1:9">
      <c r="A37" s="9" t="s">
        <v>57</v>
      </c>
      <c r="B37" s="9"/>
      <c r="C37" s="9"/>
      <c r="D37" s="9"/>
      <c r="E37" s="9"/>
      <c r="F37" s="9"/>
      <c r="G37" s="10">
        <f>(G36/$F36)</f>
        <v>5.34560693261496</v>
      </c>
      <c r="H37" s="10">
        <f t="shared" ref="H37:I37" si="12">(H36/$F36)</f>
        <v>10.6912138652299</v>
      </c>
      <c r="I37" s="10">
        <f t="shared" si="12"/>
        <v>7.14529646612302</v>
      </c>
    </row>
    <row r="38" spans="1:9">
      <c r="A38" s="30"/>
      <c r="B38" s="30"/>
      <c r="C38" s="30"/>
      <c r="D38" s="30"/>
      <c r="E38" s="30"/>
      <c r="F38" s="30"/>
      <c r="G38" s="67"/>
      <c r="H38" s="67"/>
      <c r="I38" s="67"/>
    </row>
    <row r="39" customHeight="1" spans="1:24">
      <c r="A39" s="30"/>
      <c r="B39" s="30"/>
      <c r="C39" s="30"/>
      <c r="D39" s="30"/>
      <c r="E39" s="30"/>
      <c r="F39" s="30"/>
      <c r="G39" s="67"/>
      <c r="H39" s="67"/>
      <c r="I39" s="67"/>
      <c r="O39" s="2" t="s">
        <v>8</v>
      </c>
      <c r="P39" s="2"/>
      <c r="Q39" s="2"/>
      <c r="R39" s="2"/>
      <c r="S39" s="2"/>
      <c r="T39" s="2"/>
      <c r="U39" s="2"/>
      <c r="V39" s="2"/>
      <c r="W39" s="2"/>
      <c r="X39" s="2"/>
    </row>
    <row r="40" customHeight="1" spans="1:24">
      <c r="A40" s="11" t="s">
        <v>3</v>
      </c>
      <c r="B40" s="11" t="s">
        <v>58</v>
      </c>
      <c r="C40" s="11" t="s">
        <v>10</v>
      </c>
      <c r="D40" s="11"/>
      <c r="E40" s="11"/>
      <c r="F40" s="13" t="s">
        <v>11</v>
      </c>
      <c r="G40" s="11" t="s">
        <v>12</v>
      </c>
      <c r="H40" s="11" t="s">
        <v>13</v>
      </c>
      <c r="I40" s="11" t="s">
        <v>14</v>
      </c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9">
      <c r="A41" s="14"/>
      <c r="B41" s="14"/>
      <c r="C41" s="14" t="s">
        <v>21</v>
      </c>
      <c r="D41" s="14" t="s">
        <v>22</v>
      </c>
      <c r="E41" s="14" t="s">
        <v>23</v>
      </c>
      <c r="F41" s="15"/>
      <c r="G41" s="14"/>
      <c r="H41" s="14"/>
      <c r="I41" s="14"/>
    </row>
    <row r="42" spans="1:24">
      <c r="A42" s="74" t="s">
        <v>26</v>
      </c>
      <c r="B42" s="8">
        <f>'iterasi 7'!W44</f>
        <v>0.896781401986201</v>
      </c>
      <c r="C42" s="7">
        <v>2</v>
      </c>
      <c r="D42" s="7">
        <f>C42*2</f>
        <v>4</v>
      </c>
      <c r="E42" s="7">
        <v>2</v>
      </c>
      <c r="F42" s="8">
        <f>B42^2</f>
        <v>0.804216882948336</v>
      </c>
      <c r="G42" s="8">
        <f>$F42*C42</f>
        <v>1.60843376589667</v>
      </c>
      <c r="H42" s="8">
        <f>$F42*D42</f>
        <v>3.21686753179334</v>
      </c>
      <c r="I42" s="8">
        <f>$F42*E42</f>
        <v>1.60843376589667</v>
      </c>
      <c r="O42" s="17" t="s">
        <v>3</v>
      </c>
      <c r="P42" s="16" t="s">
        <v>17</v>
      </c>
      <c r="Q42" s="16" t="s">
        <v>18</v>
      </c>
      <c r="R42" s="16" t="s">
        <v>19</v>
      </c>
      <c r="S42" s="18" t="s">
        <v>59</v>
      </c>
      <c r="U42" s="16" t="s">
        <v>3</v>
      </c>
      <c r="V42" s="19" t="s">
        <v>11</v>
      </c>
      <c r="W42" s="19" t="s">
        <v>24</v>
      </c>
      <c r="X42" s="19" t="s">
        <v>25</v>
      </c>
    </row>
    <row r="43" spans="1:24">
      <c r="A43" s="74" t="s">
        <v>27</v>
      </c>
      <c r="B43" s="8">
        <f>'iterasi 7'!W45</f>
        <v>0.922216846634431</v>
      </c>
      <c r="C43" s="7">
        <v>3</v>
      </c>
      <c r="D43" s="7">
        <f t="shared" ref="D43:D71" si="13">C43*2</f>
        <v>6</v>
      </c>
      <c r="E43" s="7">
        <v>3</v>
      </c>
      <c r="F43" s="8">
        <f t="shared" ref="F43:F71" si="14">B43^2</f>
        <v>0.850483912216354</v>
      </c>
      <c r="G43" s="8">
        <f t="shared" ref="G43:G71" si="15">F43*C43</f>
        <v>2.55145173664906</v>
      </c>
      <c r="H43" s="8">
        <f t="shared" ref="H43:I71" si="16">$F43*D43</f>
        <v>5.10290347329812</v>
      </c>
      <c r="I43" s="8">
        <f t="shared" si="16"/>
        <v>2.55145173664906</v>
      </c>
      <c r="O43" s="20"/>
      <c r="P43" s="16"/>
      <c r="Q43" s="16"/>
      <c r="R43" s="16"/>
      <c r="S43" s="18" t="s">
        <v>20</v>
      </c>
      <c r="U43" s="16"/>
      <c r="V43" s="16" t="s">
        <v>63</v>
      </c>
      <c r="W43" s="16" t="s">
        <v>64</v>
      </c>
      <c r="X43" s="16" t="s">
        <v>65</v>
      </c>
    </row>
    <row r="44" spans="1:24">
      <c r="A44" s="74" t="s">
        <v>28</v>
      </c>
      <c r="B44" s="8">
        <f>'iterasi 7'!W46</f>
        <v>0.0370005141093968</v>
      </c>
      <c r="C44" s="7">
        <v>0</v>
      </c>
      <c r="D44" s="7">
        <f t="shared" si="13"/>
        <v>0</v>
      </c>
      <c r="E44" s="7">
        <v>0</v>
      </c>
      <c r="F44" s="8">
        <f t="shared" si="14"/>
        <v>0.00136903804435967</v>
      </c>
      <c r="G44" s="8">
        <f t="shared" si="15"/>
        <v>0</v>
      </c>
      <c r="H44" s="8">
        <f t="shared" si="16"/>
        <v>0</v>
      </c>
      <c r="I44" s="8">
        <f t="shared" si="16"/>
        <v>0</v>
      </c>
      <c r="O44" s="21">
        <v>1</v>
      </c>
      <c r="P44" s="22">
        <f>SUM(($C6-L$4)^2,($D6-M$4)^2,($E6-N$4)^2)^-1</f>
        <v>0.0121301068768515</v>
      </c>
      <c r="Q44" s="22">
        <f>SUM(($C42-L$5)^2,($D42-M$5)^2,($E42-N$5)^2)^-1</f>
        <v>0.647834417600512</v>
      </c>
      <c r="R44" s="22">
        <f>SUM(($C78-L$6)^2,($D78-M$6)^2,($E78-N$6)^2)^-1</f>
        <v>0.0730145103265385</v>
      </c>
      <c r="S44" s="22">
        <f>SUM(P44:R44)</f>
        <v>0.732979034803901</v>
      </c>
      <c r="U44" s="21">
        <v>1</v>
      </c>
      <c r="V44" s="22">
        <f>P44/S44</f>
        <v>0.0165490502468419</v>
      </c>
      <c r="W44" s="22">
        <f>Q44/S44</f>
        <v>0.883837581758161</v>
      </c>
      <c r="X44" s="22">
        <f>R44/S44</f>
        <v>0.0996133679949967</v>
      </c>
    </row>
    <row r="45" spans="1:24">
      <c r="A45" s="74" t="s">
        <v>29</v>
      </c>
      <c r="B45" s="8">
        <f>'iterasi 7'!W47</f>
        <v>0.0352208771732802</v>
      </c>
      <c r="C45" s="7">
        <v>6</v>
      </c>
      <c r="D45" s="7">
        <f t="shared" si="13"/>
        <v>12</v>
      </c>
      <c r="E45" s="7">
        <v>8</v>
      </c>
      <c r="F45" s="8">
        <f t="shared" si="14"/>
        <v>0.00124051018885529</v>
      </c>
      <c r="G45" s="8">
        <f t="shared" si="15"/>
        <v>0.00744306113313172</v>
      </c>
      <c r="H45" s="8">
        <f t="shared" si="16"/>
        <v>0.0148861222662634</v>
      </c>
      <c r="I45" s="8">
        <f t="shared" si="16"/>
        <v>0.0099240815108423</v>
      </c>
      <c r="O45" s="21">
        <v>2</v>
      </c>
      <c r="P45" s="22">
        <f t="shared" ref="P45:P73" si="17">SUM(($C7-L$4)^2,($D7-M$4)^2,($E7-N$4)^2)^-1</f>
        <v>0.0223749475462319</v>
      </c>
      <c r="Q45" s="22">
        <f t="shared" ref="Q45:Q73" si="18">SUM(($C43-L$5)^2,($D43-M$5)^2,($E43-N$5)^2)^-1</f>
        <v>0.66727215384362</v>
      </c>
      <c r="R45" s="22">
        <f t="shared" ref="R45:R73" si="19">SUM(($C79-L$6)^2,($D79-M$6)^2,($E79-N$6)^2)^-1</f>
        <v>0.026441012269954</v>
      </c>
      <c r="S45" s="22">
        <f t="shared" ref="S45:S73" si="20">SUM(P45:R45)</f>
        <v>0.716088113659805</v>
      </c>
      <c r="U45" s="21">
        <v>2</v>
      </c>
      <c r="V45" s="22">
        <f t="shared" ref="V45:V73" si="21">P45/S45</f>
        <v>0.0312460814799414</v>
      </c>
      <c r="W45" s="22">
        <f t="shared" ref="W45:W73" si="22">Q45/S45</f>
        <v>0.931829674470233</v>
      </c>
      <c r="X45" s="22">
        <f t="shared" ref="X45:X73" si="23">R45/S45</f>
        <v>0.0369242440498257</v>
      </c>
    </row>
    <row r="46" spans="1:24">
      <c r="A46" s="74" t="s">
        <v>30</v>
      </c>
      <c r="B46" s="8">
        <f>'iterasi 7'!W48</f>
        <v>0.108380526162732</v>
      </c>
      <c r="C46" s="7">
        <v>1</v>
      </c>
      <c r="D46" s="7">
        <f t="shared" si="13"/>
        <v>2</v>
      </c>
      <c r="E46" s="7">
        <v>1</v>
      </c>
      <c r="F46" s="8">
        <f t="shared" si="14"/>
        <v>0.0117463384513107</v>
      </c>
      <c r="G46" s="8">
        <f t="shared" si="15"/>
        <v>0.0117463384513107</v>
      </c>
      <c r="H46" s="8">
        <f t="shared" si="16"/>
        <v>0.0234926769026214</v>
      </c>
      <c r="I46" s="8">
        <f t="shared" si="16"/>
        <v>0.0117463384513107</v>
      </c>
      <c r="O46" s="21">
        <v>3</v>
      </c>
      <c r="P46" s="22">
        <f t="shared" si="17"/>
        <v>0.00515642454794914</v>
      </c>
      <c r="Q46" s="22">
        <f t="shared" si="18"/>
        <v>0.0265720452759878</v>
      </c>
      <c r="R46" s="22">
        <f t="shared" si="19"/>
        <v>0.690772768411422</v>
      </c>
      <c r="S46" s="22">
        <f t="shared" si="20"/>
        <v>0.722501238235359</v>
      </c>
      <c r="U46" s="21">
        <v>3</v>
      </c>
      <c r="V46" s="22">
        <f t="shared" si="21"/>
        <v>0.00713690755817004</v>
      </c>
      <c r="W46" s="22">
        <f t="shared" si="22"/>
        <v>0.0367778543063643</v>
      </c>
      <c r="X46" s="22">
        <f t="shared" si="23"/>
        <v>0.956085238135466</v>
      </c>
    </row>
    <row r="47" spans="1:24">
      <c r="A47" s="74" t="s">
        <v>31</v>
      </c>
      <c r="B47" s="8">
        <f>'iterasi 7'!W49</f>
        <v>0.0745015869429327</v>
      </c>
      <c r="C47" s="7">
        <v>1</v>
      </c>
      <c r="D47" s="7">
        <f t="shared" si="13"/>
        <v>2</v>
      </c>
      <c r="E47" s="7">
        <v>0</v>
      </c>
      <c r="F47" s="8">
        <f t="shared" si="14"/>
        <v>0.00555048645701536</v>
      </c>
      <c r="G47" s="8">
        <f t="shared" si="15"/>
        <v>0.00555048645701536</v>
      </c>
      <c r="H47" s="8">
        <f t="shared" si="16"/>
        <v>0.0111009729140307</v>
      </c>
      <c r="I47" s="8">
        <f t="shared" si="16"/>
        <v>0</v>
      </c>
      <c r="O47" s="21">
        <v>4</v>
      </c>
      <c r="P47" s="22">
        <f t="shared" si="17"/>
        <v>0.348229480343378</v>
      </c>
      <c r="Q47" s="22">
        <f t="shared" si="18"/>
        <v>0.0110108956320442</v>
      </c>
      <c r="R47" s="22">
        <f t="shared" si="19"/>
        <v>0.00479428556894356</v>
      </c>
      <c r="S47" s="22">
        <f t="shared" si="20"/>
        <v>0.364034661544366</v>
      </c>
      <c r="U47" s="21">
        <v>4</v>
      </c>
      <c r="V47" s="22">
        <f t="shared" si="21"/>
        <v>0.956583306836947</v>
      </c>
      <c r="W47" s="22">
        <f t="shared" si="22"/>
        <v>0.0302468330497212</v>
      </c>
      <c r="X47" s="22">
        <f t="shared" si="23"/>
        <v>0.0131698601133323</v>
      </c>
    </row>
    <row r="48" spans="1:24">
      <c r="A48" s="74" t="s">
        <v>32</v>
      </c>
      <c r="B48" s="8">
        <f>'iterasi 7'!W50</f>
        <v>0.896781401986201</v>
      </c>
      <c r="C48" s="7">
        <v>2</v>
      </c>
      <c r="D48" s="7">
        <f t="shared" si="13"/>
        <v>4</v>
      </c>
      <c r="E48" s="7">
        <v>2</v>
      </c>
      <c r="F48" s="8">
        <f t="shared" si="14"/>
        <v>0.804216882948336</v>
      </c>
      <c r="G48" s="8">
        <f t="shared" si="15"/>
        <v>1.60843376589667</v>
      </c>
      <c r="H48" s="8">
        <f t="shared" si="16"/>
        <v>3.21686753179334</v>
      </c>
      <c r="I48" s="8">
        <f t="shared" si="16"/>
        <v>1.60843376589667</v>
      </c>
      <c r="O48" s="21">
        <v>5</v>
      </c>
      <c r="P48" s="22">
        <f t="shared" si="17"/>
        <v>0.00756508812389153</v>
      </c>
      <c r="Q48" s="22">
        <f t="shared" si="18"/>
        <v>0.0735912623393079</v>
      </c>
      <c r="R48" s="22">
        <f t="shared" si="19"/>
        <v>0.63622098263229</v>
      </c>
      <c r="S48" s="22">
        <f t="shared" si="20"/>
        <v>0.717377333095489</v>
      </c>
      <c r="U48" s="21">
        <v>5</v>
      </c>
      <c r="V48" s="22">
        <f t="shared" si="21"/>
        <v>0.0105454797285664</v>
      </c>
      <c r="W48" s="22">
        <f t="shared" si="22"/>
        <v>0.102583757451272</v>
      </c>
      <c r="X48" s="22">
        <f t="shared" si="23"/>
        <v>0.886870762820162</v>
      </c>
    </row>
    <row r="49" spans="1:24">
      <c r="A49" s="74" t="s">
        <v>33</v>
      </c>
      <c r="B49" s="8">
        <f>'iterasi 7'!W51</f>
        <v>0.84891165091002</v>
      </c>
      <c r="C49" s="7">
        <v>3</v>
      </c>
      <c r="D49" s="7">
        <f t="shared" si="13"/>
        <v>6</v>
      </c>
      <c r="E49" s="7">
        <v>4</v>
      </c>
      <c r="F49" s="8">
        <f t="shared" si="14"/>
        <v>0.720650991050776</v>
      </c>
      <c r="G49" s="8">
        <f t="shared" si="15"/>
        <v>2.16195297315233</v>
      </c>
      <c r="H49" s="8">
        <f t="shared" si="16"/>
        <v>4.32390594630466</v>
      </c>
      <c r="I49" s="8">
        <f t="shared" si="16"/>
        <v>2.8826039642031</v>
      </c>
      <c r="O49" s="21">
        <v>6</v>
      </c>
      <c r="P49" s="22">
        <f t="shared" si="17"/>
        <v>0.00687395019236754</v>
      </c>
      <c r="Q49" s="22">
        <f t="shared" si="18"/>
        <v>0.0559883006020022</v>
      </c>
      <c r="R49" s="22">
        <f t="shared" si="19"/>
        <v>0.726130478211994</v>
      </c>
      <c r="S49" s="22">
        <f t="shared" si="20"/>
        <v>0.788992729006364</v>
      </c>
      <c r="U49" s="21">
        <v>6</v>
      </c>
      <c r="V49" s="22">
        <f t="shared" si="21"/>
        <v>0.0087123112034561</v>
      </c>
      <c r="W49" s="22">
        <f t="shared" si="22"/>
        <v>0.0709617446950523</v>
      </c>
      <c r="X49" s="22">
        <f t="shared" si="23"/>
        <v>0.920325944101492</v>
      </c>
    </row>
    <row r="50" spans="1:24">
      <c r="A50" s="74" t="s">
        <v>34</v>
      </c>
      <c r="B50" s="8">
        <f>'iterasi 7'!W52</f>
        <v>0.640465073548787</v>
      </c>
      <c r="C50" s="7">
        <v>4</v>
      </c>
      <c r="D50" s="7">
        <f t="shared" si="13"/>
        <v>8</v>
      </c>
      <c r="E50" s="7">
        <v>1</v>
      </c>
      <c r="F50" s="8">
        <f t="shared" si="14"/>
        <v>0.410195510435853</v>
      </c>
      <c r="G50" s="8">
        <f t="shared" si="15"/>
        <v>1.64078204174341</v>
      </c>
      <c r="H50" s="8">
        <f t="shared" si="16"/>
        <v>3.28156408348682</v>
      </c>
      <c r="I50" s="8">
        <f t="shared" si="16"/>
        <v>0.410195510435853</v>
      </c>
      <c r="O50" s="21">
        <v>7</v>
      </c>
      <c r="P50" s="22">
        <f t="shared" si="17"/>
        <v>0.0121301068768515</v>
      </c>
      <c r="Q50" s="22">
        <f t="shared" si="18"/>
        <v>0.647834417600512</v>
      </c>
      <c r="R50" s="22">
        <f t="shared" si="19"/>
        <v>0.0730145103265385</v>
      </c>
      <c r="S50" s="22">
        <f t="shared" si="20"/>
        <v>0.732979034803901</v>
      </c>
      <c r="U50" s="21">
        <v>7</v>
      </c>
      <c r="V50" s="22">
        <f t="shared" si="21"/>
        <v>0.0165490502468419</v>
      </c>
      <c r="W50" s="22">
        <f t="shared" si="22"/>
        <v>0.883837581758161</v>
      </c>
      <c r="X50" s="22">
        <f t="shared" si="23"/>
        <v>0.0996133679949967</v>
      </c>
    </row>
    <row r="51" spans="1:24">
      <c r="A51" s="74" t="s">
        <v>35</v>
      </c>
      <c r="B51" s="8">
        <f>'iterasi 7'!W53</f>
        <v>0.106927774624028</v>
      </c>
      <c r="C51" s="7">
        <v>7</v>
      </c>
      <c r="D51" s="7">
        <f t="shared" si="13"/>
        <v>14</v>
      </c>
      <c r="E51" s="7">
        <v>9</v>
      </c>
      <c r="F51" s="8">
        <f t="shared" si="14"/>
        <v>0.011433548986047</v>
      </c>
      <c r="G51" s="8">
        <f t="shared" si="15"/>
        <v>0.0800348429023288</v>
      </c>
      <c r="H51" s="8">
        <f t="shared" si="16"/>
        <v>0.160069685804658</v>
      </c>
      <c r="I51" s="8">
        <f t="shared" si="16"/>
        <v>0.102901940874423</v>
      </c>
      <c r="O51" s="21">
        <v>8</v>
      </c>
      <c r="P51" s="22">
        <f t="shared" si="17"/>
        <v>0.0267363599643988</v>
      </c>
      <c r="Q51" s="22">
        <f t="shared" si="18"/>
        <v>0.309949281064608</v>
      </c>
      <c r="R51" s="22">
        <f t="shared" si="19"/>
        <v>0.0227197067565011</v>
      </c>
      <c r="S51" s="22">
        <f t="shared" si="20"/>
        <v>0.359405347785508</v>
      </c>
      <c r="U51" s="21">
        <v>8</v>
      </c>
      <c r="V51" s="22">
        <f t="shared" si="21"/>
        <v>0.0743905457421157</v>
      </c>
      <c r="W51" s="22">
        <f t="shared" si="22"/>
        <v>0.862394738905178</v>
      </c>
      <c r="X51" s="22">
        <f t="shared" si="23"/>
        <v>0.0632147153527058</v>
      </c>
    </row>
    <row r="52" spans="1:24">
      <c r="A52" s="74" t="s">
        <v>36</v>
      </c>
      <c r="B52" s="8">
        <f>'iterasi 7'!W54</f>
        <v>0.0370005141093968</v>
      </c>
      <c r="C52" s="7">
        <v>0</v>
      </c>
      <c r="D52" s="7">
        <f t="shared" si="13"/>
        <v>0</v>
      </c>
      <c r="E52" s="7">
        <v>0</v>
      </c>
      <c r="F52" s="8">
        <f t="shared" si="14"/>
        <v>0.00136903804435967</v>
      </c>
      <c r="G52" s="8">
        <f t="shared" si="15"/>
        <v>0</v>
      </c>
      <c r="H52" s="8">
        <f t="shared" si="16"/>
        <v>0</v>
      </c>
      <c r="I52" s="8">
        <f t="shared" si="16"/>
        <v>0</v>
      </c>
      <c r="O52" s="21">
        <v>9</v>
      </c>
      <c r="P52" s="22">
        <f t="shared" si="17"/>
        <v>0.0213593250724495</v>
      </c>
      <c r="Q52" s="22">
        <f t="shared" si="18"/>
        <v>0.0700742012540049</v>
      </c>
      <c r="R52" s="22">
        <f t="shared" si="19"/>
        <v>0.0162971803523164</v>
      </c>
      <c r="S52" s="22">
        <f t="shared" si="20"/>
        <v>0.107730706678771</v>
      </c>
      <c r="U52" s="21">
        <v>9</v>
      </c>
      <c r="V52" s="22">
        <f t="shared" si="21"/>
        <v>0.198265895870694</v>
      </c>
      <c r="W52" s="22">
        <f t="shared" si="22"/>
        <v>0.650457083354616</v>
      </c>
      <c r="X52" s="22">
        <f t="shared" si="23"/>
        <v>0.151277020774689</v>
      </c>
    </row>
    <row r="53" spans="1:24">
      <c r="A53" s="74" t="s">
        <v>37</v>
      </c>
      <c r="B53" s="8">
        <f>'iterasi 7'!W55</f>
        <v>0.597807904112578</v>
      </c>
      <c r="C53" s="7">
        <v>4</v>
      </c>
      <c r="D53" s="7">
        <f t="shared" si="13"/>
        <v>8</v>
      </c>
      <c r="E53" s="7">
        <v>3</v>
      </c>
      <c r="F53" s="8">
        <f t="shared" si="14"/>
        <v>0.357374290219474</v>
      </c>
      <c r="G53" s="8">
        <f t="shared" si="15"/>
        <v>1.42949716087789</v>
      </c>
      <c r="H53" s="8">
        <f t="shared" si="16"/>
        <v>2.85899432175579</v>
      </c>
      <c r="I53" s="8">
        <f t="shared" si="16"/>
        <v>1.07212287065842</v>
      </c>
      <c r="O53" s="21">
        <v>10</v>
      </c>
      <c r="P53" s="22">
        <f t="shared" si="17"/>
        <v>0.0583941356726309</v>
      </c>
      <c r="Q53" s="22">
        <f t="shared" si="18"/>
        <v>0.00700406812861256</v>
      </c>
      <c r="R53" s="22">
        <f t="shared" si="19"/>
        <v>0.00351239798160667</v>
      </c>
      <c r="S53" s="22">
        <f t="shared" si="20"/>
        <v>0.0689106017828502</v>
      </c>
      <c r="U53" s="21">
        <v>10</v>
      </c>
      <c r="V53" s="22">
        <f t="shared" si="21"/>
        <v>0.847389721782455</v>
      </c>
      <c r="W53" s="22">
        <f t="shared" si="22"/>
        <v>0.101639921106532</v>
      </c>
      <c r="X53" s="22">
        <f t="shared" si="23"/>
        <v>0.0509703571110128</v>
      </c>
    </row>
    <row r="54" spans="1:24">
      <c r="A54" s="74" t="s">
        <v>38</v>
      </c>
      <c r="B54" s="8">
        <f>'iterasi 7'!W56</f>
        <v>0.0370005141093968</v>
      </c>
      <c r="C54" s="7">
        <v>0</v>
      </c>
      <c r="D54" s="7">
        <f t="shared" si="13"/>
        <v>0</v>
      </c>
      <c r="E54" s="7">
        <v>0</v>
      </c>
      <c r="F54" s="8">
        <f t="shared" si="14"/>
        <v>0.00136903804435967</v>
      </c>
      <c r="G54" s="8">
        <f t="shared" si="15"/>
        <v>0</v>
      </c>
      <c r="H54" s="8">
        <f t="shared" si="16"/>
        <v>0</v>
      </c>
      <c r="I54" s="8">
        <f t="shared" si="16"/>
        <v>0</v>
      </c>
      <c r="O54" s="21">
        <v>11</v>
      </c>
      <c r="P54" s="22">
        <f t="shared" si="17"/>
        <v>0.00515642454794914</v>
      </c>
      <c r="Q54" s="22">
        <f t="shared" si="18"/>
        <v>0.0265720452759878</v>
      </c>
      <c r="R54" s="22">
        <f t="shared" si="19"/>
        <v>0.690772768411422</v>
      </c>
      <c r="S54" s="22">
        <f t="shared" si="20"/>
        <v>0.722501238235359</v>
      </c>
      <c r="U54" s="21">
        <v>11</v>
      </c>
      <c r="V54" s="22">
        <f t="shared" si="21"/>
        <v>0.00713690755817004</v>
      </c>
      <c r="W54" s="22">
        <f t="shared" si="22"/>
        <v>0.0367778543063643</v>
      </c>
      <c r="X54" s="22">
        <f t="shared" si="23"/>
        <v>0.956085238135466</v>
      </c>
    </row>
    <row r="55" spans="1:24">
      <c r="A55" s="74" t="s">
        <v>39</v>
      </c>
      <c r="B55" s="8">
        <f>'iterasi 7'!W57</f>
        <v>0.743507276144151</v>
      </c>
      <c r="C55" s="7">
        <v>2</v>
      </c>
      <c r="D55" s="7">
        <f t="shared" si="13"/>
        <v>4</v>
      </c>
      <c r="E55" s="7">
        <v>1</v>
      </c>
      <c r="F55" s="8">
        <f t="shared" si="14"/>
        <v>0.552803069679295</v>
      </c>
      <c r="G55" s="8">
        <f t="shared" si="15"/>
        <v>1.10560613935859</v>
      </c>
      <c r="H55" s="8">
        <f t="shared" si="16"/>
        <v>2.21121227871718</v>
      </c>
      <c r="I55" s="8">
        <f t="shared" si="16"/>
        <v>0.552803069679295</v>
      </c>
      <c r="O55" s="21">
        <v>12</v>
      </c>
      <c r="P55" s="22">
        <f t="shared" si="17"/>
        <v>0.0381144435966559</v>
      </c>
      <c r="Q55" s="22">
        <f t="shared" si="18"/>
        <v>0.0852807327345987</v>
      </c>
      <c r="R55" s="22">
        <f t="shared" si="19"/>
        <v>0.0147602470458932</v>
      </c>
      <c r="S55" s="22">
        <f t="shared" si="20"/>
        <v>0.138155423377148</v>
      </c>
      <c r="U55" s="21">
        <v>12</v>
      </c>
      <c r="V55" s="22">
        <f t="shared" si="21"/>
        <v>0.275880907639854</v>
      </c>
      <c r="W55" s="22">
        <f t="shared" si="22"/>
        <v>0.61728110739303</v>
      </c>
      <c r="X55" s="22">
        <f t="shared" si="23"/>
        <v>0.106837984967116</v>
      </c>
    </row>
    <row r="56" spans="1:24">
      <c r="A56" s="74" t="s">
        <v>40</v>
      </c>
      <c r="B56" s="8">
        <f>'iterasi 7'!W58</f>
        <v>0.724429067700117</v>
      </c>
      <c r="C56" s="7">
        <v>3</v>
      </c>
      <c r="D56" s="7">
        <f t="shared" si="13"/>
        <v>6</v>
      </c>
      <c r="E56" s="7">
        <v>5</v>
      </c>
      <c r="F56" s="8">
        <f t="shared" si="14"/>
        <v>0.52479747412886</v>
      </c>
      <c r="G56" s="8">
        <f t="shared" si="15"/>
        <v>1.57439242238658</v>
      </c>
      <c r="H56" s="8">
        <f t="shared" si="16"/>
        <v>3.14878484477316</v>
      </c>
      <c r="I56" s="8">
        <f t="shared" si="16"/>
        <v>2.6239873706443</v>
      </c>
      <c r="O56" s="21">
        <v>13</v>
      </c>
      <c r="P56" s="22">
        <f t="shared" si="17"/>
        <v>0.00515642454794914</v>
      </c>
      <c r="Q56" s="22">
        <f t="shared" si="18"/>
        <v>0.0265720452759878</v>
      </c>
      <c r="R56" s="22">
        <f t="shared" si="19"/>
        <v>0.690772768411422</v>
      </c>
      <c r="S56" s="22">
        <f t="shared" si="20"/>
        <v>0.722501238235359</v>
      </c>
      <c r="U56" s="21">
        <v>13</v>
      </c>
      <c r="V56" s="22">
        <f t="shared" si="21"/>
        <v>0.00713690755817004</v>
      </c>
      <c r="W56" s="22">
        <f t="shared" si="22"/>
        <v>0.0367778543063643</v>
      </c>
      <c r="X56" s="22">
        <f t="shared" si="23"/>
        <v>0.956085238135466</v>
      </c>
    </row>
    <row r="57" spans="1:24">
      <c r="A57" s="74" t="s">
        <v>41</v>
      </c>
      <c r="B57" s="8">
        <f>'iterasi 7'!W59</f>
        <v>0.108380526162732</v>
      </c>
      <c r="C57" s="7">
        <v>1</v>
      </c>
      <c r="D57" s="7">
        <f t="shared" si="13"/>
        <v>2</v>
      </c>
      <c r="E57" s="7">
        <v>1</v>
      </c>
      <c r="F57" s="8">
        <f t="shared" si="14"/>
        <v>0.0117463384513107</v>
      </c>
      <c r="G57" s="8">
        <f t="shared" si="15"/>
        <v>0.0117463384513107</v>
      </c>
      <c r="H57" s="8">
        <f t="shared" si="16"/>
        <v>0.0234926769026214</v>
      </c>
      <c r="I57" s="8">
        <f t="shared" si="16"/>
        <v>0.0117463384513107</v>
      </c>
      <c r="O57" s="21">
        <v>14</v>
      </c>
      <c r="P57" s="22">
        <f t="shared" si="17"/>
        <v>0.0106689316217469</v>
      </c>
      <c r="Q57" s="22">
        <f t="shared" si="18"/>
        <v>0.262060764184426</v>
      </c>
      <c r="R57" s="22">
        <f t="shared" si="19"/>
        <v>0.0869467699141444</v>
      </c>
      <c r="S57" s="22">
        <f t="shared" si="20"/>
        <v>0.359676465720317</v>
      </c>
      <c r="U57" s="21">
        <v>14</v>
      </c>
      <c r="V57" s="22">
        <f t="shared" si="21"/>
        <v>0.0296625791192105</v>
      </c>
      <c r="W57" s="22">
        <f t="shared" si="22"/>
        <v>0.728601365840275</v>
      </c>
      <c r="X57" s="22">
        <f t="shared" si="23"/>
        <v>0.241736055040515</v>
      </c>
    </row>
    <row r="58" spans="1:24">
      <c r="A58" s="74" t="s">
        <v>42</v>
      </c>
      <c r="B58" s="8">
        <f>'iterasi 7'!W60</f>
        <v>0.0370005141093968</v>
      </c>
      <c r="C58" s="7">
        <v>0</v>
      </c>
      <c r="D58" s="7">
        <f t="shared" si="13"/>
        <v>0</v>
      </c>
      <c r="E58" s="7">
        <v>0</v>
      </c>
      <c r="F58" s="8">
        <f t="shared" si="14"/>
        <v>0.00136903804435967</v>
      </c>
      <c r="G58" s="8">
        <f t="shared" si="15"/>
        <v>0</v>
      </c>
      <c r="H58" s="8">
        <f t="shared" si="16"/>
        <v>0</v>
      </c>
      <c r="I58" s="8">
        <f t="shared" si="16"/>
        <v>0</v>
      </c>
      <c r="O58" s="21">
        <v>15</v>
      </c>
      <c r="P58" s="22">
        <f t="shared" si="17"/>
        <v>0.0311413397501623</v>
      </c>
      <c r="Q58" s="22">
        <f t="shared" si="18"/>
        <v>0.14380151346815</v>
      </c>
      <c r="R58" s="22">
        <f t="shared" si="19"/>
        <v>0.0191536864890399</v>
      </c>
      <c r="S58" s="22">
        <f t="shared" si="20"/>
        <v>0.194096539707352</v>
      </c>
      <c r="U58" s="21">
        <v>15</v>
      </c>
      <c r="V58" s="22">
        <f t="shared" si="21"/>
        <v>0.160442529254337</v>
      </c>
      <c r="W58" s="22">
        <f t="shared" si="22"/>
        <v>0.740876234501479</v>
      </c>
      <c r="X58" s="22">
        <f t="shared" si="23"/>
        <v>0.0986812362441843</v>
      </c>
    </row>
    <row r="59" spans="1:24">
      <c r="A59" s="74" t="s">
        <v>43</v>
      </c>
      <c r="B59" s="8">
        <f>'iterasi 7'!W61</f>
        <v>0.724429067700117</v>
      </c>
      <c r="C59" s="7">
        <v>3</v>
      </c>
      <c r="D59" s="7">
        <f t="shared" si="13"/>
        <v>6</v>
      </c>
      <c r="E59" s="7">
        <v>5</v>
      </c>
      <c r="F59" s="8">
        <f t="shared" si="14"/>
        <v>0.52479747412886</v>
      </c>
      <c r="G59" s="8">
        <f t="shared" si="15"/>
        <v>1.57439242238658</v>
      </c>
      <c r="H59" s="8">
        <f t="shared" si="16"/>
        <v>3.14878484477316</v>
      </c>
      <c r="I59" s="8">
        <f t="shared" si="16"/>
        <v>2.6239873706443</v>
      </c>
      <c r="O59" s="21">
        <v>16</v>
      </c>
      <c r="P59" s="22">
        <f t="shared" si="17"/>
        <v>0.00756508812389153</v>
      </c>
      <c r="Q59" s="22">
        <f t="shared" si="18"/>
        <v>0.0735912623393079</v>
      </c>
      <c r="R59" s="22">
        <f t="shared" si="19"/>
        <v>0.63622098263229</v>
      </c>
      <c r="S59" s="22">
        <f t="shared" si="20"/>
        <v>0.717377333095489</v>
      </c>
      <c r="U59" s="21">
        <v>16</v>
      </c>
      <c r="V59" s="22">
        <f t="shared" si="21"/>
        <v>0.0105454797285664</v>
      </c>
      <c r="W59" s="22">
        <f t="shared" si="22"/>
        <v>0.102583757451272</v>
      </c>
      <c r="X59" s="22">
        <f t="shared" si="23"/>
        <v>0.886870762820162</v>
      </c>
    </row>
    <row r="60" spans="1:24">
      <c r="A60" s="74" t="s">
        <v>44</v>
      </c>
      <c r="B60" s="8">
        <f>'iterasi 7'!W62</f>
        <v>0.195594415970276</v>
      </c>
      <c r="C60" s="7">
        <v>4</v>
      </c>
      <c r="D60" s="7">
        <f t="shared" si="13"/>
        <v>8</v>
      </c>
      <c r="E60" s="7">
        <v>7</v>
      </c>
      <c r="F60" s="8">
        <f t="shared" si="14"/>
        <v>0.0382571755587536</v>
      </c>
      <c r="G60" s="8">
        <f t="shared" si="15"/>
        <v>0.153028702235014</v>
      </c>
      <c r="H60" s="8">
        <f t="shared" si="16"/>
        <v>0.306057404470028</v>
      </c>
      <c r="I60" s="8">
        <f t="shared" si="16"/>
        <v>0.267800228911275</v>
      </c>
      <c r="O60" s="21">
        <v>17</v>
      </c>
      <c r="P60" s="22">
        <f t="shared" si="17"/>
        <v>0.00515642454794914</v>
      </c>
      <c r="Q60" s="22">
        <f t="shared" si="18"/>
        <v>0.0265720452759878</v>
      </c>
      <c r="R60" s="22">
        <f t="shared" si="19"/>
        <v>0.690772768411422</v>
      </c>
      <c r="S60" s="22">
        <f t="shared" si="20"/>
        <v>0.722501238235359</v>
      </c>
      <c r="U60" s="21">
        <v>17</v>
      </c>
      <c r="V60" s="22">
        <f t="shared" si="21"/>
        <v>0.00713690755817004</v>
      </c>
      <c r="W60" s="22">
        <f t="shared" si="22"/>
        <v>0.0367778543063643</v>
      </c>
      <c r="X60" s="22">
        <f t="shared" si="23"/>
        <v>0.956085238135466</v>
      </c>
    </row>
    <row r="61" spans="1:24">
      <c r="A61" s="74" t="s">
        <v>45</v>
      </c>
      <c r="B61" s="8">
        <f>'iterasi 7'!W63</f>
        <v>0.0334723273471704</v>
      </c>
      <c r="C61" s="7">
        <v>5</v>
      </c>
      <c r="D61" s="7">
        <f t="shared" si="13"/>
        <v>10</v>
      </c>
      <c r="E61" s="7">
        <v>6</v>
      </c>
      <c r="F61" s="8">
        <f t="shared" si="14"/>
        <v>0.00112039669803613</v>
      </c>
      <c r="G61" s="8">
        <f t="shared" si="15"/>
        <v>0.00560198349018066</v>
      </c>
      <c r="H61" s="8">
        <f t="shared" si="16"/>
        <v>0.0112039669803613</v>
      </c>
      <c r="I61" s="8">
        <f t="shared" si="16"/>
        <v>0.0067223801882168</v>
      </c>
      <c r="O61" s="21">
        <v>18</v>
      </c>
      <c r="P61" s="22">
        <f t="shared" si="17"/>
        <v>0.0311413397501623</v>
      </c>
      <c r="Q61" s="22">
        <f t="shared" si="18"/>
        <v>0.14380151346815</v>
      </c>
      <c r="R61" s="22">
        <f t="shared" si="19"/>
        <v>0.0191536864890399</v>
      </c>
      <c r="S61" s="22">
        <f t="shared" si="20"/>
        <v>0.194096539707352</v>
      </c>
      <c r="U61" s="21">
        <v>18</v>
      </c>
      <c r="V61" s="22">
        <f t="shared" si="21"/>
        <v>0.160442529254337</v>
      </c>
      <c r="W61" s="22">
        <f t="shared" si="22"/>
        <v>0.740876234501479</v>
      </c>
      <c r="X61" s="22">
        <f t="shared" si="23"/>
        <v>0.0986812362441843</v>
      </c>
    </row>
    <row r="62" spans="1:24">
      <c r="A62" s="74" t="s">
        <v>46</v>
      </c>
      <c r="B62" s="8">
        <f>'iterasi 7'!W64</f>
        <v>0.0370005141093968</v>
      </c>
      <c r="C62" s="7">
        <v>0</v>
      </c>
      <c r="D62" s="7">
        <f t="shared" si="13"/>
        <v>0</v>
      </c>
      <c r="E62" s="7">
        <v>0</v>
      </c>
      <c r="F62" s="8">
        <f t="shared" si="14"/>
        <v>0.00136903804435967</v>
      </c>
      <c r="G62" s="8">
        <f t="shared" si="15"/>
        <v>0</v>
      </c>
      <c r="H62" s="8">
        <f t="shared" si="16"/>
        <v>0</v>
      </c>
      <c r="I62" s="8">
        <f t="shared" si="16"/>
        <v>0</v>
      </c>
      <c r="O62" s="21">
        <v>19</v>
      </c>
      <c r="P62" s="22">
        <f t="shared" si="17"/>
        <v>0.110200109475768</v>
      </c>
      <c r="Q62" s="22">
        <f t="shared" si="18"/>
        <v>0.0326405275496368</v>
      </c>
      <c r="R62" s="22">
        <f t="shared" si="19"/>
        <v>0.00956681322657587</v>
      </c>
      <c r="S62" s="22">
        <f t="shared" si="20"/>
        <v>0.152407450251981</v>
      </c>
      <c r="U62" s="21">
        <v>19</v>
      </c>
      <c r="V62" s="22">
        <f t="shared" si="21"/>
        <v>0.723062483451893</v>
      </c>
      <c r="W62" s="22">
        <f t="shared" si="22"/>
        <v>0.214166220192458</v>
      </c>
      <c r="X62" s="22">
        <f t="shared" si="23"/>
        <v>0.0627712963556488</v>
      </c>
    </row>
    <row r="63" spans="1:24">
      <c r="A63" s="74" t="s">
        <v>47</v>
      </c>
      <c r="B63" s="8">
        <f>'iterasi 7'!W65</f>
        <v>0.896781401986201</v>
      </c>
      <c r="C63" s="7">
        <v>2</v>
      </c>
      <c r="D63" s="7">
        <f t="shared" si="13"/>
        <v>4</v>
      </c>
      <c r="E63" s="7">
        <v>2</v>
      </c>
      <c r="F63" s="8">
        <f t="shared" si="14"/>
        <v>0.804216882948336</v>
      </c>
      <c r="G63" s="8">
        <f t="shared" si="15"/>
        <v>1.60843376589667</v>
      </c>
      <c r="H63" s="8">
        <f t="shared" si="16"/>
        <v>3.21686753179334</v>
      </c>
      <c r="I63" s="8">
        <f t="shared" si="16"/>
        <v>1.60843376589667</v>
      </c>
      <c r="O63" s="21">
        <v>20</v>
      </c>
      <c r="P63" s="22">
        <f t="shared" si="17"/>
        <v>0.523855116631929</v>
      </c>
      <c r="Q63" s="22">
        <f t="shared" si="18"/>
        <v>0.0231822757486372</v>
      </c>
      <c r="R63" s="22">
        <f t="shared" si="19"/>
        <v>0.00756069882189522</v>
      </c>
      <c r="S63" s="22">
        <f t="shared" si="20"/>
        <v>0.554598091202461</v>
      </c>
      <c r="U63" s="21">
        <v>20</v>
      </c>
      <c r="V63" s="22">
        <f t="shared" si="21"/>
        <v>0.944567110745231</v>
      </c>
      <c r="W63" s="22">
        <f t="shared" si="22"/>
        <v>0.0418001362002061</v>
      </c>
      <c r="X63" s="22">
        <f t="shared" si="23"/>
        <v>0.0136327530545631</v>
      </c>
    </row>
    <row r="64" spans="1:24">
      <c r="A64" s="74" t="s">
        <v>48</v>
      </c>
      <c r="B64" s="8">
        <f>'iterasi 7'!W66</f>
        <v>0.896781401986201</v>
      </c>
      <c r="C64" s="7">
        <v>2</v>
      </c>
      <c r="D64" s="7">
        <f t="shared" si="13"/>
        <v>4</v>
      </c>
      <c r="E64" s="7">
        <v>2</v>
      </c>
      <c r="F64" s="8">
        <f t="shared" si="14"/>
        <v>0.804216882948336</v>
      </c>
      <c r="G64" s="8">
        <f t="shared" si="15"/>
        <v>1.60843376589667</v>
      </c>
      <c r="H64" s="8">
        <f t="shared" si="16"/>
        <v>3.21686753179334</v>
      </c>
      <c r="I64" s="8">
        <f t="shared" si="16"/>
        <v>1.60843376589667</v>
      </c>
      <c r="O64" s="21">
        <v>21</v>
      </c>
      <c r="P64" s="22">
        <f t="shared" si="17"/>
        <v>0.00515642454794914</v>
      </c>
      <c r="Q64" s="22">
        <f t="shared" si="18"/>
        <v>0.0265720452759878</v>
      </c>
      <c r="R64" s="22">
        <f t="shared" si="19"/>
        <v>0.690772768411422</v>
      </c>
      <c r="S64" s="22">
        <f t="shared" si="20"/>
        <v>0.722501238235359</v>
      </c>
      <c r="U64" s="21">
        <v>21</v>
      </c>
      <c r="V64" s="22">
        <f t="shared" si="21"/>
        <v>0.00713690755817004</v>
      </c>
      <c r="W64" s="22">
        <f t="shared" si="22"/>
        <v>0.0367778543063643</v>
      </c>
      <c r="X64" s="22">
        <f t="shared" si="23"/>
        <v>0.956085238135466</v>
      </c>
    </row>
    <row r="65" spans="1:24">
      <c r="A65" s="74" t="s">
        <v>49</v>
      </c>
      <c r="B65" s="8">
        <f>'iterasi 7'!W67</f>
        <v>0.925004854700405</v>
      </c>
      <c r="C65" s="7">
        <v>2</v>
      </c>
      <c r="D65" s="7">
        <f t="shared" si="13"/>
        <v>4</v>
      </c>
      <c r="E65" s="7">
        <v>3</v>
      </c>
      <c r="F65" s="8">
        <f t="shared" si="14"/>
        <v>0.855633981219318</v>
      </c>
      <c r="G65" s="8">
        <f t="shared" si="15"/>
        <v>1.71126796243864</v>
      </c>
      <c r="H65" s="8">
        <f t="shared" si="16"/>
        <v>3.42253592487727</v>
      </c>
      <c r="I65" s="8">
        <f t="shared" si="16"/>
        <v>2.56690194365795</v>
      </c>
      <c r="O65" s="21">
        <v>22</v>
      </c>
      <c r="P65" s="22">
        <f t="shared" si="17"/>
        <v>0.0121301068768515</v>
      </c>
      <c r="Q65" s="22">
        <f t="shared" si="18"/>
        <v>0.647834417600512</v>
      </c>
      <c r="R65" s="22">
        <f t="shared" si="19"/>
        <v>0.0730145103265385</v>
      </c>
      <c r="S65" s="22">
        <f t="shared" si="20"/>
        <v>0.732979034803901</v>
      </c>
      <c r="U65" s="21">
        <v>22</v>
      </c>
      <c r="V65" s="22">
        <f t="shared" si="21"/>
        <v>0.0165490502468419</v>
      </c>
      <c r="W65" s="22">
        <f t="shared" si="22"/>
        <v>0.883837581758161</v>
      </c>
      <c r="X65" s="22">
        <f t="shared" si="23"/>
        <v>0.0996133679949967</v>
      </c>
    </row>
    <row r="66" spans="1:24">
      <c r="A66" s="74" t="s">
        <v>50</v>
      </c>
      <c r="B66" s="8">
        <f>'iterasi 7'!W68</f>
        <v>0.915572253237953</v>
      </c>
      <c r="C66" s="7">
        <v>3</v>
      </c>
      <c r="D66" s="7">
        <f t="shared" si="13"/>
        <v>6</v>
      </c>
      <c r="E66" s="7">
        <v>2</v>
      </c>
      <c r="F66" s="8">
        <f t="shared" si="14"/>
        <v>0.838272550899222</v>
      </c>
      <c r="G66" s="8">
        <f t="shared" si="15"/>
        <v>2.51481765269767</v>
      </c>
      <c r="H66" s="8">
        <f t="shared" si="16"/>
        <v>5.02963530539533</v>
      </c>
      <c r="I66" s="8">
        <f t="shared" si="16"/>
        <v>1.67654510179844</v>
      </c>
      <c r="O66" s="21">
        <v>23</v>
      </c>
      <c r="P66" s="22">
        <f t="shared" si="17"/>
        <v>0.0121301068768515</v>
      </c>
      <c r="Q66" s="22">
        <f t="shared" si="18"/>
        <v>0.647834417600512</v>
      </c>
      <c r="R66" s="22">
        <f t="shared" si="19"/>
        <v>0.0730145103265385</v>
      </c>
      <c r="S66" s="22">
        <f t="shared" si="20"/>
        <v>0.732979034803901</v>
      </c>
      <c r="U66" s="21">
        <v>23</v>
      </c>
      <c r="V66" s="22">
        <f t="shared" si="21"/>
        <v>0.0165490502468419</v>
      </c>
      <c r="W66" s="22">
        <f t="shared" si="22"/>
        <v>0.883837581758161</v>
      </c>
      <c r="X66" s="22">
        <f t="shared" si="23"/>
        <v>0.0996133679949967</v>
      </c>
    </row>
    <row r="67" spans="1:24">
      <c r="A67" s="74" t="s">
        <v>51</v>
      </c>
      <c r="B67" s="8">
        <f>'iterasi 7'!W69</f>
        <v>0.896781401986201</v>
      </c>
      <c r="C67" s="7">
        <v>2</v>
      </c>
      <c r="D67" s="7">
        <f t="shared" si="13"/>
        <v>4</v>
      </c>
      <c r="E67" s="7">
        <v>2</v>
      </c>
      <c r="F67" s="8">
        <f t="shared" si="14"/>
        <v>0.804216882948336</v>
      </c>
      <c r="G67" s="8">
        <f t="shared" si="15"/>
        <v>1.60843376589667</v>
      </c>
      <c r="H67" s="8">
        <f t="shared" si="16"/>
        <v>3.21686753179334</v>
      </c>
      <c r="I67" s="8">
        <f t="shared" si="16"/>
        <v>1.60843376589667</v>
      </c>
      <c r="O67" s="21">
        <v>24</v>
      </c>
      <c r="P67" s="22">
        <f t="shared" si="17"/>
        <v>0.0136707434066441</v>
      </c>
      <c r="Q67" s="22">
        <f t="shared" si="18"/>
        <v>0.786596563409222</v>
      </c>
      <c r="R67" s="22">
        <f t="shared" si="19"/>
        <v>0.0558955066374731</v>
      </c>
      <c r="S67" s="22">
        <f t="shared" si="20"/>
        <v>0.856162813453339</v>
      </c>
      <c r="U67" s="21">
        <v>24</v>
      </c>
      <c r="V67" s="22">
        <f t="shared" si="21"/>
        <v>0.0159674575814652</v>
      </c>
      <c r="W67" s="22">
        <f t="shared" si="22"/>
        <v>0.918746470938721</v>
      </c>
      <c r="X67" s="22">
        <f t="shared" si="23"/>
        <v>0.0652860714798136</v>
      </c>
    </row>
    <row r="68" spans="1:24">
      <c r="A68" s="74" t="s">
        <v>52</v>
      </c>
      <c r="B68" s="8">
        <f>'iterasi 7'!W70</f>
        <v>0.108380526162732</v>
      </c>
      <c r="C68" s="7">
        <v>1</v>
      </c>
      <c r="D68" s="7">
        <f t="shared" si="13"/>
        <v>2</v>
      </c>
      <c r="E68" s="7">
        <v>1</v>
      </c>
      <c r="F68" s="8">
        <f t="shared" si="14"/>
        <v>0.0117463384513107</v>
      </c>
      <c r="G68" s="8">
        <f t="shared" si="15"/>
        <v>0.0117463384513107</v>
      </c>
      <c r="H68" s="8">
        <f t="shared" si="16"/>
        <v>0.0234926769026214</v>
      </c>
      <c r="I68" s="8">
        <f t="shared" si="16"/>
        <v>0.0117463384513107</v>
      </c>
      <c r="O68" s="21">
        <v>25</v>
      </c>
      <c r="P68" s="22">
        <f t="shared" si="17"/>
        <v>0.0185242009420398</v>
      </c>
      <c r="Q68" s="22">
        <f t="shared" si="18"/>
        <v>0.564670762865686</v>
      </c>
      <c r="R68" s="22">
        <f t="shared" si="19"/>
        <v>0.0297394084171702</v>
      </c>
      <c r="S68" s="22">
        <f t="shared" si="20"/>
        <v>0.612934372224896</v>
      </c>
      <c r="U68" s="21">
        <v>25</v>
      </c>
      <c r="V68" s="22">
        <f t="shared" si="21"/>
        <v>0.0302221604489216</v>
      </c>
      <c r="W68" s="22">
        <f t="shared" si="22"/>
        <v>0.921258112538187</v>
      </c>
      <c r="X68" s="22">
        <f t="shared" si="23"/>
        <v>0.0485197270128919</v>
      </c>
    </row>
    <row r="69" spans="1:24">
      <c r="A69" s="74" t="s">
        <v>53</v>
      </c>
      <c r="B69" s="8">
        <f>'iterasi 7'!W71</f>
        <v>0.925004854700405</v>
      </c>
      <c r="C69" s="7">
        <v>2</v>
      </c>
      <c r="D69" s="7">
        <f t="shared" si="13"/>
        <v>4</v>
      </c>
      <c r="E69" s="7">
        <v>3</v>
      </c>
      <c r="F69" s="8">
        <f t="shared" si="14"/>
        <v>0.855633981219318</v>
      </c>
      <c r="G69" s="8">
        <f t="shared" si="15"/>
        <v>1.71126796243864</v>
      </c>
      <c r="H69" s="8">
        <f t="shared" si="16"/>
        <v>3.42253592487727</v>
      </c>
      <c r="I69" s="8">
        <f t="shared" si="16"/>
        <v>2.56690194365795</v>
      </c>
      <c r="O69" s="21">
        <v>26</v>
      </c>
      <c r="P69" s="22">
        <f t="shared" si="17"/>
        <v>0.0121301068768515</v>
      </c>
      <c r="Q69" s="22">
        <f t="shared" si="18"/>
        <v>0.647834417600512</v>
      </c>
      <c r="R69" s="22">
        <f t="shared" si="19"/>
        <v>0.0730145103265385</v>
      </c>
      <c r="S69" s="22">
        <f t="shared" si="20"/>
        <v>0.732979034803901</v>
      </c>
      <c r="U69" s="21">
        <v>26</v>
      </c>
      <c r="V69" s="22">
        <f t="shared" si="21"/>
        <v>0.0165490502468419</v>
      </c>
      <c r="W69" s="22">
        <f t="shared" si="22"/>
        <v>0.883837581758161</v>
      </c>
      <c r="X69" s="22">
        <f t="shared" si="23"/>
        <v>0.0996133679949967</v>
      </c>
    </row>
    <row r="70" spans="1:24">
      <c r="A70" s="74" t="s">
        <v>54</v>
      </c>
      <c r="B70" s="8">
        <f>'iterasi 7'!W72</f>
        <v>0.00778805858844411</v>
      </c>
      <c r="C70" s="7">
        <v>5</v>
      </c>
      <c r="D70" s="7">
        <f t="shared" si="13"/>
        <v>10</v>
      </c>
      <c r="E70" s="7">
        <v>7</v>
      </c>
      <c r="F70" s="8">
        <f t="shared" si="14"/>
        <v>6.06538565770381e-5</v>
      </c>
      <c r="G70" s="8">
        <f t="shared" si="15"/>
        <v>0.00030326928288519</v>
      </c>
      <c r="H70" s="8">
        <f t="shared" si="16"/>
        <v>0.000606538565770381</v>
      </c>
      <c r="I70" s="8">
        <f t="shared" si="16"/>
        <v>0.000424576996039267</v>
      </c>
      <c r="O70" s="21">
        <v>27</v>
      </c>
      <c r="P70" s="22">
        <f t="shared" si="17"/>
        <v>0.00756508812389153</v>
      </c>
      <c r="Q70" s="22">
        <f t="shared" si="18"/>
        <v>0.0735912623393079</v>
      </c>
      <c r="R70" s="22">
        <f t="shared" si="19"/>
        <v>0.63622098263229</v>
      </c>
      <c r="S70" s="22">
        <f t="shared" si="20"/>
        <v>0.717377333095489</v>
      </c>
      <c r="U70" s="21">
        <v>27</v>
      </c>
      <c r="V70" s="22">
        <f t="shared" si="21"/>
        <v>0.0105454797285664</v>
      </c>
      <c r="W70" s="22">
        <f t="shared" si="22"/>
        <v>0.102583757451272</v>
      </c>
      <c r="X70" s="22">
        <f t="shared" si="23"/>
        <v>0.886870762820162</v>
      </c>
    </row>
    <row r="71" spans="1:24">
      <c r="A71" s="74" t="s">
        <v>55</v>
      </c>
      <c r="B71" s="8">
        <f>'iterasi 7'!W73</f>
        <v>0.108380526162732</v>
      </c>
      <c r="C71" s="7">
        <v>1</v>
      </c>
      <c r="D71" s="7">
        <f t="shared" si="13"/>
        <v>2</v>
      </c>
      <c r="E71" s="7">
        <v>1</v>
      </c>
      <c r="F71" s="8">
        <f t="shared" si="14"/>
        <v>0.0117463384513107</v>
      </c>
      <c r="G71" s="8">
        <f t="shared" si="15"/>
        <v>0.0117463384513107</v>
      </c>
      <c r="H71" s="8">
        <f t="shared" si="16"/>
        <v>0.0234926769026214</v>
      </c>
      <c r="I71" s="8">
        <f t="shared" si="16"/>
        <v>0.0117463384513107</v>
      </c>
      <c r="O71" s="21">
        <v>28</v>
      </c>
      <c r="P71" s="22">
        <f t="shared" si="17"/>
        <v>0.0136707434066441</v>
      </c>
      <c r="Q71" s="22">
        <f t="shared" si="18"/>
        <v>0.786596563409222</v>
      </c>
      <c r="R71" s="22">
        <f t="shared" si="19"/>
        <v>0.0558955066374731</v>
      </c>
      <c r="S71" s="22">
        <f t="shared" si="20"/>
        <v>0.856162813453339</v>
      </c>
      <c r="U71" s="21">
        <v>28</v>
      </c>
      <c r="V71" s="22">
        <f t="shared" si="21"/>
        <v>0.0159674575814652</v>
      </c>
      <c r="W71" s="22">
        <f t="shared" si="22"/>
        <v>0.918746470938721</v>
      </c>
      <c r="X71" s="22">
        <f t="shared" si="23"/>
        <v>0.0652860714798136</v>
      </c>
    </row>
    <row r="72" spans="1:24">
      <c r="A72" s="28" t="s">
        <v>5</v>
      </c>
      <c r="B72" s="28"/>
      <c r="C72" s="28"/>
      <c r="D72" s="28"/>
      <c r="E72" s="28"/>
      <c r="F72" s="29">
        <f>SUM(F42:F71)</f>
        <v>10.6232209657113</v>
      </c>
      <c r="G72" s="29">
        <f>SUM(G42:G71)</f>
        <v>26.3165450029185</v>
      </c>
      <c r="H72" s="29">
        <f>SUM(H42:H71)</f>
        <v>52.6330900058371</v>
      </c>
      <c r="I72" s="29">
        <f>SUM(I42:I71)</f>
        <v>28.0044282737981</v>
      </c>
      <c r="O72" s="21">
        <v>29</v>
      </c>
      <c r="P72" s="22">
        <f t="shared" si="17"/>
        <v>1.61725462564332</v>
      </c>
      <c r="Q72" s="22">
        <f t="shared" si="18"/>
        <v>0.0196602323024287</v>
      </c>
      <c r="R72" s="22">
        <f t="shared" si="19"/>
        <v>0.00692245007663126</v>
      </c>
      <c r="S72" s="22">
        <f t="shared" si="20"/>
        <v>1.64383730802238</v>
      </c>
      <c r="U72" s="21">
        <v>29</v>
      </c>
      <c r="V72" s="22">
        <f t="shared" si="21"/>
        <v>0.983828884860242</v>
      </c>
      <c r="W72" s="22">
        <f t="shared" si="22"/>
        <v>0.0119599623432814</v>
      </c>
      <c r="X72" s="22">
        <f t="shared" si="23"/>
        <v>0.00421115279647676</v>
      </c>
    </row>
    <row r="73" spans="1:24">
      <c r="A73" s="28" t="s">
        <v>66</v>
      </c>
      <c r="B73" s="28"/>
      <c r="C73" s="28"/>
      <c r="D73" s="28"/>
      <c r="E73" s="28"/>
      <c r="F73" s="28"/>
      <c r="G73" s="29">
        <f>(G72/$F72)</f>
        <v>2.4772660841623</v>
      </c>
      <c r="H73" s="29">
        <f>(H72/$F72)</f>
        <v>4.95453216832459</v>
      </c>
      <c r="I73" s="29">
        <f>(I72/$F72)</f>
        <v>2.63615228979875</v>
      </c>
      <c r="O73" s="21">
        <v>30</v>
      </c>
      <c r="P73" s="22">
        <f t="shared" si="17"/>
        <v>0.00756508812389153</v>
      </c>
      <c r="Q73" s="22">
        <f t="shared" si="18"/>
        <v>0.0735912623393079</v>
      </c>
      <c r="R73" s="22">
        <f t="shared" si="19"/>
        <v>0.63622098263229</v>
      </c>
      <c r="S73" s="22">
        <f t="shared" si="20"/>
        <v>0.717377333095489</v>
      </c>
      <c r="U73" s="21">
        <v>30</v>
      </c>
      <c r="V73" s="22">
        <f t="shared" si="21"/>
        <v>0.0105454797285664</v>
      </c>
      <c r="W73" s="22">
        <f t="shared" si="22"/>
        <v>0.102583757451272</v>
      </c>
      <c r="X73" s="22">
        <f t="shared" si="23"/>
        <v>0.886870762820162</v>
      </c>
    </row>
    <row r="74" spans="1:9">
      <c r="A74" s="30"/>
      <c r="B74" s="30"/>
      <c r="C74" s="30"/>
      <c r="D74" s="30"/>
      <c r="E74" s="30"/>
      <c r="F74" s="30"/>
      <c r="G74" s="67"/>
      <c r="H74" s="67"/>
      <c r="I74" s="67"/>
    </row>
    <row r="75" spans="1:9">
      <c r="A75" s="30"/>
      <c r="B75" s="30"/>
      <c r="C75" s="30"/>
      <c r="D75" s="30"/>
      <c r="E75" s="30"/>
      <c r="F75" s="30"/>
      <c r="G75" s="67"/>
      <c r="H75" s="67"/>
      <c r="I75" s="67"/>
    </row>
    <row r="76" spans="1:16">
      <c r="A76" s="32" t="s">
        <v>3</v>
      </c>
      <c r="B76" s="32" t="s">
        <v>67</v>
      </c>
      <c r="C76" s="32" t="s">
        <v>10</v>
      </c>
      <c r="D76" s="32"/>
      <c r="E76" s="32"/>
      <c r="F76" s="34" t="s">
        <v>11</v>
      </c>
      <c r="G76" s="32" t="s">
        <v>12</v>
      </c>
      <c r="H76" s="32" t="s">
        <v>13</v>
      </c>
      <c r="I76" s="32" t="s">
        <v>14</v>
      </c>
      <c r="O76" s="39" t="s">
        <v>68</v>
      </c>
      <c r="P76" s="40"/>
    </row>
    <row r="77" spans="1:16">
      <c r="A77" s="32"/>
      <c r="B77" s="32"/>
      <c r="C77" s="32" t="s">
        <v>21</v>
      </c>
      <c r="D77" s="32" t="s">
        <v>22</v>
      </c>
      <c r="E77" s="32" t="s">
        <v>23</v>
      </c>
      <c r="F77" s="34"/>
      <c r="G77" s="32"/>
      <c r="H77" s="32"/>
      <c r="I77" s="32"/>
      <c r="O77" s="40"/>
      <c r="P77" s="40"/>
    </row>
    <row r="78" spans="1:16">
      <c r="A78" s="74" t="s">
        <v>26</v>
      </c>
      <c r="B78" s="8">
        <f>'iterasi 7'!X44</f>
        <v>0.0879898601893633</v>
      </c>
      <c r="C78" s="7">
        <v>2</v>
      </c>
      <c r="D78" s="7">
        <f>C78*2</f>
        <v>4</v>
      </c>
      <c r="E78" s="7">
        <v>2</v>
      </c>
      <c r="F78" s="8">
        <f>B78^2</f>
        <v>0.00774221549614371</v>
      </c>
      <c r="G78" s="8">
        <f>$F78*C78</f>
        <v>0.0154844309922874</v>
      </c>
      <c r="H78" s="8">
        <f>$F78*D78</f>
        <v>0.0309688619845748</v>
      </c>
      <c r="I78" s="8">
        <f>$F78*E78</f>
        <v>0.0154844309922874</v>
      </c>
      <c r="O78" s="41" t="s">
        <v>92</v>
      </c>
      <c r="P78" s="27">
        <f>SUM(V6:V35)</f>
        <v>197.393287876666</v>
      </c>
    </row>
    <row r="79" spans="1:16">
      <c r="A79" s="74" t="s">
        <v>27</v>
      </c>
      <c r="B79" s="8">
        <f>'iterasi 7'!X45</f>
        <v>0.0411533561739743</v>
      </c>
      <c r="C79" s="7">
        <v>3</v>
      </c>
      <c r="D79" s="7">
        <f t="shared" ref="D79:D107" si="24">C79*2</f>
        <v>6</v>
      </c>
      <c r="E79" s="7">
        <v>3</v>
      </c>
      <c r="F79" s="8">
        <f t="shared" ref="F79:F107" si="25">B79^2</f>
        <v>0.00169359872438199</v>
      </c>
      <c r="G79" s="8">
        <f t="shared" ref="G79:G107" si="26">F79*C79</f>
        <v>0.00508079617314597</v>
      </c>
      <c r="H79" s="8">
        <f t="shared" ref="H79:I107" si="27">$F79*D79</f>
        <v>0.0101615923462919</v>
      </c>
      <c r="I79" s="8">
        <f t="shared" si="27"/>
        <v>0.00508079617314597</v>
      </c>
      <c r="O79" s="41" t="s">
        <v>89</v>
      </c>
      <c r="P79" s="27">
        <f>'iterasi 7'!V36</f>
        <v>198.892850671665</v>
      </c>
    </row>
    <row r="80" spans="1:16">
      <c r="A80" s="74" t="s">
        <v>28</v>
      </c>
      <c r="B80" s="8">
        <f>'iterasi 7'!X46</f>
        <v>0.955843649649253</v>
      </c>
      <c r="C80" s="7">
        <v>0</v>
      </c>
      <c r="D80" s="7">
        <f t="shared" si="24"/>
        <v>0</v>
      </c>
      <c r="E80" s="7">
        <v>0</v>
      </c>
      <c r="F80" s="8">
        <f t="shared" si="25"/>
        <v>0.913637082574805</v>
      </c>
      <c r="G80" s="8">
        <f t="shared" si="26"/>
        <v>0</v>
      </c>
      <c r="H80" s="8">
        <f t="shared" si="27"/>
        <v>0</v>
      </c>
      <c r="I80" s="8">
        <f t="shared" si="27"/>
        <v>0</v>
      </c>
      <c r="O80" s="41" t="s">
        <v>93</v>
      </c>
      <c r="P80" s="27">
        <f>ABS(P78-P79)</f>
        <v>1.49956279499926</v>
      </c>
    </row>
    <row r="81" spans="1:9">
      <c r="A81" s="74" t="s">
        <v>29</v>
      </c>
      <c r="B81" s="8">
        <f>'iterasi 7'!X47</f>
        <v>0.0155672535510442</v>
      </c>
      <c r="C81" s="7">
        <v>6</v>
      </c>
      <c r="D81" s="7">
        <f t="shared" si="24"/>
        <v>12</v>
      </c>
      <c r="E81" s="7">
        <v>8</v>
      </c>
      <c r="F81" s="8">
        <f t="shared" si="25"/>
        <v>0.000242339383122497</v>
      </c>
      <c r="G81" s="8">
        <f t="shared" si="26"/>
        <v>0.00145403629873498</v>
      </c>
      <c r="H81" s="8">
        <f t="shared" si="27"/>
        <v>0.00290807259746997</v>
      </c>
      <c r="I81" s="8">
        <f t="shared" si="27"/>
        <v>0.00193871506497998</v>
      </c>
    </row>
    <row r="82" spans="1:16">
      <c r="A82" s="74" t="s">
        <v>30</v>
      </c>
      <c r="B82" s="8">
        <f>'iterasi 7'!X48</f>
        <v>0.880656181773772</v>
      </c>
      <c r="C82" s="7">
        <v>1</v>
      </c>
      <c r="D82" s="7">
        <f t="shared" si="24"/>
        <v>2</v>
      </c>
      <c r="E82" s="7">
        <v>1</v>
      </c>
      <c r="F82" s="8">
        <f t="shared" si="25"/>
        <v>0.77555531049636</v>
      </c>
      <c r="G82" s="8">
        <f t="shared" si="26"/>
        <v>0.77555531049636</v>
      </c>
      <c r="H82" s="8">
        <f t="shared" si="27"/>
        <v>1.55111062099272</v>
      </c>
      <c r="I82" s="8">
        <f t="shared" si="27"/>
        <v>0.77555531049636</v>
      </c>
      <c r="O82" s="42" t="s">
        <v>94</v>
      </c>
      <c r="P82" s="43"/>
    </row>
    <row r="83" spans="1:16">
      <c r="A83" s="74" t="s">
        <v>31</v>
      </c>
      <c r="B83" s="8">
        <f>'iterasi 7'!X49</f>
        <v>0.916458300403036</v>
      </c>
      <c r="C83" s="7">
        <v>1</v>
      </c>
      <c r="D83" s="7">
        <f t="shared" si="24"/>
        <v>2</v>
      </c>
      <c r="E83" s="7">
        <v>0</v>
      </c>
      <c r="F83" s="8">
        <f t="shared" si="25"/>
        <v>0.839895816377621</v>
      </c>
      <c r="G83" s="8">
        <f t="shared" si="26"/>
        <v>0.839895816377621</v>
      </c>
      <c r="H83" s="8">
        <f t="shared" si="27"/>
        <v>1.67979163275524</v>
      </c>
      <c r="I83" s="8">
        <f t="shared" si="27"/>
        <v>0</v>
      </c>
      <c r="O83" s="43"/>
      <c r="P83" s="43"/>
    </row>
    <row r="84" spans="1:9">
      <c r="A84" s="74" t="s">
        <v>32</v>
      </c>
      <c r="B84" s="8">
        <f>'iterasi 7'!X50</f>
        <v>0.0879898601893633</v>
      </c>
      <c r="C84" s="7">
        <v>2</v>
      </c>
      <c r="D84" s="7">
        <f t="shared" si="24"/>
        <v>4</v>
      </c>
      <c r="E84" s="7">
        <v>2</v>
      </c>
      <c r="F84" s="8">
        <f t="shared" si="25"/>
        <v>0.00774221549614371</v>
      </c>
      <c r="G84" s="8">
        <f t="shared" si="26"/>
        <v>0.0154844309922874</v>
      </c>
      <c r="H84" s="8">
        <f t="shared" si="27"/>
        <v>0.0309688619845748</v>
      </c>
      <c r="I84" s="8">
        <f t="shared" si="27"/>
        <v>0.0154844309922874</v>
      </c>
    </row>
    <row r="85" spans="1:9">
      <c r="A85" s="74" t="s">
        <v>33</v>
      </c>
      <c r="B85" s="8">
        <f>'iterasi 7'!X51</f>
        <v>0.0673401985580137</v>
      </c>
      <c r="C85" s="7">
        <v>3</v>
      </c>
      <c r="D85" s="7">
        <f t="shared" si="24"/>
        <v>6</v>
      </c>
      <c r="E85" s="7">
        <v>4</v>
      </c>
      <c r="F85" s="8">
        <f t="shared" si="25"/>
        <v>0.00453470234183271</v>
      </c>
      <c r="G85" s="8">
        <f t="shared" si="26"/>
        <v>0.0136041070254981</v>
      </c>
      <c r="H85" s="8">
        <f t="shared" si="27"/>
        <v>0.0272082140509963</v>
      </c>
      <c r="I85" s="8">
        <f t="shared" si="27"/>
        <v>0.0181388093673308</v>
      </c>
    </row>
    <row r="86" spans="1:9">
      <c r="A86" s="74" t="s">
        <v>34</v>
      </c>
      <c r="B86" s="8">
        <f>'iterasi 7'!X52</f>
        <v>0.152030912927271</v>
      </c>
      <c r="C86" s="7">
        <v>4</v>
      </c>
      <c r="D86" s="7">
        <f t="shared" si="24"/>
        <v>8</v>
      </c>
      <c r="E86" s="7">
        <v>1</v>
      </c>
      <c r="F86" s="8">
        <f t="shared" si="25"/>
        <v>0.0231133984854994</v>
      </c>
      <c r="G86" s="8">
        <f t="shared" si="26"/>
        <v>0.0924535939419977</v>
      </c>
      <c r="H86" s="8">
        <f t="shared" si="27"/>
        <v>0.184907187883995</v>
      </c>
      <c r="I86" s="8">
        <f t="shared" si="27"/>
        <v>0.0231133984854994</v>
      </c>
    </row>
    <row r="87" spans="1:9">
      <c r="A87" s="74" t="s">
        <v>35</v>
      </c>
      <c r="B87" s="8">
        <f>'iterasi 7'!X53</f>
        <v>0.0542633632010745</v>
      </c>
      <c r="C87" s="7">
        <v>7</v>
      </c>
      <c r="D87" s="7">
        <f t="shared" si="24"/>
        <v>14</v>
      </c>
      <c r="E87" s="7">
        <v>9</v>
      </c>
      <c r="F87" s="8">
        <f t="shared" si="25"/>
        <v>0.00294451258589172</v>
      </c>
      <c r="G87" s="8">
        <f t="shared" si="26"/>
        <v>0.020611588101242</v>
      </c>
      <c r="H87" s="8">
        <f t="shared" si="27"/>
        <v>0.0412231762024841</v>
      </c>
      <c r="I87" s="8">
        <f t="shared" si="27"/>
        <v>0.0265006132730255</v>
      </c>
    </row>
    <row r="88" spans="1:9">
      <c r="A88" s="74" t="s">
        <v>36</v>
      </c>
      <c r="B88" s="8">
        <f>'iterasi 7'!X54</f>
        <v>0.955843649649253</v>
      </c>
      <c r="C88" s="7">
        <v>0</v>
      </c>
      <c r="D88" s="7">
        <f t="shared" si="24"/>
        <v>0</v>
      </c>
      <c r="E88" s="7">
        <v>0</v>
      </c>
      <c r="F88" s="8">
        <f t="shared" si="25"/>
        <v>0.913637082574805</v>
      </c>
      <c r="G88" s="8">
        <f t="shared" si="26"/>
        <v>0</v>
      </c>
      <c r="H88" s="8">
        <f t="shared" si="27"/>
        <v>0</v>
      </c>
      <c r="I88" s="8">
        <f t="shared" si="27"/>
        <v>0</v>
      </c>
    </row>
    <row r="89" spans="1:9">
      <c r="A89" s="74" t="s">
        <v>37</v>
      </c>
      <c r="B89" s="8">
        <f>'iterasi 7'!X55</f>
        <v>0.1075760585616</v>
      </c>
      <c r="C89" s="7">
        <v>4</v>
      </c>
      <c r="D89" s="7">
        <f t="shared" si="24"/>
        <v>8</v>
      </c>
      <c r="E89" s="7">
        <v>3</v>
      </c>
      <c r="F89" s="8">
        <f t="shared" si="25"/>
        <v>0.0115726083756488</v>
      </c>
      <c r="G89" s="8">
        <f t="shared" si="26"/>
        <v>0.0462904335025953</v>
      </c>
      <c r="H89" s="8">
        <f t="shared" si="27"/>
        <v>0.0925808670051906</v>
      </c>
      <c r="I89" s="8">
        <f t="shared" si="27"/>
        <v>0.0347178251269465</v>
      </c>
    </row>
    <row r="90" spans="1:9">
      <c r="A90" s="74" t="s">
        <v>38</v>
      </c>
      <c r="B90" s="8">
        <f>'iterasi 7'!X56</f>
        <v>0.955843649649253</v>
      </c>
      <c r="C90" s="7">
        <v>0</v>
      </c>
      <c r="D90" s="7">
        <f t="shared" si="24"/>
        <v>0</v>
      </c>
      <c r="E90" s="7">
        <v>0</v>
      </c>
      <c r="F90" s="8">
        <f t="shared" si="25"/>
        <v>0.913637082574805</v>
      </c>
      <c r="G90" s="8">
        <f t="shared" si="26"/>
        <v>0</v>
      </c>
      <c r="H90" s="8">
        <f t="shared" si="27"/>
        <v>0</v>
      </c>
      <c r="I90" s="8">
        <f t="shared" si="27"/>
        <v>0</v>
      </c>
    </row>
    <row r="91" spans="1:9">
      <c r="A91" s="74" t="s">
        <v>39</v>
      </c>
      <c r="B91" s="8">
        <f>'iterasi 7'!X57</f>
        <v>0.227474089828361</v>
      </c>
      <c r="C91" s="7">
        <v>2</v>
      </c>
      <c r="D91" s="7">
        <f t="shared" si="24"/>
        <v>4</v>
      </c>
      <c r="E91" s="7">
        <v>1</v>
      </c>
      <c r="F91" s="8">
        <f t="shared" si="25"/>
        <v>0.0517444615432415</v>
      </c>
      <c r="G91" s="8">
        <f t="shared" si="26"/>
        <v>0.103488923086483</v>
      </c>
      <c r="H91" s="8">
        <f t="shared" si="27"/>
        <v>0.206977846172966</v>
      </c>
      <c r="I91" s="8">
        <f t="shared" si="27"/>
        <v>0.0517444615432415</v>
      </c>
    </row>
    <row r="92" spans="1:9">
      <c r="A92" s="74" t="s">
        <v>40</v>
      </c>
      <c r="B92" s="8">
        <f>'iterasi 7'!X58</f>
        <v>0.101160074953169</v>
      </c>
      <c r="C92" s="7">
        <v>3</v>
      </c>
      <c r="D92" s="7">
        <f t="shared" si="24"/>
        <v>6</v>
      </c>
      <c r="E92" s="7">
        <v>5</v>
      </c>
      <c r="F92" s="8">
        <f t="shared" si="25"/>
        <v>0.0102333607645309</v>
      </c>
      <c r="G92" s="8">
        <f t="shared" si="26"/>
        <v>0.0307000822935926</v>
      </c>
      <c r="H92" s="8">
        <f t="shared" si="27"/>
        <v>0.0614001645871852</v>
      </c>
      <c r="I92" s="8">
        <f t="shared" si="27"/>
        <v>0.0511668038226543</v>
      </c>
    </row>
    <row r="93" spans="1:9">
      <c r="A93" s="74" t="s">
        <v>41</v>
      </c>
      <c r="B93" s="8">
        <f>'iterasi 7'!X59</f>
        <v>0.880656181773772</v>
      </c>
      <c r="C93" s="7">
        <v>1</v>
      </c>
      <c r="D93" s="7">
        <f t="shared" si="24"/>
        <v>2</v>
      </c>
      <c r="E93" s="7">
        <v>1</v>
      </c>
      <c r="F93" s="8">
        <f t="shared" si="25"/>
        <v>0.77555531049636</v>
      </c>
      <c r="G93" s="8">
        <f t="shared" si="26"/>
        <v>0.77555531049636</v>
      </c>
      <c r="H93" s="8">
        <f t="shared" si="27"/>
        <v>1.55111062099272</v>
      </c>
      <c r="I93" s="8">
        <f t="shared" si="27"/>
        <v>0.77555531049636</v>
      </c>
    </row>
    <row r="94" spans="1:9">
      <c r="A94" s="74" t="s">
        <v>42</v>
      </c>
      <c r="B94" s="8">
        <f>'iterasi 7'!X60</f>
        <v>0.955843649649253</v>
      </c>
      <c r="C94" s="7">
        <v>0</v>
      </c>
      <c r="D94" s="7">
        <f t="shared" si="24"/>
        <v>0</v>
      </c>
      <c r="E94" s="7">
        <v>0</v>
      </c>
      <c r="F94" s="8">
        <f t="shared" si="25"/>
        <v>0.913637082574805</v>
      </c>
      <c r="G94" s="8">
        <f t="shared" si="26"/>
        <v>0</v>
      </c>
      <c r="H94" s="8">
        <f t="shared" si="27"/>
        <v>0</v>
      </c>
      <c r="I94" s="8">
        <f t="shared" si="27"/>
        <v>0</v>
      </c>
    </row>
    <row r="95" spans="1:9">
      <c r="A95" s="74" t="s">
        <v>43</v>
      </c>
      <c r="B95" s="8">
        <f>'iterasi 7'!X61</f>
        <v>0.101160074953169</v>
      </c>
      <c r="C95" s="7">
        <v>3</v>
      </c>
      <c r="D95" s="7">
        <f t="shared" si="24"/>
        <v>6</v>
      </c>
      <c r="E95" s="7">
        <v>5</v>
      </c>
      <c r="F95" s="8">
        <f t="shared" si="25"/>
        <v>0.0102333607645309</v>
      </c>
      <c r="G95" s="8">
        <f t="shared" si="26"/>
        <v>0.0307000822935926</v>
      </c>
      <c r="H95" s="8">
        <f t="shared" si="27"/>
        <v>0.0614001645871852</v>
      </c>
      <c r="I95" s="8">
        <f t="shared" si="27"/>
        <v>0.0511668038226543</v>
      </c>
    </row>
    <row r="96" spans="1:9">
      <c r="A96" s="74" t="s">
        <v>44</v>
      </c>
      <c r="B96" s="8">
        <f>'iterasi 7'!X62</f>
        <v>0.0587489517368149</v>
      </c>
      <c r="C96" s="7">
        <v>4</v>
      </c>
      <c r="D96" s="7">
        <f t="shared" si="24"/>
        <v>8</v>
      </c>
      <c r="E96" s="7">
        <v>7</v>
      </c>
      <c r="F96" s="8">
        <f t="shared" si="25"/>
        <v>0.00345143933017461</v>
      </c>
      <c r="G96" s="8">
        <f t="shared" si="26"/>
        <v>0.0138057573206984</v>
      </c>
      <c r="H96" s="8">
        <f t="shared" si="27"/>
        <v>0.0276115146413969</v>
      </c>
      <c r="I96" s="8">
        <f t="shared" si="27"/>
        <v>0.0241600753112223</v>
      </c>
    </row>
    <row r="97" spans="1:9">
      <c r="A97" s="74" t="s">
        <v>45</v>
      </c>
      <c r="B97" s="8">
        <f>'iterasi 7'!X63</f>
        <v>0.0111600222109157</v>
      </c>
      <c r="C97" s="7">
        <v>5</v>
      </c>
      <c r="D97" s="7">
        <f t="shared" si="24"/>
        <v>10</v>
      </c>
      <c r="E97" s="7">
        <v>6</v>
      </c>
      <c r="F97" s="8">
        <f t="shared" si="25"/>
        <v>0.000124546095748132</v>
      </c>
      <c r="G97" s="8">
        <f t="shared" si="26"/>
        <v>0.000622730478740661</v>
      </c>
      <c r="H97" s="8">
        <f t="shared" si="27"/>
        <v>0.00124546095748132</v>
      </c>
      <c r="I97" s="8">
        <f t="shared" si="27"/>
        <v>0.000747276574488794</v>
      </c>
    </row>
    <row r="98" spans="1:9">
      <c r="A98" s="74" t="s">
        <v>46</v>
      </c>
      <c r="B98" s="8">
        <f>'iterasi 7'!X64</f>
        <v>0.955843649649253</v>
      </c>
      <c r="C98" s="7">
        <v>0</v>
      </c>
      <c r="D98" s="7">
        <f t="shared" si="24"/>
        <v>0</v>
      </c>
      <c r="E98" s="7">
        <v>0</v>
      </c>
      <c r="F98" s="8">
        <f t="shared" si="25"/>
        <v>0.913637082574805</v>
      </c>
      <c r="G98" s="8">
        <f t="shared" si="26"/>
        <v>0</v>
      </c>
      <c r="H98" s="8">
        <f t="shared" si="27"/>
        <v>0</v>
      </c>
      <c r="I98" s="8">
        <f t="shared" si="27"/>
        <v>0</v>
      </c>
    </row>
    <row r="99" spans="1:9">
      <c r="A99" s="74" t="s">
        <v>47</v>
      </c>
      <c r="B99" s="8">
        <f>'iterasi 7'!X65</f>
        <v>0.0879898601893633</v>
      </c>
      <c r="C99" s="7">
        <v>2</v>
      </c>
      <c r="D99" s="7">
        <f t="shared" si="24"/>
        <v>4</v>
      </c>
      <c r="E99" s="7">
        <v>2</v>
      </c>
      <c r="F99" s="8">
        <f t="shared" si="25"/>
        <v>0.00774221549614371</v>
      </c>
      <c r="G99" s="8">
        <f t="shared" si="26"/>
        <v>0.0154844309922874</v>
      </c>
      <c r="H99" s="8">
        <f t="shared" si="27"/>
        <v>0.0309688619845748</v>
      </c>
      <c r="I99" s="8">
        <f t="shared" si="27"/>
        <v>0.0154844309922874</v>
      </c>
    </row>
    <row r="100" spans="1:9">
      <c r="A100" s="74" t="s">
        <v>48</v>
      </c>
      <c r="B100" s="8">
        <f>'iterasi 7'!X66</f>
        <v>0.0879898601893633</v>
      </c>
      <c r="C100" s="7">
        <v>2</v>
      </c>
      <c r="D100" s="7">
        <f t="shared" si="24"/>
        <v>4</v>
      </c>
      <c r="E100" s="7">
        <v>2</v>
      </c>
      <c r="F100" s="8">
        <f t="shared" si="25"/>
        <v>0.00774221549614371</v>
      </c>
      <c r="G100" s="8">
        <f t="shared" si="26"/>
        <v>0.0154844309922874</v>
      </c>
      <c r="H100" s="8">
        <f t="shared" si="27"/>
        <v>0.0309688619845748</v>
      </c>
      <c r="I100" s="8">
        <f t="shared" si="27"/>
        <v>0.0154844309922874</v>
      </c>
    </row>
    <row r="101" spans="1:9">
      <c r="A101" s="74" t="s">
        <v>49</v>
      </c>
      <c r="B101" s="8">
        <f>'iterasi 7'!X67</f>
        <v>0.0597510244538683</v>
      </c>
      <c r="C101" s="7">
        <v>2</v>
      </c>
      <c r="D101" s="7">
        <f t="shared" si="24"/>
        <v>4</v>
      </c>
      <c r="E101" s="7">
        <v>3</v>
      </c>
      <c r="F101" s="8">
        <f t="shared" si="25"/>
        <v>0.00357018492328676</v>
      </c>
      <c r="G101" s="8">
        <f t="shared" si="26"/>
        <v>0.00714036984657353</v>
      </c>
      <c r="H101" s="8">
        <f t="shared" si="27"/>
        <v>0.0142807396931471</v>
      </c>
      <c r="I101" s="8">
        <f t="shared" si="27"/>
        <v>0.0107105547698603</v>
      </c>
    </row>
    <row r="102" spans="1:9">
      <c r="A102" s="74" t="s">
        <v>50</v>
      </c>
      <c r="B102" s="8">
        <f>'iterasi 7'!X68</f>
        <v>0.0511102845256908</v>
      </c>
      <c r="C102" s="7">
        <v>3</v>
      </c>
      <c r="D102" s="7">
        <f t="shared" si="24"/>
        <v>6</v>
      </c>
      <c r="E102" s="7">
        <v>2</v>
      </c>
      <c r="F102" s="8">
        <f t="shared" si="25"/>
        <v>0.00261226118429707</v>
      </c>
      <c r="G102" s="8">
        <f t="shared" si="26"/>
        <v>0.0078367835528912</v>
      </c>
      <c r="H102" s="8">
        <f t="shared" si="27"/>
        <v>0.0156735671057824</v>
      </c>
      <c r="I102" s="8">
        <f t="shared" si="27"/>
        <v>0.00522452236859414</v>
      </c>
    </row>
    <row r="103" spans="1:9">
      <c r="A103" s="74" t="s">
        <v>51</v>
      </c>
      <c r="B103" s="8">
        <f>'iterasi 7'!X69</f>
        <v>0.0879898601893633</v>
      </c>
      <c r="C103" s="7">
        <v>2</v>
      </c>
      <c r="D103" s="7">
        <f t="shared" si="24"/>
        <v>4</v>
      </c>
      <c r="E103" s="7">
        <v>2</v>
      </c>
      <c r="F103" s="8">
        <f t="shared" si="25"/>
        <v>0.00774221549614371</v>
      </c>
      <c r="G103" s="8">
        <f t="shared" si="26"/>
        <v>0.0154844309922874</v>
      </c>
      <c r="H103" s="8">
        <f t="shared" si="27"/>
        <v>0.0309688619845748</v>
      </c>
      <c r="I103" s="8">
        <f t="shared" si="27"/>
        <v>0.0154844309922874</v>
      </c>
    </row>
    <row r="104" spans="1:9">
      <c r="A104" s="74" t="s">
        <v>52</v>
      </c>
      <c r="B104" s="8">
        <f>'iterasi 7'!X70</f>
        <v>0.880656181773772</v>
      </c>
      <c r="C104" s="7">
        <v>1</v>
      </c>
      <c r="D104" s="7">
        <f t="shared" si="24"/>
        <v>2</v>
      </c>
      <c r="E104" s="7">
        <v>1</v>
      </c>
      <c r="F104" s="8">
        <f t="shared" si="25"/>
        <v>0.77555531049636</v>
      </c>
      <c r="G104" s="8">
        <f t="shared" si="26"/>
        <v>0.77555531049636</v>
      </c>
      <c r="H104" s="8">
        <f t="shared" si="27"/>
        <v>1.55111062099272</v>
      </c>
      <c r="I104" s="8">
        <f t="shared" si="27"/>
        <v>0.77555531049636</v>
      </c>
    </row>
    <row r="105" spans="1:9">
      <c r="A105" s="74" t="s">
        <v>53</v>
      </c>
      <c r="B105" s="8">
        <f>'iterasi 7'!X71</f>
        <v>0.0597510244538683</v>
      </c>
      <c r="C105" s="7">
        <v>2</v>
      </c>
      <c r="D105" s="7">
        <f t="shared" si="24"/>
        <v>4</v>
      </c>
      <c r="E105" s="7">
        <v>3</v>
      </c>
      <c r="F105" s="8">
        <f t="shared" si="25"/>
        <v>0.00357018492328676</v>
      </c>
      <c r="G105" s="8">
        <f t="shared" si="26"/>
        <v>0.00714036984657353</v>
      </c>
      <c r="H105" s="8">
        <f t="shared" si="27"/>
        <v>0.0142807396931471</v>
      </c>
      <c r="I105" s="8">
        <f t="shared" si="27"/>
        <v>0.0107105547698603</v>
      </c>
    </row>
    <row r="106" spans="1:9">
      <c r="A106" s="74" t="s">
        <v>54</v>
      </c>
      <c r="B106" s="8">
        <f>'iterasi 7'!X72</f>
        <v>0.00279791552164169</v>
      </c>
      <c r="C106" s="7">
        <v>5</v>
      </c>
      <c r="D106" s="7">
        <f t="shared" si="24"/>
        <v>10</v>
      </c>
      <c r="E106" s="7">
        <v>7</v>
      </c>
      <c r="F106" s="8">
        <f t="shared" si="25"/>
        <v>7.82833126624351e-6</v>
      </c>
      <c r="G106" s="8">
        <f t="shared" si="26"/>
        <v>3.91416563312175e-5</v>
      </c>
      <c r="H106" s="8">
        <f t="shared" si="27"/>
        <v>7.82833126624351e-5</v>
      </c>
      <c r="I106" s="8">
        <f t="shared" si="27"/>
        <v>5.47983188637046e-5</v>
      </c>
    </row>
    <row r="107" spans="1:9">
      <c r="A107" s="74" t="s">
        <v>55</v>
      </c>
      <c r="B107" s="8">
        <f>'iterasi 7'!X73</f>
        <v>0.880656181773772</v>
      </c>
      <c r="C107" s="7">
        <v>1</v>
      </c>
      <c r="D107" s="7">
        <f t="shared" si="24"/>
        <v>2</v>
      </c>
      <c r="E107" s="7">
        <v>1</v>
      </c>
      <c r="F107" s="8">
        <f t="shared" si="25"/>
        <v>0.77555531049636</v>
      </c>
      <c r="G107" s="8">
        <f t="shared" si="26"/>
        <v>0.77555531049636</v>
      </c>
      <c r="H107" s="8">
        <f t="shared" si="27"/>
        <v>1.55111062099272</v>
      </c>
      <c r="I107" s="8">
        <f t="shared" si="27"/>
        <v>0.77555531049636</v>
      </c>
    </row>
    <row r="108" spans="1:9">
      <c r="A108" s="36" t="s">
        <v>5</v>
      </c>
      <c r="B108" s="36"/>
      <c r="C108" s="36"/>
      <c r="D108" s="36"/>
      <c r="E108" s="36"/>
      <c r="F108" s="37">
        <f>SUM(F78:F107)</f>
        <v>8.67866233647454</v>
      </c>
      <c r="G108" s="37">
        <f>SUM(G78:G107)</f>
        <v>4.40050800874319</v>
      </c>
      <c r="H108" s="37">
        <f>SUM(H78:H107)</f>
        <v>8.80101601748638</v>
      </c>
      <c r="I108" s="37">
        <f>SUM(I78:I107)</f>
        <v>3.49481940573924</v>
      </c>
    </row>
    <row r="109" spans="1:9">
      <c r="A109" s="36" t="s">
        <v>73</v>
      </c>
      <c r="B109" s="36"/>
      <c r="C109" s="36"/>
      <c r="D109" s="36"/>
      <c r="E109" s="36"/>
      <c r="F109" s="36"/>
      <c r="G109" s="37">
        <f>(G108/$F108)</f>
        <v>0.507049109428858</v>
      </c>
      <c r="H109" s="37">
        <f>(H108/$F108)</f>
        <v>1.01409821885772</v>
      </c>
      <c r="I109" s="37">
        <f>(I108/$F108)</f>
        <v>0.402691021985182</v>
      </c>
    </row>
  </sheetData>
  <mergeCells count="46">
    <mergeCell ref="C4:E4"/>
    <mergeCell ref="P4:R4"/>
    <mergeCell ref="A36:E36"/>
    <mergeCell ref="O36:U36"/>
    <mergeCell ref="A37:F37"/>
    <mergeCell ref="C40:E40"/>
    <mergeCell ref="A72:E72"/>
    <mergeCell ref="A73:F73"/>
    <mergeCell ref="C76:E76"/>
    <mergeCell ref="A108:E108"/>
    <mergeCell ref="A109:F109"/>
    <mergeCell ref="A4:A5"/>
    <mergeCell ref="A40:A41"/>
    <mergeCell ref="A76:A77"/>
    <mergeCell ref="B4:B5"/>
    <mergeCell ref="B40:B41"/>
    <mergeCell ref="B76:B77"/>
    <mergeCell ref="F4:F5"/>
    <mergeCell ref="F40:F41"/>
    <mergeCell ref="F76:F77"/>
    <mergeCell ref="G4:G5"/>
    <mergeCell ref="G40:G41"/>
    <mergeCell ref="G76:G77"/>
    <mergeCell ref="H4:H5"/>
    <mergeCell ref="H40:H41"/>
    <mergeCell ref="H76:H77"/>
    <mergeCell ref="I4:I5"/>
    <mergeCell ref="I40:I41"/>
    <mergeCell ref="I76:I77"/>
    <mergeCell ref="K4:K6"/>
    <mergeCell ref="O4:O5"/>
    <mergeCell ref="O42:O43"/>
    <mergeCell ref="P42:P43"/>
    <mergeCell ref="Q42:Q43"/>
    <mergeCell ref="R42:R43"/>
    <mergeCell ref="S4:S5"/>
    <mergeCell ref="T4:T5"/>
    <mergeCell ref="U4:U5"/>
    <mergeCell ref="U42:U43"/>
    <mergeCell ref="V4:V5"/>
    <mergeCell ref="O76:P77"/>
    <mergeCell ref="O82:P83"/>
    <mergeCell ref="O39:X40"/>
    <mergeCell ref="A1:I2"/>
    <mergeCell ref="K1:N2"/>
    <mergeCell ref="P1:V2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9"/>
  <sheetViews>
    <sheetView topLeftCell="D75" workbookViewId="0">
      <selection activeCell="R95" sqref="R95"/>
    </sheetView>
  </sheetViews>
  <sheetFormatPr defaultColWidth="9" defaultRowHeight="15"/>
  <cols>
    <col min="2" max="2" width="25.1428571428571" customWidth="1"/>
    <col min="7" max="9" width="9.85714285714286" customWidth="1"/>
    <col min="14" max="14" width="11.2857142857143" customWidth="1"/>
    <col min="16" max="16" width="13.1428571428571" customWidth="1"/>
    <col min="17" max="17" width="11.5714285714286" customWidth="1"/>
    <col min="18" max="18" width="12.5714285714286" customWidth="1"/>
    <col min="19" max="19" width="13.4285714285714" customWidth="1"/>
    <col min="20" max="20" width="12.8571428571429" customWidth="1"/>
    <col min="21" max="21" width="9.57142857142857" customWidth="1"/>
    <col min="22" max="22" width="13.8571428571429" customWidth="1"/>
    <col min="23" max="23" width="11.4285714285714" customWidth="1"/>
    <col min="24" max="24" width="11.1428571428571" customWidth="1"/>
  </cols>
  <sheetData>
    <row r="1" spans="1:22">
      <c r="A1" s="1" t="s">
        <v>6</v>
      </c>
      <c r="B1" s="2"/>
      <c r="C1" s="2"/>
      <c r="D1" s="2"/>
      <c r="E1" s="2"/>
      <c r="F1" s="2"/>
      <c r="G1" s="2"/>
      <c r="H1" s="2"/>
      <c r="I1" s="2"/>
      <c r="K1" s="1" t="s">
        <v>7</v>
      </c>
      <c r="L1" s="2"/>
      <c r="M1" s="2"/>
      <c r="N1" s="2"/>
      <c r="P1" s="1" t="s">
        <v>8</v>
      </c>
      <c r="Q1" s="2"/>
      <c r="R1" s="2"/>
      <c r="S1" s="2"/>
      <c r="T1" s="2"/>
      <c r="U1" s="2"/>
      <c r="V1" s="2"/>
    </row>
    <row r="2" spans="1:22">
      <c r="A2" s="2"/>
      <c r="B2" s="2"/>
      <c r="C2" s="2"/>
      <c r="D2" s="2"/>
      <c r="E2" s="2"/>
      <c r="F2" s="2"/>
      <c r="G2" s="2"/>
      <c r="H2" s="2"/>
      <c r="I2" s="2"/>
      <c r="K2" s="2"/>
      <c r="L2" s="2"/>
      <c r="M2" s="2"/>
      <c r="N2" s="2"/>
      <c r="P2" s="2"/>
      <c r="Q2" s="2"/>
      <c r="R2" s="2"/>
      <c r="S2" s="2"/>
      <c r="T2" s="2"/>
      <c r="U2" s="2"/>
      <c r="V2" s="2"/>
    </row>
    <row r="4" ht="17.25" customHeight="1" spans="1:22">
      <c r="A4" s="3" t="s">
        <v>3</v>
      </c>
      <c r="B4" s="3" t="s">
        <v>9</v>
      </c>
      <c r="C4" s="3" t="s">
        <v>10</v>
      </c>
      <c r="D4" s="3"/>
      <c r="E4" s="3"/>
      <c r="F4" s="5" t="s">
        <v>11</v>
      </c>
      <c r="G4" s="3" t="s">
        <v>12</v>
      </c>
      <c r="H4" s="3" t="s">
        <v>13</v>
      </c>
      <c r="I4" s="3" t="s">
        <v>14</v>
      </c>
      <c r="K4" s="16" t="s">
        <v>15</v>
      </c>
      <c r="L4" s="49">
        <f>(G36/$F36)</f>
        <v>5.37757038553881</v>
      </c>
      <c r="M4" s="49">
        <f t="shared" ref="M4:N4" si="0">(H36/$F36)</f>
        <v>10.7551407710776</v>
      </c>
      <c r="N4" s="49">
        <f t="shared" si="0"/>
        <v>7.1839554745761</v>
      </c>
      <c r="O4" s="17" t="s">
        <v>3</v>
      </c>
      <c r="P4" s="16" t="s">
        <v>16</v>
      </c>
      <c r="Q4" s="16"/>
      <c r="R4" s="16"/>
      <c r="S4" s="16" t="s">
        <v>17</v>
      </c>
      <c r="T4" s="16" t="s">
        <v>18</v>
      </c>
      <c r="U4" s="16" t="s">
        <v>19</v>
      </c>
      <c r="V4" s="16" t="s">
        <v>20</v>
      </c>
    </row>
    <row r="5" spans="1:22">
      <c r="A5" s="3"/>
      <c r="B5" s="3"/>
      <c r="C5" s="3" t="s">
        <v>21</v>
      </c>
      <c r="D5" s="3" t="s">
        <v>22</v>
      </c>
      <c r="E5" s="3" t="s">
        <v>23</v>
      </c>
      <c r="F5" s="5"/>
      <c r="G5" s="3"/>
      <c r="H5" s="3"/>
      <c r="I5" s="3"/>
      <c r="K5" s="16"/>
      <c r="L5" s="49">
        <f>(G72/$F72)</f>
        <v>2.49609779522573</v>
      </c>
      <c r="M5" s="49">
        <f t="shared" ref="M5:N5" si="1">(H72/$F72)</f>
        <v>4.99219559045146</v>
      </c>
      <c r="N5" s="49">
        <f t="shared" si="1"/>
        <v>2.6616282901986</v>
      </c>
      <c r="O5" s="20"/>
      <c r="P5" s="19" t="s">
        <v>11</v>
      </c>
      <c r="Q5" s="19" t="s">
        <v>24</v>
      </c>
      <c r="R5" s="19" t="s">
        <v>25</v>
      </c>
      <c r="S5" s="16"/>
      <c r="T5" s="16"/>
      <c r="U5" s="16"/>
      <c r="V5" s="16"/>
    </row>
    <row r="6" spans="1:22">
      <c r="A6" s="74" t="s">
        <v>26</v>
      </c>
      <c r="B6" s="8">
        <f>'iterasi 8'!V44</f>
        <v>0.0165490502468419</v>
      </c>
      <c r="C6" s="7">
        <v>2</v>
      </c>
      <c r="D6" s="7">
        <f>C6*2</f>
        <v>4</v>
      </c>
      <c r="E6" s="7">
        <v>2</v>
      </c>
      <c r="F6" s="8">
        <f>B6^2</f>
        <v>0.000273871064072499</v>
      </c>
      <c r="G6" s="8">
        <f>$F6*C6</f>
        <v>0.000547742128144999</v>
      </c>
      <c r="H6" s="8">
        <f>$F6*D6</f>
        <v>0.00109548425629</v>
      </c>
      <c r="I6" s="8">
        <f>$F6*E6</f>
        <v>0.000547742128144999</v>
      </c>
      <c r="K6" s="16"/>
      <c r="L6" s="49">
        <f>(G108/$F108)</f>
        <v>0.512203404977779</v>
      </c>
      <c r="M6" s="49">
        <f t="shared" ref="M6:N6" si="2">(H108/$F108)</f>
        <v>1.02440680995556</v>
      </c>
      <c r="N6" s="49">
        <f t="shared" si="2"/>
        <v>0.407181115794499</v>
      </c>
      <c r="O6" s="68">
        <v>1</v>
      </c>
      <c r="P6" s="56">
        <f>B6^2</f>
        <v>0.000273871064072499</v>
      </c>
      <c r="Q6" s="8">
        <v>0.0225</v>
      </c>
      <c r="R6" s="8">
        <v>0.2916</v>
      </c>
      <c r="S6" s="22">
        <f>SUM(($C6-L$4)^2,($D6-M$4)^2,($E6-N$4)^2)*P6</f>
        <v>0.0229814255574522</v>
      </c>
      <c r="T6" s="22">
        <f>SUM(($C42-L$5)^2,($D42-M$5)^2,($E42-N$5)^2)*Q6</f>
        <v>0.0375371348969315</v>
      </c>
      <c r="U6" s="22">
        <f>SUM(($C78-L$6)^2,($D78-M$6)^2,($E78-N$6)^2)*R6</f>
        <v>3.96714963107916</v>
      </c>
      <c r="V6" s="27">
        <f>(S6+T6+U6)</f>
        <v>4.02766819153354</v>
      </c>
    </row>
    <row r="7" spans="1:22">
      <c r="A7" s="74" t="s">
        <v>27</v>
      </c>
      <c r="B7" s="8">
        <f>'iterasi 8'!V45</f>
        <v>0.0312460814799414</v>
      </c>
      <c r="C7" s="7">
        <v>3</v>
      </c>
      <c r="D7" s="7">
        <f t="shared" ref="D7:D35" si="3">C7*2</f>
        <v>6</v>
      </c>
      <c r="E7" s="7">
        <v>3</v>
      </c>
      <c r="F7" s="8">
        <f t="shared" ref="F7:F35" si="4">B7^2</f>
        <v>0.00097631760785114</v>
      </c>
      <c r="G7" s="8">
        <f t="shared" ref="G7:G35" si="5">F7*C7</f>
        <v>0.00292895282355342</v>
      </c>
      <c r="H7" s="8">
        <f t="shared" ref="H7:I35" si="6">$F7*D7</f>
        <v>0.00585790564710684</v>
      </c>
      <c r="I7" s="8">
        <f t="shared" si="6"/>
        <v>0.00292895282355342</v>
      </c>
      <c r="O7" s="68">
        <v>2</v>
      </c>
      <c r="P7" s="56">
        <f t="shared" ref="P7:P35" si="7">B7^2</f>
        <v>0.00097631760785114</v>
      </c>
      <c r="Q7" s="8">
        <v>0.0256</v>
      </c>
      <c r="R7" s="8">
        <v>0.2704</v>
      </c>
      <c r="S7" s="22">
        <f t="shared" ref="S7:S35" si="8">SUM(($C7-L$4)^2,($D7-M$4)^2,($E7-N$4)^2)*P7</f>
        <v>0.0446857524019767</v>
      </c>
      <c r="T7" s="22">
        <f t="shared" ref="T7:T35" si="9">SUM(($C43-L$5)^2,($D43-M$5)^2,($E43-N$5)^2)*Q7</f>
        <v>0.0354325138912195</v>
      </c>
      <c r="U7" s="22">
        <f t="shared" ref="U7:U35" si="10">SUM(($C79-L$6)^2,($D79-M$6)^2,($E79-N$6)^2)*R7</f>
        <v>10.1855270471776</v>
      </c>
      <c r="V7" s="27">
        <f t="shared" ref="V7:V35" si="11">(S7+T7+U7)</f>
        <v>10.2656453134708</v>
      </c>
    </row>
    <row r="8" spans="1:22">
      <c r="A8" s="74" t="s">
        <v>28</v>
      </c>
      <c r="B8" s="8">
        <f>'iterasi 8'!V46</f>
        <v>0.00713690755817004</v>
      </c>
      <c r="C8" s="7">
        <v>0</v>
      </c>
      <c r="D8" s="7">
        <f t="shared" si="3"/>
        <v>0</v>
      </c>
      <c r="E8" s="7">
        <v>0</v>
      </c>
      <c r="F8" s="8">
        <f t="shared" si="4"/>
        <v>5.09354494938646e-5</v>
      </c>
      <c r="G8" s="8">
        <f t="shared" si="5"/>
        <v>0</v>
      </c>
      <c r="H8" s="8">
        <f t="shared" si="6"/>
        <v>0</v>
      </c>
      <c r="I8" s="8">
        <f t="shared" si="6"/>
        <v>0</v>
      </c>
      <c r="O8" s="68">
        <v>3</v>
      </c>
      <c r="P8" s="56">
        <f t="shared" si="7"/>
        <v>5.09354494938646e-5</v>
      </c>
      <c r="Q8" s="8">
        <v>0.1089</v>
      </c>
      <c r="R8" s="8">
        <v>0.3136</v>
      </c>
      <c r="S8" s="22">
        <f t="shared" si="8"/>
        <v>0.00999356231473036</v>
      </c>
      <c r="T8" s="22">
        <f t="shared" si="9"/>
        <v>4.16398601411331</v>
      </c>
      <c r="U8" s="22">
        <f t="shared" si="10"/>
        <v>0.463362220603369</v>
      </c>
      <c r="V8" s="27">
        <f t="shared" si="11"/>
        <v>4.63734179703141</v>
      </c>
    </row>
    <row r="9" spans="1:22">
      <c r="A9" s="74" t="s">
        <v>29</v>
      </c>
      <c r="B9" s="8">
        <f>'iterasi 8'!V47</f>
        <v>0.956583306836947</v>
      </c>
      <c r="C9" s="7">
        <v>6</v>
      </c>
      <c r="D9" s="7">
        <f t="shared" si="3"/>
        <v>12</v>
      </c>
      <c r="E9" s="7">
        <v>8</v>
      </c>
      <c r="F9" s="8">
        <f t="shared" si="4"/>
        <v>0.915051622919108</v>
      </c>
      <c r="G9" s="8">
        <f t="shared" si="5"/>
        <v>5.49030973751465</v>
      </c>
      <c r="H9" s="8">
        <f t="shared" si="6"/>
        <v>10.9806194750293</v>
      </c>
      <c r="I9" s="8">
        <f t="shared" si="6"/>
        <v>7.32041298335286</v>
      </c>
      <c r="O9" s="68">
        <v>4</v>
      </c>
      <c r="P9" s="56">
        <f t="shared" si="7"/>
        <v>0.915051622919108</v>
      </c>
      <c r="Q9" s="8">
        <v>0.0484</v>
      </c>
      <c r="R9" s="8">
        <v>0.0169</v>
      </c>
      <c r="S9" s="22">
        <f t="shared" si="8"/>
        <v>2.38189931550667</v>
      </c>
      <c r="T9" s="22">
        <f t="shared" si="9"/>
        <v>4.3504275054517</v>
      </c>
      <c r="U9" s="22">
        <f t="shared" si="10"/>
        <v>3.51909470555559</v>
      </c>
      <c r="V9" s="27">
        <f t="shared" si="11"/>
        <v>10.251421526514</v>
      </c>
    </row>
    <row r="10" spans="1:22">
      <c r="A10" s="74" t="s">
        <v>30</v>
      </c>
      <c r="B10" s="8">
        <f>'iterasi 8'!V48</f>
        <v>0.0105454797285664</v>
      </c>
      <c r="C10" s="7">
        <v>1</v>
      </c>
      <c r="D10" s="7">
        <f t="shared" si="3"/>
        <v>2</v>
      </c>
      <c r="E10" s="7">
        <v>1</v>
      </c>
      <c r="F10" s="8">
        <f t="shared" si="4"/>
        <v>0.000111207142705606</v>
      </c>
      <c r="G10" s="8">
        <f t="shared" si="5"/>
        <v>0.000111207142705606</v>
      </c>
      <c r="H10" s="8">
        <f t="shared" si="6"/>
        <v>0.000222414285411211</v>
      </c>
      <c r="I10" s="8">
        <f t="shared" si="6"/>
        <v>0.000111207142705606</v>
      </c>
      <c r="O10" s="68">
        <v>5</v>
      </c>
      <c r="P10" s="56">
        <f t="shared" si="7"/>
        <v>0.000111207142705606</v>
      </c>
      <c r="Q10" s="8">
        <v>0.0441</v>
      </c>
      <c r="R10" s="8">
        <v>0.1225</v>
      </c>
      <c r="S10" s="22">
        <f t="shared" si="8"/>
        <v>0.0149080867788134</v>
      </c>
      <c r="T10" s="22">
        <f t="shared" si="9"/>
        <v>0.61530752728805</v>
      </c>
      <c r="U10" s="22">
        <f t="shared" si="10"/>
        <v>0.18879232295576</v>
      </c>
      <c r="V10" s="27">
        <f t="shared" si="11"/>
        <v>0.819007937022624</v>
      </c>
    </row>
    <row r="11" spans="1:22">
      <c r="A11" s="74" t="s">
        <v>31</v>
      </c>
      <c r="B11" s="8">
        <f>'iterasi 8'!V49</f>
        <v>0.0087123112034561</v>
      </c>
      <c r="C11" s="7">
        <v>1</v>
      </c>
      <c r="D11" s="7">
        <f t="shared" si="3"/>
        <v>2</v>
      </c>
      <c r="E11" s="7">
        <v>0</v>
      </c>
      <c r="F11" s="8">
        <f t="shared" si="4"/>
        <v>7.59043665058666e-5</v>
      </c>
      <c r="G11" s="8">
        <f t="shared" si="5"/>
        <v>7.59043665058666e-5</v>
      </c>
      <c r="H11" s="8">
        <f t="shared" si="6"/>
        <v>0.000151808733011733</v>
      </c>
      <c r="I11" s="8">
        <f t="shared" si="6"/>
        <v>0</v>
      </c>
      <c r="O11" s="68">
        <v>6</v>
      </c>
      <c r="P11" s="56">
        <f t="shared" si="7"/>
        <v>7.59043665058666e-5</v>
      </c>
      <c r="Q11" s="8">
        <v>0.09</v>
      </c>
      <c r="R11" s="8">
        <v>0.3136</v>
      </c>
      <c r="S11" s="22">
        <f t="shared" si="8"/>
        <v>0.0111901882268572</v>
      </c>
      <c r="T11" s="22">
        <f t="shared" si="9"/>
        <v>1.64482273976238</v>
      </c>
      <c r="U11" s="22">
        <f t="shared" si="10"/>
        <v>0.425092342593055</v>
      </c>
      <c r="V11" s="27">
        <f t="shared" si="11"/>
        <v>2.08110527058229</v>
      </c>
    </row>
    <row r="12" spans="1:22">
      <c r="A12" s="74" t="s">
        <v>32</v>
      </c>
      <c r="B12" s="8">
        <f>'iterasi 8'!V50</f>
        <v>0.0165490502468419</v>
      </c>
      <c r="C12" s="7">
        <v>2</v>
      </c>
      <c r="D12" s="7">
        <f t="shared" si="3"/>
        <v>4</v>
      </c>
      <c r="E12" s="7">
        <v>2</v>
      </c>
      <c r="F12" s="8">
        <f t="shared" si="4"/>
        <v>0.000273871064072499</v>
      </c>
      <c r="G12" s="8">
        <f t="shared" si="5"/>
        <v>0.000547742128144999</v>
      </c>
      <c r="H12" s="8">
        <f t="shared" si="6"/>
        <v>0.00109548425629</v>
      </c>
      <c r="I12" s="8">
        <f t="shared" si="6"/>
        <v>0.000547742128144999</v>
      </c>
      <c r="O12" s="68">
        <v>7</v>
      </c>
      <c r="P12" s="56">
        <f t="shared" si="7"/>
        <v>0.000273871064072499</v>
      </c>
      <c r="Q12" s="8">
        <v>0.1681</v>
      </c>
      <c r="R12" s="8">
        <v>0.0196</v>
      </c>
      <c r="S12" s="22">
        <f t="shared" si="8"/>
        <v>0.0229814255574522</v>
      </c>
      <c r="T12" s="22">
        <f t="shared" si="9"/>
        <v>0.280444105607742</v>
      </c>
      <c r="U12" s="22">
        <f t="shared" si="10"/>
        <v>0.266653404558133</v>
      </c>
      <c r="V12" s="27">
        <f t="shared" si="11"/>
        <v>0.570078935723326</v>
      </c>
    </row>
    <row r="13" spans="1:22">
      <c r="A13" s="74" t="s">
        <v>33</v>
      </c>
      <c r="B13" s="8">
        <f>'iterasi 8'!V51</f>
        <v>0.0743905457421157</v>
      </c>
      <c r="C13" s="7">
        <v>3</v>
      </c>
      <c r="D13" s="7">
        <f t="shared" si="3"/>
        <v>6</v>
      </c>
      <c r="E13" s="7">
        <v>4</v>
      </c>
      <c r="F13" s="8">
        <f t="shared" si="4"/>
        <v>0.0055339532958098</v>
      </c>
      <c r="G13" s="8">
        <f t="shared" si="5"/>
        <v>0.0166018598874294</v>
      </c>
      <c r="H13" s="8">
        <f t="shared" si="6"/>
        <v>0.0332037197748588</v>
      </c>
      <c r="I13" s="8">
        <f t="shared" si="6"/>
        <v>0.0221358131832392</v>
      </c>
      <c r="O13" s="68">
        <v>8</v>
      </c>
      <c r="P13" s="56">
        <f t="shared" si="7"/>
        <v>0.0055339532958098</v>
      </c>
      <c r="Q13" s="8">
        <v>0.1024</v>
      </c>
      <c r="R13" s="8">
        <v>0.1156</v>
      </c>
      <c r="S13" s="22">
        <f t="shared" si="8"/>
        <v>0.212513641252081</v>
      </c>
      <c r="T13" s="22">
        <f t="shared" si="9"/>
        <v>0.313428581732204</v>
      </c>
      <c r="U13" s="22">
        <f t="shared" si="10"/>
        <v>5.06952321217375</v>
      </c>
      <c r="V13" s="27">
        <f t="shared" si="11"/>
        <v>5.59546543515803</v>
      </c>
    </row>
    <row r="14" spans="1:22">
      <c r="A14" s="74" t="s">
        <v>34</v>
      </c>
      <c r="B14" s="8">
        <f>'iterasi 8'!V52</f>
        <v>0.198265895870694</v>
      </c>
      <c r="C14" s="7">
        <v>4</v>
      </c>
      <c r="D14" s="7">
        <f t="shared" si="3"/>
        <v>8</v>
      </c>
      <c r="E14" s="7">
        <v>1</v>
      </c>
      <c r="F14" s="8">
        <f t="shared" si="4"/>
        <v>0.0393093654654091</v>
      </c>
      <c r="G14" s="8">
        <f t="shared" si="5"/>
        <v>0.157237461861636</v>
      </c>
      <c r="H14" s="8">
        <f t="shared" si="6"/>
        <v>0.314474923723272</v>
      </c>
      <c r="I14" s="8">
        <f t="shared" si="6"/>
        <v>0.0393093654654091</v>
      </c>
      <c r="O14" s="68">
        <v>9</v>
      </c>
      <c r="P14" s="56">
        <f t="shared" si="7"/>
        <v>0.0393093654654091</v>
      </c>
      <c r="Q14" s="8">
        <v>0.0121</v>
      </c>
      <c r="R14" s="8">
        <v>0.0529</v>
      </c>
      <c r="S14" s="22">
        <f t="shared" si="8"/>
        <v>1.87622839342977</v>
      </c>
      <c r="T14" s="22">
        <f t="shared" si="9"/>
        <v>0.170242375167196</v>
      </c>
      <c r="U14" s="22">
        <f t="shared" si="10"/>
        <v>3.23616065658075</v>
      </c>
      <c r="V14" s="27">
        <f t="shared" si="11"/>
        <v>5.28263142517772</v>
      </c>
    </row>
    <row r="15" spans="1:22">
      <c r="A15" s="74" t="s">
        <v>35</v>
      </c>
      <c r="B15" s="8">
        <f>'iterasi 8'!V53</f>
        <v>0.847389721782455</v>
      </c>
      <c r="C15" s="7">
        <v>7</v>
      </c>
      <c r="D15" s="7">
        <f t="shared" si="3"/>
        <v>14</v>
      </c>
      <c r="E15" s="7">
        <v>9</v>
      </c>
      <c r="F15" s="8">
        <f t="shared" si="4"/>
        <v>0.718069340582546</v>
      </c>
      <c r="G15" s="8">
        <f t="shared" si="5"/>
        <v>5.02648538407782</v>
      </c>
      <c r="H15" s="8">
        <f t="shared" si="6"/>
        <v>10.0529707681556</v>
      </c>
      <c r="I15" s="8">
        <f t="shared" si="6"/>
        <v>6.46262406524292</v>
      </c>
      <c r="O15" s="68">
        <v>10</v>
      </c>
      <c r="P15" s="56">
        <f t="shared" si="7"/>
        <v>0.718069340582546</v>
      </c>
      <c r="Q15" s="8">
        <v>0.1089</v>
      </c>
      <c r="R15" s="8">
        <v>0.1225</v>
      </c>
      <c r="S15" s="22">
        <f t="shared" si="8"/>
        <v>11.8189955220558</v>
      </c>
      <c r="T15" s="22">
        <f t="shared" si="9"/>
        <v>15.4203087466603</v>
      </c>
      <c r="U15" s="22">
        <f t="shared" si="10"/>
        <v>34.8260223094119</v>
      </c>
      <c r="V15" s="27">
        <f t="shared" si="11"/>
        <v>62.0653265781279</v>
      </c>
    </row>
    <row r="16" spans="1:22">
      <c r="A16" s="74" t="s">
        <v>36</v>
      </c>
      <c r="B16" s="8">
        <f>'iterasi 8'!V54</f>
        <v>0.00713690755817004</v>
      </c>
      <c r="C16" s="7">
        <v>0</v>
      </c>
      <c r="D16" s="7">
        <f t="shared" si="3"/>
        <v>0</v>
      </c>
      <c r="E16" s="7">
        <v>0</v>
      </c>
      <c r="F16" s="8">
        <f t="shared" si="4"/>
        <v>5.09354494938646e-5</v>
      </c>
      <c r="G16" s="8">
        <f t="shared" si="5"/>
        <v>0</v>
      </c>
      <c r="H16" s="8">
        <f t="shared" si="6"/>
        <v>0</v>
      </c>
      <c r="I16" s="8">
        <f t="shared" si="6"/>
        <v>0</v>
      </c>
      <c r="O16" s="68">
        <v>11</v>
      </c>
      <c r="P16" s="56">
        <f t="shared" si="7"/>
        <v>5.09354494938646e-5</v>
      </c>
      <c r="Q16" s="8">
        <v>0.09</v>
      </c>
      <c r="R16" s="8">
        <v>0.2601</v>
      </c>
      <c r="S16" s="22">
        <f t="shared" si="8"/>
        <v>0.00999356231473036</v>
      </c>
      <c r="T16" s="22">
        <f t="shared" si="9"/>
        <v>3.44131075546554</v>
      </c>
      <c r="U16" s="22">
        <f t="shared" si="10"/>
        <v>0.384312862177731</v>
      </c>
      <c r="V16" s="27">
        <f t="shared" si="11"/>
        <v>3.835617179958</v>
      </c>
    </row>
    <row r="17" spans="1:22">
      <c r="A17" s="74" t="s">
        <v>37</v>
      </c>
      <c r="B17" s="8">
        <f>'iterasi 8'!V55</f>
        <v>0.275880907639854</v>
      </c>
      <c r="C17" s="7">
        <v>4</v>
      </c>
      <c r="D17" s="7">
        <f t="shared" si="3"/>
        <v>8</v>
      </c>
      <c r="E17" s="7">
        <v>3</v>
      </c>
      <c r="F17" s="8">
        <f t="shared" si="4"/>
        <v>0.0761102752001899</v>
      </c>
      <c r="G17" s="8">
        <f t="shared" si="5"/>
        <v>0.304441100800759</v>
      </c>
      <c r="H17" s="8">
        <f t="shared" si="6"/>
        <v>0.608882201601519</v>
      </c>
      <c r="I17" s="8">
        <f t="shared" si="6"/>
        <v>0.22833082560057</v>
      </c>
      <c r="O17" s="68">
        <v>12</v>
      </c>
      <c r="P17" s="56">
        <f t="shared" si="7"/>
        <v>0.0761102752001899</v>
      </c>
      <c r="Q17" s="8">
        <v>0.0324</v>
      </c>
      <c r="R17" s="8">
        <v>0.0625</v>
      </c>
      <c r="S17" s="22">
        <f t="shared" si="8"/>
        <v>2.05451956992599</v>
      </c>
      <c r="T17" s="22">
        <f t="shared" si="9"/>
        <v>0.370108589740438</v>
      </c>
      <c r="U17" s="22">
        <f t="shared" si="10"/>
        <v>4.22164595047098</v>
      </c>
      <c r="V17" s="27">
        <f t="shared" si="11"/>
        <v>6.64627411013741</v>
      </c>
    </row>
    <row r="18" spans="1:22">
      <c r="A18" s="74" t="s">
        <v>38</v>
      </c>
      <c r="B18" s="8">
        <f>'iterasi 8'!V56</f>
        <v>0.00713690755817004</v>
      </c>
      <c r="C18" s="7">
        <v>0</v>
      </c>
      <c r="D18" s="7">
        <f t="shared" si="3"/>
        <v>0</v>
      </c>
      <c r="E18" s="7">
        <v>0</v>
      </c>
      <c r="F18" s="8">
        <f t="shared" si="4"/>
        <v>5.09354494938646e-5</v>
      </c>
      <c r="G18" s="8">
        <f t="shared" si="5"/>
        <v>0</v>
      </c>
      <c r="H18" s="8">
        <f t="shared" si="6"/>
        <v>0</v>
      </c>
      <c r="I18" s="8">
        <f t="shared" si="6"/>
        <v>0</v>
      </c>
      <c r="O18" s="68">
        <v>13</v>
      </c>
      <c r="P18" s="56">
        <f t="shared" si="7"/>
        <v>5.09354494938646e-5</v>
      </c>
      <c r="Q18" s="8">
        <v>0.3136</v>
      </c>
      <c r="R18" s="8">
        <v>0.0361</v>
      </c>
      <c r="S18" s="22">
        <f t="shared" si="8"/>
        <v>0.00999356231473036</v>
      </c>
      <c r="T18" s="22">
        <f t="shared" si="9"/>
        <v>11.9910561434888</v>
      </c>
      <c r="U18" s="22">
        <f t="shared" si="10"/>
        <v>0.0533398474610384</v>
      </c>
      <c r="V18" s="27">
        <f t="shared" si="11"/>
        <v>12.0543895532646</v>
      </c>
    </row>
    <row r="19" spans="1:22">
      <c r="A19" s="74" t="s">
        <v>39</v>
      </c>
      <c r="B19" s="8">
        <f>'iterasi 8'!V57</f>
        <v>0.0296625791192105</v>
      </c>
      <c r="C19" s="7">
        <v>2</v>
      </c>
      <c r="D19" s="7">
        <f t="shared" si="3"/>
        <v>4</v>
      </c>
      <c r="E19" s="7">
        <v>1</v>
      </c>
      <c r="F19" s="8">
        <f t="shared" si="4"/>
        <v>0.00087986860000342</v>
      </c>
      <c r="G19" s="8">
        <f t="shared" si="5"/>
        <v>0.00175973720000684</v>
      </c>
      <c r="H19" s="8">
        <f t="shared" si="6"/>
        <v>0.00351947440001368</v>
      </c>
      <c r="I19" s="8">
        <f t="shared" si="6"/>
        <v>0.00087986860000342</v>
      </c>
      <c r="O19" s="68">
        <v>14</v>
      </c>
      <c r="P19" s="56">
        <f t="shared" si="7"/>
        <v>0.00087986860000342</v>
      </c>
      <c r="Q19" s="8">
        <v>0.1225</v>
      </c>
      <c r="R19" s="8">
        <v>0.1681</v>
      </c>
      <c r="S19" s="22">
        <f t="shared" si="8"/>
        <v>0.0838349482437625</v>
      </c>
      <c r="T19" s="22">
        <f t="shared" si="9"/>
        <v>0.488967776648619</v>
      </c>
      <c r="U19" s="22">
        <f t="shared" si="10"/>
        <v>1.91955537818226</v>
      </c>
      <c r="V19" s="27">
        <f t="shared" si="11"/>
        <v>2.49235810307464</v>
      </c>
    </row>
    <row r="20" spans="1:22">
      <c r="A20" s="74" t="s">
        <v>40</v>
      </c>
      <c r="B20" s="8">
        <f>'iterasi 8'!V58</f>
        <v>0.160442529254337</v>
      </c>
      <c r="C20" s="7">
        <v>3</v>
      </c>
      <c r="D20" s="7">
        <f t="shared" si="3"/>
        <v>6</v>
      </c>
      <c r="E20" s="7">
        <v>5</v>
      </c>
      <c r="F20" s="8">
        <f t="shared" si="4"/>
        <v>0.0257418051935287</v>
      </c>
      <c r="G20" s="8">
        <f t="shared" si="5"/>
        <v>0.0772254155805861</v>
      </c>
      <c r="H20" s="8">
        <f t="shared" si="6"/>
        <v>0.154450831161172</v>
      </c>
      <c r="I20" s="8">
        <f t="shared" si="6"/>
        <v>0.128709025967643</v>
      </c>
      <c r="O20" s="68">
        <v>15</v>
      </c>
      <c r="P20" s="56">
        <f t="shared" si="7"/>
        <v>0.0257418051935287</v>
      </c>
      <c r="Q20" s="8">
        <v>0.2209</v>
      </c>
      <c r="R20" s="8">
        <v>0.0729</v>
      </c>
      <c r="S20" s="22">
        <f t="shared" si="8"/>
        <v>0.850351348661027</v>
      </c>
      <c r="T20" s="22">
        <f t="shared" si="9"/>
        <v>1.48832908334967</v>
      </c>
      <c r="U20" s="22">
        <f t="shared" si="10"/>
        <v>3.79369010549247</v>
      </c>
      <c r="V20" s="27">
        <f t="shared" si="11"/>
        <v>6.13237053750317</v>
      </c>
    </row>
    <row r="21" spans="1:22">
      <c r="A21" s="74" t="s">
        <v>41</v>
      </c>
      <c r="B21" s="8">
        <f>'iterasi 8'!V59</f>
        <v>0.0105454797285664</v>
      </c>
      <c r="C21" s="7">
        <v>1</v>
      </c>
      <c r="D21" s="7">
        <f t="shared" si="3"/>
        <v>2</v>
      </c>
      <c r="E21" s="7">
        <v>1</v>
      </c>
      <c r="F21" s="8">
        <f t="shared" si="4"/>
        <v>0.000111207142705606</v>
      </c>
      <c r="G21" s="8">
        <f t="shared" si="5"/>
        <v>0.000111207142705606</v>
      </c>
      <c r="H21" s="8">
        <f t="shared" si="6"/>
        <v>0.000222414285411211</v>
      </c>
      <c r="I21" s="8">
        <f t="shared" si="6"/>
        <v>0.000111207142705606</v>
      </c>
      <c r="O21" s="68">
        <v>16</v>
      </c>
      <c r="P21" s="56">
        <f t="shared" si="7"/>
        <v>0.000111207142705606</v>
      </c>
      <c r="Q21" s="8">
        <v>0.2116</v>
      </c>
      <c r="R21" s="8">
        <v>0.0361</v>
      </c>
      <c r="S21" s="22">
        <f t="shared" si="8"/>
        <v>0.0149080867788134</v>
      </c>
      <c r="T21" s="22">
        <f t="shared" si="9"/>
        <v>2.95235992685151</v>
      </c>
      <c r="U21" s="22">
        <f t="shared" si="10"/>
        <v>0.0556359417036974</v>
      </c>
      <c r="V21" s="27">
        <f t="shared" si="11"/>
        <v>3.02290395533402</v>
      </c>
    </row>
    <row r="22" spans="1:22">
      <c r="A22" s="74" t="s">
        <v>42</v>
      </c>
      <c r="B22" s="8">
        <f>'iterasi 8'!V60</f>
        <v>0.00713690755817004</v>
      </c>
      <c r="C22" s="7">
        <v>0</v>
      </c>
      <c r="D22" s="7">
        <f t="shared" si="3"/>
        <v>0</v>
      </c>
      <c r="E22" s="7">
        <v>0</v>
      </c>
      <c r="F22" s="8">
        <f t="shared" si="4"/>
        <v>5.09354494938646e-5</v>
      </c>
      <c r="G22" s="8">
        <f t="shared" si="5"/>
        <v>0</v>
      </c>
      <c r="H22" s="8">
        <f t="shared" si="6"/>
        <v>0</v>
      </c>
      <c r="I22" s="8">
        <f t="shared" si="6"/>
        <v>0</v>
      </c>
      <c r="O22" s="68">
        <v>17</v>
      </c>
      <c r="P22" s="56">
        <f t="shared" si="7"/>
        <v>5.09354494938646e-5</v>
      </c>
      <c r="Q22" s="8">
        <v>0.0064</v>
      </c>
      <c r="R22" s="8">
        <v>0.3969</v>
      </c>
      <c r="S22" s="22">
        <f t="shared" si="8"/>
        <v>0.00999356231473036</v>
      </c>
      <c r="T22" s="22">
        <f t="shared" si="9"/>
        <v>0.244715431499772</v>
      </c>
      <c r="U22" s="22">
        <f t="shared" si="10"/>
        <v>0.586442810451139</v>
      </c>
      <c r="V22" s="27">
        <f t="shared" si="11"/>
        <v>0.841151804265641</v>
      </c>
    </row>
    <row r="23" spans="1:22">
      <c r="A23" s="74" t="s">
        <v>43</v>
      </c>
      <c r="B23" s="8">
        <f>'iterasi 8'!V61</f>
        <v>0.160442529254337</v>
      </c>
      <c r="C23" s="7">
        <v>3</v>
      </c>
      <c r="D23" s="7">
        <f t="shared" si="3"/>
        <v>6</v>
      </c>
      <c r="E23" s="7">
        <v>5</v>
      </c>
      <c r="F23" s="8">
        <f t="shared" si="4"/>
        <v>0.0257418051935287</v>
      </c>
      <c r="G23" s="8">
        <f t="shared" si="5"/>
        <v>0.0772254155805861</v>
      </c>
      <c r="H23" s="8">
        <f t="shared" si="6"/>
        <v>0.154450831161172</v>
      </c>
      <c r="I23" s="8">
        <f t="shared" si="6"/>
        <v>0.128709025967643</v>
      </c>
      <c r="O23" s="68">
        <v>18</v>
      </c>
      <c r="P23" s="56">
        <f t="shared" si="7"/>
        <v>0.0257418051935287</v>
      </c>
      <c r="Q23" s="8">
        <v>0.16</v>
      </c>
      <c r="R23" s="8">
        <v>0.1024</v>
      </c>
      <c r="S23" s="22">
        <f t="shared" si="8"/>
        <v>0.850351348661027</v>
      </c>
      <c r="T23" s="22">
        <f t="shared" si="9"/>
        <v>1.07801110609302</v>
      </c>
      <c r="U23" s="22">
        <f t="shared" si="10"/>
        <v>5.32885962691947</v>
      </c>
      <c r="V23" s="27">
        <f t="shared" si="11"/>
        <v>7.25722208167351</v>
      </c>
    </row>
    <row r="24" spans="1:22">
      <c r="A24" s="74" t="s">
        <v>44</v>
      </c>
      <c r="B24" s="8">
        <f>'iterasi 8'!V62</f>
        <v>0.723062483451893</v>
      </c>
      <c r="C24" s="7">
        <v>4</v>
      </c>
      <c r="D24" s="7">
        <f t="shared" si="3"/>
        <v>8</v>
      </c>
      <c r="E24" s="7">
        <v>7</v>
      </c>
      <c r="F24" s="8">
        <f t="shared" si="4"/>
        <v>0.522819354975619</v>
      </c>
      <c r="G24" s="8">
        <f t="shared" si="5"/>
        <v>2.09127741990247</v>
      </c>
      <c r="H24" s="8">
        <f t="shared" si="6"/>
        <v>4.18255483980495</v>
      </c>
      <c r="I24" s="8">
        <f t="shared" si="6"/>
        <v>3.65973548482933</v>
      </c>
      <c r="O24" s="68">
        <v>19</v>
      </c>
      <c r="P24" s="56">
        <f t="shared" si="7"/>
        <v>0.522819354975619</v>
      </c>
      <c r="Q24" s="8">
        <v>0.0576</v>
      </c>
      <c r="R24" s="8">
        <v>0.1225</v>
      </c>
      <c r="S24" s="22">
        <f t="shared" si="8"/>
        <v>4.97846389307444</v>
      </c>
      <c r="T24" s="22">
        <f t="shared" si="9"/>
        <v>1.73549251008171</v>
      </c>
      <c r="U24" s="22">
        <f t="shared" si="10"/>
        <v>12.7753885694445</v>
      </c>
      <c r="V24" s="27">
        <f t="shared" si="11"/>
        <v>19.4893449726007</v>
      </c>
    </row>
    <row r="25" spans="1:22">
      <c r="A25" s="74" t="s">
        <v>45</v>
      </c>
      <c r="B25" s="8">
        <f>'iterasi 8'!V63</f>
        <v>0.944567110745231</v>
      </c>
      <c r="C25" s="7">
        <v>5</v>
      </c>
      <c r="D25" s="7">
        <f t="shared" si="3"/>
        <v>10</v>
      </c>
      <c r="E25" s="7">
        <v>6</v>
      </c>
      <c r="F25" s="8">
        <f t="shared" si="4"/>
        <v>0.892207026701593</v>
      </c>
      <c r="G25" s="8">
        <f t="shared" si="5"/>
        <v>4.46103513350797</v>
      </c>
      <c r="H25" s="8">
        <f t="shared" si="6"/>
        <v>8.92207026701593</v>
      </c>
      <c r="I25" s="8">
        <f t="shared" si="6"/>
        <v>5.35324216020956</v>
      </c>
      <c r="O25" s="68">
        <v>20</v>
      </c>
      <c r="P25" s="56">
        <f t="shared" si="7"/>
        <v>0.892207026701593</v>
      </c>
      <c r="Q25" s="8">
        <v>0.0441</v>
      </c>
      <c r="R25" s="8">
        <v>0.0144</v>
      </c>
      <c r="S25" s="22">
        <f t="shared" si="8"/>
        <v>1.88661417879864</v>
      </c>
      <c r="T25" s="22">
        <f t="shared" si="9"/>
        <v>1.87391294053227</v>
      </c>
      <c r="U25" s="22">
        <f t="shared" si="10"/>
        <v>1.90052948826707</v>
      </c>
      <c r="V25" s="27">
        <f t="shared" si="11"/>
        <v>5.66105660759799</v>
      </c>
    </row>
    <row r="26" spans="1:22">
      <c r="A26" s="74" t="s">
        <v>46</v>
      </c>
      <c r="B26" s="8">
        <f>'iterasi 8'!V64</f>
        <v>0.00713690755817004</v>
      </c>
      <c r="C26" s="7">
        <v>0</v>
      </c>
      <c r="D26" s="7">
        <f t="shared" si="3"/>
        <v>0</v>
      </c>
      <c r="E26" s="7">
        <v>0</v>
      </c>
      <c r="F26" s="8">
        <f t="shared" si="4"/>
        <v>5.09354494938646e-5</v>
      </c>
      <c r="G26" s="8">
        <f t="shared" si="5"/>
        <v>0</v>
      </c>
      <c r="H26" s="8">
        <f t="shared" si="6"/>
        <v>0</v>
      </c>
      <c r="I26" s="8">
        <f t="shared" si="6"/>
        <v>0</v>
      </c>
      <c r="O26" s="68">
        <v>21</v>
      </c>
      <c r="P26" s="56">
        <f t="shared" si="7"/>
        <v>5.09354494938646e-5</v>
      </c>
      <c r="Q26" s="8">
        <v>0.0625</v>
      </c>
      <c r="R26" s="8">
        <v>0.3481</v>
      </c>
      <c r="S26" s="22">
        <f t="shared" si="8"/>
        <v>0.00999356231473036</v>
      </c>
      <c r="T26" s="22">
        <f t="shared" si="9"/>
        <v>2.38979913573996</v>
      </c>
      <c r="U26" s="22">
        <f t="shared" si="10"/>
        <v>0.514337975102146</v>
      </c>
      <c r="V26" s="27">
        <f t="shared" si="11"/>
        <v>2.91413067315684</v>
      </c>
    </row>
    <row r="27" spans="1:22">
      <c r="A27" s="74" t="s">
        <v>47</v>
      </c>
      <c r="B27" s="8">
        <f>'iterasi 8'!V65</f>
        <v>0.0165490502468419</v>
      </c>
      <c r="C27" s="7">
        <v>2</v>
      </c>
      <c r="D27" s="7">
        <f t="shared" si="3"/>
        <v>4</v>
      </c>
      <c r="E27" s="7">
        <v>2</v>
      </c>
      <c r="F27" s="8">
        <f t="shared" si="4"/>
        <v>0.000273871064072499</v>
      </c>
      <c r="G27" s="8">
        <f t="shared" si="5"/>
        <v>0.000547742128144999</v>
      </c>
      <c r="H27" s="8">
        <f t="shared" si="6"/>
        <v>0.00109548425629</v>
      </c>
      <c r="I27" s="8">
        <f t="shared" si="6"/>
        <v>0.000547742128144999</v>
      </c>
      <c r="O27" s="68">
        <v>22</v>
      </c>
      <c r="P27" s="56">
        <f t="shared" si="7"/>
        <v>0.000273871064072499</v>
      </c>
      <c r="Q27" s="8">
        <v>0.0625</v>
      </c>
      <c r="R27" s="8">
        <v>0.0784</v>
      </c>
      <c r="S27" s="22">
        <f t="shared" si="8"/>
        <v>0.0229814255574522</v>
      </c>
      <c r="T27" s="22">
        <f t="shared" si="9"/>
        <v>0.104269819158143</v>
      </c>
      <c r="U27" s="22">
        <f t="shared" si="10"/>
        <v>1.06661361823253</v>
      </c>
      <c r="V27" s="27">
        <f t="shared" si="11"/>
        <v>1.19386486294813</v>
      </c>
    </row>
    <row r="28" spans="1:22">
      <c r="A28" s="74" t="s">
        <v>48</v>
      </c>
      <c r="B28" s="8">
        <f>'iterasi 8'!V66</f>
        <v>0.0165490502468419</v>
      </c>
      <c r="C28" s="7">
        <v>2</v>
      </c>
      <c r="D28" s="7">
        <f t="shared" si="3"/>
        <v>4</v>
      </c>
      <c r="E28" s="7">
        <v>2</v>
      </c>
      <c r="F28" s="8">
        <f t="shared" si="4"/>
        <v>0.000273871064072499</v>
      </c>
      <c r="G28" s="8">
        <f t="shared" si="5"/>
        <v>0.000547742128144999</v>
      </c>
      <c r="H28" s="8">
        <f t="shared" si="6"/>
        <v>0.00109548425629</v>
      </c>
      <c r="I28" s="8">
        <f t="shared" si="6"/>
        <v>0.000547742128144999</v>
      </c>
      <c r="O28" s="68">
        <v>23</v>
      </c>
      <c r="P28" s="56">
        <f t="shared" si="7"/>
        <v>0.000273871064072499</v>
      </c>
      <c r="Q28" s="8">
        <v>0.3364</v>
      </c>
      <c r="R28" s="8">
        <v>0.09</v>
      </c>
      <c r="S28" s="22">
        <f t="shared" si="8"/>
        <v>0.0229814255574522</v>
      </c>
      <c r="T28" s="22">
        <f t="shared" si="9"/>
        <v>0.561221874636789</v>
      </c>
      <c r="U28" s="22">
        <f t="shared" si="10"/>
        <v>1.22442889848122</v>
      </c>
      <c r="V28" s="27">
        <f t="shared" si="11"/>
        <v>1.80863219867546</v>
      </c>
    </row>
    <row r="29" spans="1:22">
      <c r="A29" s="74" t="s">
        <v>49</v>
      </c>
      <c r="B29" s="8">
        <f>'iterasi 8'!V67</f>
        <v>0.0159674575814652</v>
      </c>
      <c r="C29" s="7">
        <v>2</v>
      </c>
      <c r="D29" s="7">
        <f t="shared" si="3"/>
        <v>4</v>
      </c>
      <c r="E29" s="7">
        <v>3</v>
      </c>
      <c r="F29" s="8">
        <f t="shared" si="4"/>
        <v>0.000254959701615889</v>
      </c>
      <c r="G29" s="8">
        <f t="shared" si="5"/>
        <v>0.000509919403231778</v>
      </c>
      <c r="H29" s="8">
        <f t="shared" si="6"/>
        <v>0.00101983880646356</v>
      </c>
      <c r="I29" s="8">
        <f t="shared" si="6"/>
        <v>0.000764879104847667</v>
      </c>
      <c r="O29" s="68">
        <v>24</v>
      </c>
      <c r="P29" s="56">
        <f t="shared" si="7"/>
        <v>0.000254959701615889</v>
      </c>
      <c r="Q29" s="8">
        <v>0.0441</v>
      </c>
      <c r="R29" s="8">
        <v>0.1225</v>
      </c>
      <c r="S29" s="22">
        <f t="shared" si="8"/>
        <v>0.0190060708908538</v>
      </c>
      <c r="T29" s="22">
        <f t="shared" si="9"/>
        <v>0.0593171692024688</v>
      </c>
      <c r="U29" s="22">
        <f t="shared" si="10"/>
        <v>2.17932440511868</v>
      </c>
      <c r="V29" s="27">
        <f t="shared" si="11"/>
        <v>2.257647645212</v>
      </c>
    </row>
    <row r="30" spans="1:22">
      <c r="A30" s="74" t="s">
        <v>50</v>
      </c>
      <c r="B30" s="8">
        <f>'iterasi 8'!V68</f>
        <v>0.0302221604489216</v>
      </c>
      <c r="C30" s="7">
        <v>3</v>
      </c>
      <c r="D30" s="7">
        <f t="shared" si="3"/>
        <v>6</v>
      </c>
      <c r="E30" s="7">
        <v>2</v>
      </c>
      <c r="F30" s="8">
        <f t="shared" si="4"/>
        <v>0.000913378982200361</v>
      </c>
      <c r="G30" s="8">
        <f t="shared" si="5"/>
        <v>0.00274013694660108</v>
      </c>
      <c r="H30" s="8">
        <f t="shared" si="6"/>
        <v>0.00548027389320217</v>
      </c>
      <c r="I30" s="8">
        <f t="shared" si="6"/>
        <v>0.00182675796440072</v>
      </c>
      <c r="O30" s="68">
        <v>25</v>
      </c>
      <c r="P30" s="56">
        <f t="shared" si="7"/>
        <v>0.000913378982200361</v>
      </c>
      <c r="Q30" s="8">
        <v>0.0225</v>
      </c>
      <c r="R30" s="8">
        <v>0.1024</v>
      </c>
      <c r="S30" s="22">
        <f t="shared" si="8"/>
        <v>0.0503615241043144</v>
      </c>
      <c r="T30" s="22">
        <f t="shared" si="9"/>
        <v>0.0384151309711419</v>
      </c>
      <c r="U30" s="22">
        <f t="shared" si="10"/>
        <v>3.42863170446361</v>
      </c>
      <c r="V30" s="27">
        <f t="shared" si="11"/>
        <v>3.51740835953907</v>
      </c>
    </row>
    <row r="31" spans="1:22">
      <c r="A31" s="74" t="s">
        <v>51</v>
      </c>
      <c r="B31" s="8">
        <f>'iterasi 8'!V69</f>
        <v>0.0165490502468419</v>
      </c>
      <c r="C31" s="7">
        <v>2</v>
      </c>
      <c r="D31" s="7">
        <f t="shared" si="3"/>
        <v>4</v>
      </c>
      <c r="E31" s="7">
        <v>2</v>
      </c>
      <c r="F31" s="8">
        <f t="shared" si="4"/>
        <v>0.000273871064072499</v>
      </c>
      <c r="G31" s="8">
        <f t="shared" si="5"/>
        <v>0.000547742128144999</v>
      </c>
      <c r="H31" s="8">
        <f t="shared" si="6"/>
        <v>0.00109548425629</v>
      </c>
      <c r="I31" s="8">
        <f t="shared" si="6"/>
        <v>0.000547742128144999</v>
      </c>
      <c r="O31" s="68">
        <v>26</v>
      </c>
      <c r="P31" s="56">
        <f t="shared" si="7"/>
        <v>0.000273871064072499</v>
      </c>
      <c r="Q31" s="8">
        <v>0.2809</v>
      </c>
      <c r="R31" s="8">
        <v>0.0729</v>
      </c>
      <c r="S31" s="22">
        <f t="shared" si="8"/>
        <v>0.0229814255574522</v>
      </c>
      <c r="T31" s="22">
        <f t="shared" si="9"/>
        <v>0.468630275224358</v>
      </c>
      <c r="U31" s="22">
        <f t="shared" si="10"/>
        <v>0.991787407769789</v>
      </c>
      <c r="V31" s="27">
        <f t="shared" si="11"/>
        <v>1.4833991085516</v>
      </c>
    </row>
    <row r="32" spans="1:22">
      <c r="A32" s="74" t="s">
        <v>52</v>
      </c>
      <c r="B32" s="8">
        <f>'iterasi 8'!V70</f>
        <v>0.0105454797285664</v>
      </c>
      <c r="C32" s="7">
        <v>1</v>
      </c>
      <c r="D32" s="7">
        <f t="shared" si="3"/>
        <v>2</v>
      </c>
      <c r="E32" s="7">
        <v>1</v>
      </c>
      <c r="F32" s="8">
        <f t="shared" si="4"/>
        <v>0.000111207142705606</v>
      </c>
      <c r="G32" s="8">
        <f t="shared" si="5"/>
        <v>0.000111207142705606</v>
      </c>
      <c r="H32" s="8">
        <f t="shared" si="6"/>
        <v>0.000222414285411211</v>
      </c>
      <c r="I32" s="8">
        <f t="shared" si="6"/>
        <v>0.000111207142705606</v>
      </c>
      <c r="O32" s="68">
        <v>27</v>
      </c>
      <c r="P32" s="56">
        <f t="shared" si="7"/>
        <v>0.000111207142705606</v>
      </c>
      <c r="Q32" s="8">
        <v>0.0225</v>
      </c>
      <c r="R32" s="8">
        <v>0.0225</v>
      </c>
      <c r="S32" s="22">
        <f t="shared" si="8"/>
        <v>0.0149080867788134</v>
      </c>
      <c r="T32" s="22">
        <f t="shared" si="9"/>
        <v>0.313932411881658</v>
      </c>
      <c r="U32" s="22">
        <f t="shared" si="10"/>
        <v>0.0346761409510579</v>
      </c>
      <c r="V32" s="27">
        <f t="shared" si="11"/>
        <v>0.36351663961153</v>
      </c>
    </row>
    <row r="33" spans="1:22">
      <c r="A33" s="74" t="s">
        <v>53</v>
      </c>
      <c r="B33" s="8">
        <f>'iterasi 8'!V71</f>
        <v>0.0159674575814652</v>
      </c>
      <c r="C33" s="7">
        <v>2</v>
      </c>
      <c r="D33" s="7">
        <f t="shared" si="3"/>
        <v>4</v>
      </c>
      <c r="E33" s="7">
        <v>3</v>
      </c>
      <c r="F33" s="8">
        <f t="shared" si="4"/>
        <v>0.000254959701615889</v>
      </c>
      <c r="G33" s="8">
        <f t="shared" si="5"/>
        <v>0.000509919403231778</v>
      </c>
      <c r="H33" s="8">
        <f t="shared" si="6"/>
        <v>0.00101983880646356</v>
      </c>
      <c r="I33" s="8">
        <f t="shared" si="6"/>
        <v>0.000764879104847667</v>
      </c>
      <c r="O33" s="68">
        <v>28</v>
      </c>
      <c r="P33" s="56">
        <f t="shared" si="7"/>
        <v>0.000254959701615889</v>
      </c>
      <c r="Q33" s="8">
        <v>0.36</v>
      </c>
      <c r="R33" s="8">
        <v>0.0169</v>
      </c>
      <c r="S33" s="22">
        <f t="shared" si="8"/>
        <v>0.0190060708908538</v>
      </c>
      <c r="T33" s="22">
        <f t="shared" si="9"/>
        <v>0.484221789407909</v>
      </c>
      <c r="U33" s="22">
        <f t="shared" si="10"/>
        <v>0.300657815889842</v>
      </c>
      <c r="V33" s="27">
        <f t="shared" si="11"/>
        <v>0.803885676188604</v>
      </c>
    </row>
    <row r="34" spans="1:22">
      <c r="A34" s="74" t="s">
        <v>54</v>
      </c>
      <c r="B34" s="8">
        <f>'iterasi 8'!V72</f>
        <v>0.983828884860242</v>
      </c>
      <c r="C34" s="7">
        <v>5</v>
      </c>
      <c r="D34" s="7">
        <f t="shared" si="3"/>
        <v>10</v>
      </c>
      <c r="E34" s="7">
        <v>7</v>
      </c>
      <c r="F34" s="8">
        <f t="shared" si="4"/>
        <v>0.967919274685347</v>
      </c>
      <c r="G34" s="8">
        <f t="shared" si="5"/>
        <v>4.83959637342674</v>
      </c>
      <c r="H34" s="8">
        <f t="shared" si="6"/>
        <v>9.67919274685347</v>
      </c>
      <c r="I34" s="8">
        <f t="shared" si="6"/>
        <v>6.77543492279743</v>
      </c>
      <c r="O34" s="68">
        <v>29</v>
      </c>
      <c r="P34" s="56">
        <f t="shared" si="7"/>
        <v>0.967919274685347</v>
      </c>
      <c r="Q34" s="8">
        <v>0.0441</v>
      </c>
      <c r="R34" s="8">
        <v>0.0256</v>
      </c>
      <c r="S34" s="22">
        <f t="shared" si="8"/>
        <v>0.722683953234144</v>
      </c>
      <c r="T34" s="22">
        <f t="shared" si="9"/>
        <v>2.21245732533676</v>
      </c>
      <c r="U34" s="22">
        <f t="shared" si="10"/>
        <v>3.69067141712389</v>
      </c>
      <c r="V34" s="27">
        <f t="shared" si="11"/>
        <v>6.62581269569479</v>
      </c>
    </row>
    <row r="35" spans="1:22">
      <c r="A35" s="74" t="s">
        <v>55</v>
      </c>
      <c r="B35" s="8">
        <f>'iterasi 8'!V73</f>
        <v>0.0105454797285664</v>
      </c>
      <c r="C35" s="7">
        <v>1</v>
      </c>
      <c r="D35" s="7">
        <f t="shared" si="3"/>
        <v>2</v>
      </c>
      <c r="E35" s="7">
        <v>1</v>
      </c>
      <c r="F35" s="8">
        <f t="shared" si="4"/>
        <v>0.000111207142705606</v>
      </c>
      <c r="G35" s="8">
        <f t="shared" si="5"/>
        <v>0.000111207142705606</v>
      </c>
      <c r="H35" s="8">
        <f t="shared" si="6"/>
        <v>0.000222414285411211</v>
      </c>
      <c r="I35" s="8">
        <f t="shared" si="6"/>
        <v>0.000111207142705606</v>
      </c>
      <c r="O35" s="68">
        <v>30</v>
      </c>
      <c r="P35" s="56">
        <f t="shared" si="7"/>
        <v>0.000111207142705606</v>
      </c>
      <c r="Q35" s="8">
        <v>0.1764</v>
      </c>
      <c r="R35" s="8">
        <v>0.0484</v>
      </c>
      <c r="S35" s="22">
        <f t="shared" si="8"/>
        <v>0.0149080867788134</v>
      </c>
      <c r="T35" s="22">
        <f t="shared" si="9"/>
        <v>2.4612301091522</v>
      </c>
      <c r="U35" s="22">
        <f t="shared" si="10"/>
        <v>0.0745922320902758</v>
      </c>
      <c r="V35" s="27">
        <f t="shared" si="11"/>
        <v>2.55073042802129</v>
      </c>
    </row>
    <row r="36" spans="1:22">
      <c r="A36" s="9" t="s">
        <v>5</v>
      </c>
      <c r="B36" s="9"/>
      <c r="C36" s="9"/>
      <c r="D36" s="9"/>
      <c r="E36" s="9"/>
      <c r="F36" s="10">
        <f>SUM(F6:F35)</f>
        <v>4.19392807431113</v>
      </c>
      <c r="G36" s="10">
        <f>SUM(G6:G35)</f>
        <v>22.5531434114953</v>
      </c>
      <c r="H36" s="10">
        <f>SUM(H6:H35)</f>
        <v>45.1062868229906</v>
      </c>
      <c r="I36" s="10">
        <f>SUM(I6:I35)</f>
        <v>30.1289925494258</v>
      </c>
      <c r="O36" s="18" t="s">
        <v>56</v>
      </c>
      <c r="P36" s="18"/>
      <c r="Q36" s="18"/>
      <c r="R36" s="18"/>
      <c r="S36" s="18"/>
      <c r="T36" s="18"/>
      <c r="U36" s="18"/>
      <c r="V36" s="38">
        <f>SUM(V6:V35)</f>
        <v>196.547409603351</v>
      </c>
    </row>
    <row r="37" spans="1:9">
      <c r="A37" s="9" t="s">
        <v>57</v>
      </c>
      <c r="B37" s="9"/>
      <c r="C37" s="9"/>
      <c r="D37" s="9"/>
      <c r="E37" s="9"/>
      <c r="F37" s="9"/>
      <c r="G37" s="10">
        <f>(G36/$F36)</f>
        <v>5.37757038553881</v>
      </c>
      <c r="H37" s="10">
        <f t="shared" ref="H37:I37" si="12">(H36/$F36)</f>
        <v>10.7551407710776</v>
      </c>
      <c r="I37" s="10">
        <f t="shared" si="12"/>
        <v>7.1839554745761</v>
      </c>
    </row>
    <row r="38" spans="1:9">
      <c r="A38" s="30"/>
      <c r="B38" s="30"/>
      <c r="C38" s="30"/>
      <c r="D38" s="30"/>
      <c r="E38" s="30"/>
      <c r="F38" s="30"/>
      <c r="G38" s="67"/>
      <c r="H38" s="67"/>
      <c r="I38" s="67"/>
    </row>
    <row r="39" customHeight="1" spans="1:24">
      <c r="A39" s="30"/>
      <c r="B39" s="30"/>
      <c r="C39" s="30"/>
      <c r="D39" s="30"/>
      <c r="E39" s="30"/>
      <c r="F39" s="30"/>
      <c r="G39" s="67"/>
      <c r="H39" s="67"/>
      <c r="I39" s="67"/>
      <c r="O39" s="2" t="s">
        <v>8</v>
      </c>
      <c r="P39" s="2"/>
      <c r="Q39" s="2"/>
      <c r="R39" s="2"/>
      <c r="S39" s="2"/>
      <c r="T39" s="2"/>
      <c r="U39" s="2"/>
      <c r="V39" s="2"/>
      <c r="W39" s="2"/>
      <c r="X39" s="2"/>
    </row>
    <row r="40" customHeight="1" spans="1:24">
      <c r="A40" s="11" t="s">
        <v>3</v>
      </c>
      <c r="B40" s="11" t="s">
        <v>58</v>
      </c>
      <c r="C40" s="11" t="s">
        <v>10</v>
      </c>
      <c r="D40" s="11"/>
      <c r="E40" s="11"/>
      <c r="F40" s="13" t="s">
        <v>11</v>
      </c>
      <c r="G40" s="11" t="s">
        <v>12</v>
      </c>
      <c r="H40" s="11" t="s">
        <v>13</v>
      </c>
      <c r="I40" s="11" t="s">
        <v>14</v>
      </c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9">
      <c r="A41" s="14"/>
      <c r="B41" s="14"/>
      <c r="C41" s="14" t="s">
        <v>21</v>
      </c>
      <c r="D41" s="14" t="s">
        <v>22</v>
      </c>
      <c r="E41" s="14" t="s">
        <v>23</v>
      </c>
      <c r="F41" s="15"/>
      <c r="G41" s="14"/>
      <c r="H41" s="14"/>
      <c r="I41" s="14"/>
    </row>
    <row r="42" spans="1:24">
      <c r="A42" s="74" t="s">
        <v>26</v>
      </c>
      <c r="B42" s="8">
        <f>'iterasi 8'!W44</f>
        <v>0.883837581758161</v>
      </c>
      <c r="C42" s="7">
        <v>2</v>
      </c>
      <c r="D42" s="7">
        <f>C42*2</f>
        <v>4</v>
      </c>
      <c r="E42" s="7">
        <v>2</v>
      </c>
      <c r="F42" s="8">
        <f>B42^2</f>
        <v>0.781168870928115</v>
      </c>
      <c r="G42" s="8">
        <f>$F42*C42</f>
        <v>1.56233774185623</v>
      </c>
      <c r="H42" s="8">
        <f>$F42*D42</f>
        <v>3.12467548371246</v>
      </c>
      <c r="I42" s="8">
        <f>$F42*E42</f>
        <v>1.56233774185623</v>
      </c>
      <c r="O42" s="17" t="s">
        <v>3</v>
      </c>
      <c r="P42" s="16" t="s">
        <v>17</v>
      </c>
      <c r="Q42" s="16" t="s">
        <v>18</v>
      </c>
      <c r="R42" s="16" t="s">
        <v>19</v>
      </c>
      <c r="S42" s="18" t="s">
        <v>59</v>
      </c>
      <c r="U42" s="16" t="s">
        <v>3</v>
      </c>
      <c r="V42" s="19" t="s">
        <v>11</v>
      </c>
      <c r="W42" s="19" t="s">
        <v>24</v>
      </c>
      <c r="X42" s="19" t="s">
        <v>25</v>
      </c>
    </row>
    <row r="43" spans="1:24">
      <c r="A43" s="74" t="s">
        <v>27</v>
      </c>
      <c r="B43" s="8">
        <f>'iterasi 8'!W45</f>
        <v>0.931829674470233</v>
      </c>
      <c r="C43" s="7">
        <v>3</v>
      </c>
      <c r="D43" s="7">
        <f t="shared" ref="D43:D71" si="13">C43*2</f>
        <v>6</v>
      </c>
      <c r="E43" s="7">
        <v>3</v>
      </c>
      <c r="F43" s="8">
        <f t="shared" ref="F43:F71" si="14">B43^2</f>
        <v>0.8683065422233</v>
      </c>
      <c r="G43" s="8">
        <f t="shared" ref="G43:G71" si="15">F43*C43</f>
        <v>2.6049196266699</v>
      </c>
      <c r="H43" s="8">
        <f t="shared" ref="H43:I71" si="16">$F43*D43</f>
        <v>5.2098392533398</v>
      </c>
      <c r="I43" s="8">
        <f t="shared" si="16"/>
        <v>2.6049196266699</v>
      </c>
      <c r="O43" s="20"/>
      <c r="P43" s="16"/>
      <c r="Q43" s="16"/>
      <c r="R43" s="16"/>
      <c r="S43" s="18" t="s">
        <v>20</v>
      </c>
      <c r="U43" s="16"/>
      <c r="V43" s="16" t="s">
        <v>63</v>
      </c>
      <c r="W43" s="16" t="s">
        <v>64</v>
      </c>
      <c r="X43" s="16" t="s">
        <v>65</v>
      </c>
    </row>
    <row r="44" spans="1:24">
      <c r="A44" s="74" t="s">
        <v>28</v>
      </c>
      <c r="B44" s="8">
        <f>'iterasi 8'!W46</f>
        <v>0.0367778543063643</v>
      </c>
      <c r="C44" s="7">
        <v>0</v>
      </c>
      <c r="D44" s="7">
        <f t="shared" si="13"/>
        <v>0</v>
      </c>
      <c r="E44" s="7">
        <v>0</v>
      </c>
      <c r="F44" s="8">
        <f t="shared" si="14"/>
        <v>0.00135261056738016</v>
      </c>
      <c r="G44" s="8">
        <f t="shared" si="15"/>
        <v>0</v>
      </c>
      <c r="H44" s="8">
        <f t="shared" si="16"/>
        <v>0</v>
      </c>
      <c r="I44" s="8">
        <f t="shared" si="16"/>
        <v>0</v>
      </c>
      <c r="O44" s="21">
        <v>1</v>
      </c>
      <c r="P44" s="22">
        <f>SUM(($C6-L$4)^2,($D6-M$4)^2,($E6-N$4)^2)^-1</f>
        <v>0.0119170616021116</v>
      </c>
      <c r="Q44" s="22">
        <f>SUM(($C42-L$5)^2,($D42-M$5)^2,($E42-N$5)^2)^-1</f>
        <v>0.599406429440604</v>
      </c>
      <c r="R44" s="22">
        <f>SUM(($C78-L$6)^2,($D78-M$6)^2,($E78-N$6)^2)^-1</f>
        <v>0.0735036555504659</v>
      </c>
      <c r="S44" s="22">
        <f>SUM(P44:R44)</f>
        <v>0.684827146593181</v>
      </c>
      <c r="U44" s="21">
        <v>1</v>
      </c>
      <c r="V44" s="22">
        <f>P44/S44</f>
        <v>0.0174015613449255</v>
      </c>
      <c r="W44" s="22">
        <f>Q44/S44</f>
        <v>0.875266747853789</v>
      </c>
      <c r="X44" s="22">
        <f>R44/S44</f>
        <v>0.107331690801285</v>
      </c>
    </row>
    <row r="45" spans="1:24">
      <c r="A45" s="74" t="s">
        <v>29</v>
      </c>
      <c r="B45" s="8">
        <f>'iterasi 8'!W47</f>
        <v>0.0302468330497212</v>
      </c>
      <c r="C45" s="7">
        <v>6</v>
      </c>
      <c r="D45" s="7">
        <f t="shared" si="13"/>
        <v>12</v>
      </c>
      <c r="E45" s="7">
        <v>8</v>
      </c>
      <c r="F45" s="8">
        <f t="shared" si="14"/>
        <v>0.000914870909537704</v>
      </c>
      <c r="G45" s="8">
        <f t="shared" si="15"/>
        <v>0.00548922545722623</v>
      </c>
      <c r="H45" s="8">
        <f t="shared" si="16"/>
        <v>0.0109784509144525</v>
      </c>
      <c r="I45" s="8">
        <f t="shared" si="16"/>
        <v>0.00731896727630163</v>
      </c>
      <c r="O45" s="21">
        <v>2</v>
      </c>
      <c r="P45" s="22">
        <f t="shared" ref="P45:P73" si="17">SUM(($C7-L$4)^2,($D7-M$4)^2,($E7-N$4)^2)^-1</f>
        <v>0.0218485211811708</v>
      </c>
      <c r="Q45" s="22">
        <f t="shared" ref="Q45:Q73" si="18">SUM(($C43-L$5)^2,($D43-M$5)^2,($E43-N$5)^2)^-1</f>
        <v>0.722500245920849</v>
      </c>
      <c r="R45" s="22">
        <f t="shared" ref="R45:R73" si="19">SUM(($C79-L$6)^2,($D79-M$6)^2,($E79-N$6)^2)^-1</f>
        <v>0.0265474725802165</v>
      </c>
      <c r="S45" s="22">
        <f t="shared" ref="S45:S73" si="20">SUM(P45:R45)</f>
        <v>0.770896239682236</v>
      </c>
      <c r="U45" s="21">
        <v>2</v>
      </c>
      <c r="V45" s="22">
        <f t="shared" ref="V45:V73" si="21">P45/S45</f>
        <v>0.0283417145609333</v>
      </c>
      <c r="W45" s="22">
        <f t="shared" ref="W45:W73" si="22">Q45/S45</f>
        <v>0.937221131366089</v>
      </c>
      <c r="X45" s="22">
        <f t="shared" ref="X45:X73" si="23">R45/S45</f>
        <v>0.034437154072978</v>
      </c>
    </row>
    <row r="46" spans="1:24">
      <c r="A46" s="74" t="s">
        <v>30</v>
      </c>
      <c r="B46" s="8">
        <f>'iterasi 8'!W48</f>
        <v>0.102583757451272</v>
      </c>
      <c r="C46" s="7">
        <v>1</v>
      </c>
      <c r="D46" s="7">
        <f t="shared" si="13"/>
        <v>2</v>
      </c>
      <c r="E46" s="7">
        <v>1</v>
      </c>
      <c r="F46" s="8">
        <f t="shared" si="14"/>
        <v>0.0105234272928214</v>
      </c>
      <c r="G46" s="8">
        <f t="shared" si="15"/>
        <v>0.0105234272928214</v>
      </c>
      <c r="H46" s="8">
        <f t="shared" si="16"/>
        <v>0.0210468545856428</v>
      </c>
      <c r="I46" s="8">
        <f t="shared" si="16"/>
        <v>0.0105234272928214</v>
      </c>
      <c r="O46" s="21">
        <v>3</v>
      </c>
      <c r="P46" s="22">
        <f t="shared" si="17"/>
        <v>0.00509682612563355</v>
      </c>
      <c r="Q46" s="22">
        <f t="shared" si="18"/>
        <v>0.026152825593289</v>
      </c>
      <c r="R46" s="22">
        <f t="shared" si="19"/>
        <v>0.676792336655423</v>
      </c>
      <c r="S46" s="22">
        <f t="shared" si="20"/>
        <v>0.708041988374346</v>
      </c>
      <c r="U46" s="21">
        <v>3</v>
      </c>
      <c r="V46" s="22">
        <f t="shared" si="21"/>
        <v>0.00719848004683422</v>
      </c>
      <c r="W46" s="22">
        <f t="shared" si="22"/>
        <v>0.0369368286382783</v>
      </c>
      <c r="X46" s="22">
        <f t="shared" si="23"/>
        <v>0.955864691314887</v>
      </c>
    </row>
    <row r="47" spans="1:24">
      <c r="A47" s="74" t="s">
        <v>31</v>
      </c>
      <c r="B47" s="8">
        <f>'iterasi 8'!W49</f>
        <v>0.0709617446950523</v>
      </c>
      <c r="C47" s="7">
        <v>1</v>
      </c>
      <c r="D47" s="7">
        <f t="shared" si="13"/>
        <v>2</v>
      </c>
      <c r="E47" s="7">
        <v>0</v>
      </c>
      <c r="F47" s="8">
        <f t="shared" si="14"/>
        <v>0.00503556921016579</v>
      </c>
      <c r="G47" s="8">
        <f t="shared" si="15"/>
        <v>0.00503556921016579</v>
      </c>
      <c r="H47" s="8">
        <f t="shared" si="16"/>
        <v>0.0100711384203316</v>
      </c>
      <c r="I47" s="8">
        <f t="shared" si="16"/>
        <v>0</v>
      </c>
      <c r="O47" s="21">
        <v>4</v>
      </c>
      <c r="P47" s="22">
        <f t="shared" si="17"/>
        <v>0.38416889285031</v>
      </c>
      <c r="Q47" s="22">
        <f t="shared" si="18"/>
        <v>0.0111253434149513</v>
      </c>
      <c r="R47" s="22">
        <f t="shared" si="19"/>
        <v>0.00480237146596822</v>
      </c>
      <c r="S47" s="22">
        <f t="shared" si="20"/>
        <v>0.40009660773123</v>
      </c>
      <c r="U47" s="21">
        <v>4</v>
      </c>
      <c r="V47" s="22">
        <f t="shared" si="21"/>
        <v>0.960190327603029</v>
      </c>
      <c r="W47" s="22">
        <f t="shared" si="22"/>
        <v>0.0278066426957183</v>
      </c>
      <c r="X47" s="22">
        <f t="shared" si="23"/>
        <v>0.0120030297012522</v>
      </c>
    </row>
    <row r="48" spans="1:24">
      <c r="A48" s="74" t="s">
        <v>32</v>
      </c>
      <c r="B48" s="8">
        <f>'iterasi 8'!W50</f>
        <v>0.883837581758161</v>
      </c>
      <c r="C48" s="7">
        <v>2</v>
      </c>
      <c r="D48" s="7">
        <f t="shared" si="13"/>
        <v>4</v>
      </c>
      <c r="E48" s="7">
        <v>2</v>
      </c>
      <c r="F48" s="8">
        <f t="shared" si="14"/>
        <v>0.781168870928115</v>
      </c>
      <c r="G48" s="8">
        <f t="shared" si="15"/>
        <v>1.56233774185623</v>
      </c>
      <c r="H48" s="8">
        <f t="shared" si="16"/>
        <v>3.12467548371246</v>
      </c>
      <c r="I48" s="8">
        <f t="shared" si="16"/>
        <v>1.56233774185623</v>
      </c>
      <c r="O48" s="21">
        <v>5</v>
      </c>
      <c r="P48" s="22">
        <f t="shared" si="17"/>
        <v>0.00745951806932377</v>
      </c>
      <c r="Q48" s="22">
        <f t="shared" si="18"/>
        <v>0.0716714781539719</v>
      </c>
      <c r="R48" s="22">
        <f t="shared" si="19"/>
        <v>0.64886112995551</v>
      </c>
      <c r="S48" s="22">
        <f t="shared" si="20"/>
        <v>0.727992126178806</v>
      </c>
      <c r="U48" s="21">
        <v>5</v>
      </c>
      <c r="V48" s="22">
        <f t="shared" si="21"/>
        <v>0.0102467015796976</v>
      </c>
      <c r="W48" s="22">
        <f t="shared" si="22"/>
        <v>0.0984508974433171</v>
      </c>
      <c r="X48" s="22">
        <f t="shared" si="23"/>
        <v>0.891302400976985</v>
      </c>
    </row>
    <row r="49" spans="1:24">
      <c r="A49" s="74" t="s">
        <v>33</v>
      </c>
      <c r="B49" s="8">
        <f>'iterasi 8'!W51</f>
        <v>0.862394738905178</v>
      </c>
      <c r="C49" s="7">
        <v>3</v>
      </c>
      <c r="D49" s="7">
        <f t="shared" si="13"/>
        <v>6</v>
      </c>
      <c r="E49" s="7">
        <v>4</v>
      </c>
      <c r="F49" s="8">
        <f t="shared" si="14"/>
        <v>0.743724685691331</v>
      </c>
      <c r="G49" s="8">
        <f t="shared" si="15"/>
        <v>2.23117405707399</v>
      </c>
      <c r="H49" s="8">
        <f t="shared" si="16"/>
        <v>4.46234811414799</v>
      </c>
      <c r="I49" s="8">
        <f t="shared" si="16"/>
        <v>2.97489874276532</v>
      </c>
      <c r="O49" s="21">
        <v>6</v>
      </c>
      <c r="P49" s="22">
        <f t="shared" si="17"/>
        <v>0.00678311793931142</v>
      </c>
      <c r="Q49" s="22">
        <f t="shared" si="18"/>
        <v>0.0547171423548058</v>
      </c>
      <c r="R49" s="22">
        <f t="shared" si="19"/>
        <v>0.737722063133497</v>
      </c>
      <c r="S49" s="22">
        <f t="shared" si="20"/>
        <v>0.799222323427614</v>
      </c>
      <c r="U49" s="21">
        <v>6</v>
      </c>
      <c r="V49" s="22">
        <f t="shared" si="21"/>
        <v>0.00848714774409797</v>
      </c>
      <c r="W49" s="22">
        <f t="shared" si="22"/>
        <v>0.0684629805135336</v>
      </c>
      <c r="X49" s="22">
        <f t="shared" si="23"/>
        <v>0.923049871742368</v>
      </c>
    </row>
    <row r="50" spans="1:24">
      <c r="A50" s="74" t="s">
        <v>34</v>
      </c>
      <c r="B50" s="8">
        <f>'iterasi 8'!W52</f>
        <v>0.650457083354616</v>
      </c>
      <c r="C50" s="7">
        <v>4</v>
      </c>
      <c r="D50" s="7">
        <f t="shared" si="13"/>
        <v>8</v>
      </c>
      <c r="E50" s="7">
        <v>1</v>
      </c>
      <c r="F50" s="8">
        <f t="shared" si="14"/>
        <v>0.423094417286194</v>
      </c>
      <c r="G50" s="8">
        <f t="shared" si="15"/>
        <v>1.69237766914478</v>
      </c>
      <c r="H50" s="8">
        <f t="shared" si="16"/>
        <v>3.38475533828955</v>
      </c>
      <c r="I50" s="8">
        <f t="shared" si="16"/>
        <v>0.423094417286194</v>
      </c>
      <c r="O50" s="21">
        <v>7</v>
      </c>
      <c r="P50" s="22">
        <f t="shared" si="17"/>
        <v>0.0119170616021116</v>
      </c>
      <c r="Q50" s="22">
        <f t="shared" si="18"/>
        <v>0.599406429440604</v>
      </c>
      <c r="R50" s="22">
        <f t="shared" si="19"/>
        <v>0.0735036555504659</v>
      </c>
      <c r="S50" s="22">
        <f t="shared" si="20"/>
        <v>0.684827146593181</v>
      </c>
      <c r="U50" s="21">
        <v>7</v>
      </c>
      <c r="V50" s="22">
        <f t="shared" si="21"/>
        <v>0.0174015613449255</v>
      </c>
      <c r="W50" s="22">
        <f t="shared" si="22"/>
        <v>0.875266747853789</v>
      </c>
      <c r="X50" s="22">
        <f t="shared" si="23"/>
        <v>0.107331690801285</v>
      </c>
    </row>
    <row r="51" spans="1:24">
      <c r="A51" s="74" t="s">
        <v>35</v>
      </c>
      <c r="B51" s="8">
        <f>'iterasi 8'!W53</f>
        <v>0.101639921106532</v>
      </c>
      <c r="C51" s="7">
        <v>7</v>
      </c>
      <c r="D51" s="7">
        <f t="shared" si="13"/>
        <v>14</v>
      </c>
      <c r="E51" s="7">
        <v>9</v>
      </c>
      <c r="F51" s="8">
        <f t="shared" si="14"/>
        <v>0.0103306735625421</v>
      </c>
      <c r="G51" s="8">
        <f t="shared" si="15"/>
        <v>0.0723147149377948</v>
      </c>
      <c r="H51" s="8">
        <f t="shared" si="16"/>
        <v>0.14462942987559</v>
      </c>
      <c r="I51" s="8">
        <f t="shared" si="16"/>
        <v>0.0929760620628791</v>
      </c>
      <c r="O51" s="21">
        <v>8</v>
      </c>
      <c r="P51" s="22">
        <f t="shared" si="17"/>
        <v>0.0260404615120471</v>
      </c>
      <c r="Q51" s="22">
        <f t="shared" si="18"/>
        <v>0.326709196187767</v>
      </c>
      <c r="R51" s="22">
        <f t="shared" si="19"/>
        <v>0.0228029333650949</v>
      </c>
      <c r="S51" s="22">
        <f t="shared" si="20"/>
        <v>0.375552591064909</v>
      </c>
      <c r="U51" s="21">
        <v>8</v>
      </c>
      <c r="V51" s="22">
        <f t="shared" si="21"/>
        <v>0.0693390543204809</v>
      </c>
      <c r="W51" s="22">
        <f t="shared" si="22"/>
        <v>0.869942596485241</v>
      </c>
      <c r="X51" s="22">
        <f t="shared" si="23"/>
        <v>0.0607183491942778</v>
      </c>
    </row>
    <row r="52" spans="1:24">
      <c r="A52" s="74" t="s">
        <v>36</v>
      </c>
      <c r="B52" s="8">
        <f>'iterasi 8'!W54</f>
        <v>0.0367778543063643</v>
      </c>
      <c r="C52" s="7">
        <v>0</v>
      </c>
      <c r="D52" s="7">
        <f t="shared" si="13"/>
        <v>0</v>
      </c>
      <c r="E52" s="7">
        <v>0</v>
      </c>
      <c r="F52" s="8">
        <f t="shared" si="14"/>
        <v>0.00135261056738016</v>
      </c>
      <c r="G52" s="8">
        <f t="shared" si="15"/>
        <v>0</v>
      </c>
      <c r="H52" s="8">
        <f t="shared" si="16"/>
        <v>0</v>
      </c>
      <c r="I52" s="8">
        <f t="shared" si="16"/>
        <v>0</v>
      </c>
      <c r="O52" s="21">
        <v>9</v>
      </c>
      <c r="P52" s="22">
        <f t="shared" si="17"/>
        <v>0.0209512688343613</v>
      </c>
      <c r="Q52" s="22">
        <f t="shared" si="18"/>
        <v>0.071075136188135</v>
      </c>
      <c r="R52" s="22">
        <f t="shared" si="19"/>
        <v>0.0163465308474187</v>
      </c>
      <c r="S52" s="22">
        <f t="shared" si="20"/>
        <v>0.108372935869915</v>
      </c>
      <c r="U52" s="21">
        <v>9</v>
      </c>
      <c r="V52" s="22">
        <f t="shared" si="21"/>
        <v>0.193325655212572</v>
      </c>
      <c r="W52" s="22">
        <f t="shared" si="22"/>
        <v>0.655838430671009</v>
      </c>
      <c r="X52" s="22">
        <f t="shared" si="23"/>
        <v>0.150835914116419</v>
      </c>
    </row>
    <row r="53" spans="1:24">
      <c r="A53" s="74" t="s">
        <v>37</v>
      </c>
      <c r="B53" s="8">
        <f>'iterasi 8'!W55</f>
        <v>0.61728110739303</v>
      </c>
      <c r="C53" s="7">
        <v>4</v>
      </c>
      <c r="D53" s="7">
        <f t="shared" si="13"/>
        <v>8</v>
      </c>
      <c r="E53" s="7">
        <v>3</v>
      </c>
      <c r="F53" s="8">
        <f t="shared" si="14"/>
        <v>0.381035965544365</v>
      </c>
      <c r="G53" s="8">
        <f t="shared" si="15"/>
        <v>1.52414386217746</v>
      </c>
      <c r="H53" s="8">
        <f t="shared" si="16"/>
        <v>3.04828772435492</v>
      </c>
      <c r="I53" s="8">
        <f t="shared" si="16"/>
        <v>1.1431078966331</v>
      </c>
      <c r="O53" s="21">
        <v>10</v>
      </c>
      <c r="P53" s="22">
        <f t="shared" si="17"/>
        <v>0.0607555303022607</v>
      </c>
      <c r="Q53" s="22">
        <f t="shared" si="18"/>
        <v>0.00706211540826546</v>
      </c>
      <c r="R53" s="22">
        <f t="shared" si="19"/>
        <v>0.00351748468176034</v>
      </c>
      <c r="S53" s="22">
        <f t="shared" si="20"/>
        <v>0.0713351303922864</v>
      </c>
      <c r="U53" s="21">
        <v>10</v>
      </c>
      <c r="V53" s="22">
        <f t="shared" si="21"/>
        <v>0.851691585452407</v>
      </c>
      <c r="W53" s="22">
        <f t="shared" si="22"/>
        <v>0.0989991238458449</v>
      </c>
      <c r="X53" s="22">
        <f t="shared" si="23"/>
        <v>0.0493092907017478</v>
      </c>
    </row>
    <row r="54" spans="1:24">
      <c r="A54" s="74" t="s">
        <v>38</v>
      </c>
      <c r="B54" s="8">
        <f>'iterasi 8'!W56</f>
        <v>0.0367778543063643</v>
      </c>
      <c r="C54" s="7">
        <v>0</v>
      </c>
      <c r="D54" s="7">
        <f t="shared" si="13"/>
        <v>0</v>
      </c>
      <c r="E54" s="7">
        <v>0</v>
      </c>
      <c r="F54" s="8">
        <f t="shared" si="14"/>
        <v>0.00135261056738016</v>
      </c>
      <c r="G54" s="8">
        <f t="shared" si="15"/>
        <v>0</v>
      </c>
      <c r="H54" s="8">
        <f t="shared" si="16"/>
        <v>0</v>
      </c>
      <c r="I54" s="8">
        <f t="shared" si="16"/>
        <v>0</v>
      </c>
      <c r="O54" s="21">
        <v>11</v>
      </c>
      <c r="P54" s="22">
        <f t="shared" si="17"/>
        <v>0.00509682612563355</v>
      </c>
      <c r="Q54" s="22">
        <f t="shared" si="18"/>
        <v>0.026152825593289</v>
      </c>
      <c r="R54" s="22">
        <f t="shared" si="19"/>
        <v>0.676792336655423</v>
      </c>
      <c r="S54" s="22">
        <f t="shared" si="20"/>
        <v>0.708041988374346</v>
      </c>
      <c r="U54" s="21">
        <v>11</v>
      </c>
      <c r="V54" s="22">
        <f t="shared" si="21"/>
        <v>0.00719848004683422</v>
      </c>
      <c r="W54" s="22">
        <f t="shared" si="22"/>
        <v>0.0369368286382783</v>
      </c>
      <c r="X54" s="22">
        <f t="shared" si="23"/>
        <v>0.955864691314887</v>
      </c>
    </row>
    <row r="55" spans="1:24">
      <c r="A55" s="74" t="s">
        <v>39</v>
      </c>
      <c r="B55" s="8">
        <f>'iterasi 8'!W57</f>
        <v>0.728601365840275</v>
      </c>
      <c r="C55" s="7">
        <v>2</v>
      </c>
      <c r="D55" s="7">
        <f t="shared" si="13"/>
        <v>4</v>
      </c>
      <c r="E55" s="7">
        <v>1</v>
      </c>
      <c r="F55" s="8">
        <f t="shared" si="14"/>
        <v>0.530859950304314</v>
      </c>
      <c r="G55" s="8">
        <f t="shared" si="15"/>
        <v>1.06171990060863</v>
      </c>
      <c r="H55" s="8">
        <f t="shared" si="16"/>
        <v>2.12343980121725</v>
      </c>
      <c r="I55" s="8">
        <f t="shared" si="16"/>
        <v>0.530859950304314</v>
      </c>
      <c r="O55" s="21">
        <v>12</v>
      </c>
      <c r="P55" s="22">
        <f t="shared" si="17"/>
        <v>0.0370452909353069</v>
      </c>
      <c r="Q55" s="22">
        <f t="shared" si="18"/>
        <v>0.0875418752715861</v>
      </c>
      <c r="R55" s="22">
        <f t="shared" si="19"/>
        <v>0.0148046521980431</v>
      </c>
      <c r="S55" s="22">
        <f t="shared" si="20"/>
        <v>0.139391818404936</v>
      </c>
      <c r="U55" s="21">
        <v>12</v>
      </c>
      <c r="V55" s="22">
        <f t="shared" si="21"/>
        <v>0.265763739645677</v>
      </c>
      <c r="W55" s="22">
        <f t="shared" si="22"/>
        <v>0.628027356794178</v>
      </c>
      <c r="X55" s="22">
        <f t="shared" si="23"/>
        <v>0.106208903560145</v>
      </c>
    </row>
    <row r="56" spans="1:24">
      <c r="A56" s="74" t="s">
        <v>40</v>
      </c>
      <c r="B56" s="8">
        <f>'iterasi 8'!W58</f>
        <v>0.740876234501479</v>
      </c>
      <c r="C56" s="7">
        <v>3</v>
      </c>
      <c r="D56" s="7">
        <f t="shared" si="13"/>
        <v>6</v>
      </c>
      <c r="E56" s="7">
        <v>5</v>
      </c>
      <c r="F56" s="8">
        <f t="shared" si="14"/>
        <v>0.54889759484909</v>
      </c>
      <c r="G56" s="8">
        <f t="shared" si="15"/>
        <v>1.64669278454727</v>
      </c>
      <c r="H56" s="8">
        <f t="shared" si="16"/>
        <v>3.29338556909454</v>
      </c>
      <c r="I56" s="8">
        <f t="shared" si="16"/>
        <v>2.74448797424545</v>
      </c>
      <c r="O56" s="21">
        <v>13</v>
      </c>
      <c r="P56" s="22">
        <f t="shared" si="17"/>
        <v>0.00509682612563355</v>
      </c>
      <c r="Q56" s="22">
        <f t="shared" si="18"/>
        <v>0.026152825593289</v>
      </c>
      <c r="R56" s="22">
        <f t="shared" si="19"/>
        <v>0.676792336655423</v>
      </c>
      <c r="S56" s="22">
        <f t="shared" si="20"/>
        <v>0.708041988374346</v>
      </c>
      <c r="U56" s="21">
        <v>13</v>
      </c>
      <c r="V56" s="22">
        <f t="shared" si="21"/>
        <v>0.00719848004683422</v>
      </c>
      <c r="W56" s="22">
        <f t="shared" si="22"/>
        <v>0.0369368286382783</v>
      </c>
      <c r="X56" s="22">
        <f t="shared" si="23"/>
        <v>0.955864691314887</v>
      </c>
    </row>
    <row r="57" spans="1:24">
      <c r="A57" s="74" t="s">
        <v>41</v>
      </c>
      <c r="B57" s="8">
        <f>'iterasi 8'!W59</f>
        <v>0.102583757451272</v>
      </c>
      <c r="C57" s="7">
        <v>1</v>
      </c>
      <c r="D57" s="7">
        <f t="shared" si="13"/>
        <v>2</v>
      </c>
      <c r="E57" s="7">
        <v>1</v>
      </c>
      <c r="F57" s="8">
        <f t="shared" si="14"/>
        <v>0.0105234272928214</v>
      </c>
      <c r="G57" s="8">
        <f t="shared" si="15"/>
        <v>0.0105234272928214</v>
      </c>
      <c r="H57" s="8">
        <f t="shared" si="16"/>
        <v>0.0210468545856428</v>
      </c>
      <c r="I57" s="8">
        <f t="shared" si="16"/>
        <v>0.0105234272928214</v>
      </c>
      <c r="O57" s="21">
        <v>14</v>
      </c>
      <c r="P57" s="22">
        <f t="shared" si="17"/>
        <v>0.0104952483234685</v>
      </c>
      <c r="Q57" s="22">
        <f t="shared" si="18"/>
        <v>0.250527756327041</v>
      </c>
      <c r="R57" s="22">
        <f t="shared" si="19"/>
        <v>0.0875723628037155</v>
      </c>
      <c r="S57" s="22">
        <f t="shared" si="20"/>
        <v>0.348595367454225</v>
      </c>
      <c r="U57" s="21">
        <v>14</v>
      </c>
      <c r="V57" s="22">
        <f t="shared" si="21"/>
        <v>0.0301072512813777</v>
      </c>
      <c r="W57" s="22">
        <f t="shared" si="22"/>
        <v>0.718677813066286</v>
      </c>
      <c r="X57" s="22">
        <f t="shared" si="23"/>
        <v>0.251214935652336</v>
      </c>
    </row>
    <row r="58" spans="1:24">
      <c r="A58" s="74" t="s">
        <v>42</v>
      </c>
      <c r="B58" s="8">
        <f>'iterasi 8'!W60</f>
        <v>0.0367778543063643</v>
      </c>
      <c r="C58" s="7">
        <v>0</v>
      </c>
      <c r="D58" s="7">
        <f t="shared" si="13"/>
        <v>0</v>
      </c>
      <c r="E58" s="7">
        <v>0</v>
      </c>
      <c r="F58" s="8">
        <f t="shared" si="14"/>
        <v>0.00135261056738016</v>
      </c>
      <c r="G58" s="8">
        <f t="shared" si="15"/>
        <v>0</v>
      </c>
      <c r="H58" s="8">
        <f t="shared" si="16"/>
        <v>0</v>
      </c>
      <c r="I58" s="8">
        <f t="shared" si="16"/>
        <v>0</v>
      </c>
      <c r="O58" s="21">
        <v>15</v>
      </c>
      <c r="P58" s="22">
        <f t="shared" si="17"/>
        <v>0.0302719637407079</v>
      </c>
      <c r="Q58" s="22">
        <f t="shared" si="18"/>
        <v>0.148421476453875</v>
      </c>
      <c r="R58" s="22">
        <f t="shared" si="19"/>
        <v>0.0192161188639146</v>
      </c>
      <c r="S58" s="22">
        <f t="shared" si="20"/>
        <v>0.197909559058497</v>
      </c>
      <c r="U58" s="21">
        <v>15</v>
      </c>
      <c r="V58" s="22">
        <f t="shared" si="21"/>
        <v>0.152958573020519</v>
      </c>
      <c r="W58" s="22">
        <f t="shared" si="22"/>
        <v>0.749945971078663</v>
      </c>
      <c r="X58" s="22">
        <f t="shared" si="23"/>
        <v>0.0970954559008175</v>
      </c>
    </row>
    <row r="59" spans="1:24">
      <c r="A59" s="74" t="s">
        <v>43</v>
      </c>
      <c r="B59" s="8">
        <f>'iterasi 8'!W61</f>
        <v>0.740876234501479</v>
      </c>
      <c r="C59" s="7">
        <v>3</v>
      </c>
      <c r="D59" s="7">
        <f t="shared" si="13"/>
        <v>6</v>
      </c>
      <c r="E59" s="7">
        <v>5</v>
      </c>
      <c r="F59" s="8">
        <f t="shared" si="14"/>
        <v>0.54889759484909</v>
      </c>
      <c r="G59" s="8">
        <f t="shared" si="15"/>
        <v>1.64669278454727</v>
      </c>
      <c r="H59" s="8">
        <f t="shared" si="16"/>
        <v>3.29338556909454</v>
      </c>
      <c r="I59" s="8">
        <f t="shared" si="16"/>
        <v>2.74448797424545</v>
      </c>
      <c r="O59" s="21">
        <v>16</v>
      </c>
      <c r="P59" s="22">
        <f t="shared" si="17"/>
        <v>0.00745951806932377</v>
      </c>
      <c r="Q59" s="22">
        <f t="shared" si="18"/>
        <v>0.0716714781539719</v>
      </c>
      <c r="R59" s="22">
        <f t="shared" si="19"/>
        <v>0.64886112995551</v>
      </c>
      <c r="S59" s="22">
        <f t="shared" si="20"/>
        <v>0.727992126178806</v>
      </c>
      <c r="U59" s="21">
        <v>16</v>
      </c>
      <c r="V59" s="22">
        <f t="shared" si="21"/>
        <v>0.0102467015796976</v>
      </c>
      <c r="W59" s="22">
        <f t="shared" si="22"/>
        <v>0.0984508974433171</v>
      </c>
      <c r="X59" s="22">
        <f t="shared" si="23"/>
        <v>0.891302400976985</v>
      </c>
    </row>
    <row r="60" spans="1:24">
      <c r="A60" s="74" t="s">
        <v>44</v>
      </c>
      <c r="B60" s="8">
        <f>'iterasi 8'!W62</f>
        <v>0.214166220192458</v>
      </c>
      <c r="C60" s="7">
        <v>4</v>
      </c>
      <c r="D60" s="7">
        <f t="shared" si="13"/>
        <v>8</v>
      </c>
      <c r="E60" s="7">
        <v>7</v>
      </c>
      <c r="F60" s="8">
        <f t="shared" si="14"/>
        <v>0.0458671698715246</v>
      </c>
      <c r="G60" s="8">
        <f t="shared" si="15"/>
        <v>0.183468679486098</v>
      </c>
      <c r="H60" s="8">
        <f t="shared" si="16"/>
        <v>0.366937358972197</v>
      </c>
      <c r="I60" s="8">
        <f t="shared" si="16"/>
        <v>0.321070189100672</v>
      </c>
      <c r="O60" s="21">
        <v>17</v>
      </c>
      <c r="P60" s="22">
        <f t="shared" si="17"/>
        <v>0.00509682612563355</v>
      </c>
      <c r="Q60" s="22">
        <f t="shared" si="18"/>
        <v>0.026152825593289</v>
      </c>
      <c r="R60" s="22">
        <f t="shared" si="19"/>
        <v>0.676792336655423</v>
      </c>
      <c r="S60" s="22">
        <f t="shared" si="20"/>
        <v>0.708041988374346</v>
      </c>
      <c r="U60" s="21">
        <v>17</v>
      </c>
      <c r="V60" s="22">
        <f t="shared" si="21"/>
        <v>0.00719848004683422</v>
      </c>
      <c r="W60" s="22">
        <f t="shared" si="22"/>
        <v>0.0369368286382783</v>
      </c>
      <c r="X60" s="22">
        <f t="shared" si="23"/>
        <v>0.955864691314887</v>
      </c>
    </row>
    <row r="61" spans="1:24">
      <c r="A61" s="74" t="s">
        <v>45</v>
      </c>
      <c r="B61" s="8">
        <f>'iterasi 8'!W63</f>
        <v>0.0418001362002061</v>
      </c>
      <c r="C61" s="7">
        <v>5</v>
      </c>
      <c r="D61" s="7">
        <f t="shared" si="13"/>
        <v>10</v>
      </c>
      <c r="E61" s="7">
        <v>6</v>
      </c>
      <c r="F61" s="8">
        <f t="shared" si="14"/>
        <v>0.00174725138635578</v>
      </c>
      <c r="G61" s="8">
        <f t="shared" si="15"/>
        <v>0.00873625693177888</v>
      </c>
      <c r="H61" s="8">
        <f t="shared" si="16"/>
        <v>0.0174725138635578</v>
      </c>
      <c r="I61" s="8">
        <f t="shared" si="16"/>
        <v>0.0104835083181347</v>
      </c>
      <c r="O61" s="21">
        <v>18</v>
      </c>
      <c r="P61" s="22">
        <f t="shared" si="17"/>
        <v>0.0302719637407079</v>
      </c>
      <c r="Q61" s="22">
        <f t="shared" si="18"/>
        <v>0.148421476453875</v>
      </c>
      <c r="R61" s="22">
        <f t="shared" si="19"/>
        <v>0.0192161188639146</v>
      </c>
      <c r="S61" s="22">
        <f t="shared" si="20"/>
        <v>0.197909559058497</v>
      </c>
      <c r="U61" s="21">
        <v>18</v>
      </c>
      <c r="V61" s="22">
        <f t="shared" si="21"/>
        <v>0.152958573020519</v>
      </c>
      <c r="W61" s="22">
        <f t="shared" si="22"/>
        <v>0.749945971078663</v>
      </c>
      <c r="X61" s="22">
        <f t="shared" si="23"/>
        <v>0.0970954559008175</v>
      </c>
    </row>
    <row r="62" spans="1:24">
      <c r="A62" s="74" t="s">
        <v>46</v>
      </c>
      <c r="B62" s="8">
        <f>'iterasi 8'!W64</f>
        <v>0.0367778543063643</v>
      </c>
      <c r="C62" s="7">
        <v>0</v>
      </c>
      <c r="D62" s="7">
        <f t="shared" si="13"/>
        <v>0</v>
      </c>
      <c r="E62" s="7">
        <v>0</v>
      </c>
      <c r="F62" s="8">
        <f t="shared" si="14"/>
        <v>0.00135261056738016</v>
      </c>
      <c r="G62" s="8">
        <f t="shared" si="15"/>
        <v>0</v>
      </c>
      <c r="H62" s="8">
        <f t="shared" si="16"/>
        <v>0</v>
      </c>
      <c r="I62" s="8">
        <f t="shared" si="16"/>
        <v>0</v>
      </c>
      <c r="O62" s="21">
        <v>19</v>
      </c>
      <c r="P62" s="22">
        <f t="shared" si="17"/>
        <v>0.105016199013297</v>
      </c>
      <c r="Q62" s="22">
        <f t="shared" si="18"/>
        <v>0.0331894258634906</v>
      </c>
      <c r="R62" s="22">
        <f t="shared" si="19"/>
        <v>0.00958874944070108</v>
      </c>
      <c r="S62" s="22">
        <f t="shared" si="20"/>
        <v>0.147794374317489</v>
      </c>
      <c r="U62" s="21">
        <v>19</v>
      </c>
      <c r="V62" s="22">
        <f t="shared" si="21"/>
        <v>0.71055613245267</v>
      </c>
      <c r="W62" s="22">
        <f t="shared" si="22"/>
        <v>0.224564879527781</v>
      </c>
      <c r="X62" s="22">
        <f t="shared" si="23"/>
        <v>0.064878988019549</v>
      </c>
    </row>
    <row r="63" spans="1:24">
      <c r="A63" s="74" t="s">
        <v>47</v>
      </c>
      <c r="B63" s="8">
        <f>'iterasi 8'!W65</f>
        <v>0.883837581758161</v>
      </c>
      <c r="C63" s="7">
        <v>2</v>
      </c>
      <c r="D63" s="7">
        <f t="shared" si="13"/>
        <v>4</v>
      </c>
      <c r="E63" s="7">
        <v>2</v>
      </c>
      <c r="F63" s="8">
        <f t="shared" si="14"/>
        <v>0.781168870928115</v>
      </c>
      <c r="G63" s="8">
        <f t="shared" si="15"/>
        <v>1.56233774185623</v>
      </c>
      <c r="H63" s="8">
        <f t="shared" si="16"/>
        <v>3.12467548371246</v>
      </c>
      <c r="I63" s="8">
        <f t="shared" si="16"/>
        <v>1.56233774185623</v>
      </c>
      <c r="O63" s="21">
        <v>20</v>
      </c>
      <c r="P63" s="22">
        <f t="shared" si="17"/>
        <v>0.472914407581593</v>
      </c>
      <c r="Q63" s="22">
        <f t="shared" si="18"/>
        <v>0.0235336439842684</v>
      </c>
      <c r="R63" s="22">
        <f t="shared" si="19"/>
        <v>0.00757683587068683</v>
      </c>
      <c r="S63" s="22">
        <f t="shared" si="20"/>
        <v>0.504024887436548</v>
      </c>
      <c r="U63" s="21">
        <v>20</v>
      </c>
      <c r="V63" s="22">
        <f t="shared" si="21"/>
        <v>0.938275905356218</v>
      </c>
      <c r="W63" s="22">
        <f t="shared" si="22"/>
        <v>0.0466914324488214</v>
      </c>
      <c r="X63" s="22">
        <f t="shared" si="23"/>
        <v>0.0150326621949609</v>
      </c>
    </row>
    <row r="64" spans="1:24">
      <c r="A64" s="74" t="s">
        <v>48</v>
      </c>
      <c r="B64" s="8">
        <f>'iterasi 8'!W66</f>
        <v>0.883837581758161</v>
      </c>
      <c r="C64" s="7">
        <v>2</v>
      </c>
      <c r="D64" s="7">
        <f t="shared" si="13"/>
        <v>4</v>
      </c>
      <c r="E64" s="7">
        <v>2</v>
      </c>
      <c r="F64" s="8">
        <f t="shared" si="14"/>
        <v>0.781168870928115</v>
      </c>
      <c r="G64" s="8">
        <f t="shared" si="15"/>
        <v>1.56233774185623</v>
      </c>
      <c r="H64" s="8">
        <f t="shared" si="16"/>
        <v>3.12467548371246</v>
      </c>
      <c r="I64" s="8">
        <f t="shared" si="16"/>
        <v>1.56233774185623</v>
      </c>
      <c r="O64" s="21">
        <v>21</v>
      </c>
      <c r="P64" s="22">
        <f t="shared" si="17"/>
        <v>0.00509682612563355</v>
      </c>
      <c r="Q64" s="22">
        <f t="shared" si="18"/>
        <v>0.026152825593289</v>
      </c>
      <c r="R64" s="22">
        <f t="shared" si="19"/>
        <v>0.676792336655423</v>
      </c>
      <c r="S64" s="22">
        <f t="shared" si="20"/>
        <v>0.708041988374346</v>
      </c>
      <c r="U64" s="21">
        <v>21</v>
      </c>
      <c r="V64" s="22">
        <f t="shared" si="21"/>
        <v>0.00719848004683422</v>
      </c>
      <c r="W64" s="22">
        <f t="shared" si="22"/>
        <v>0.0369368286382783</v>
      </c>
      <c r="X64" s="22">
        <f t="shared" si="23"/>
        <v>0.955864691314887</v>
      </c>
    </row>
    <row r="65" spans="1:24">
      <c r="A65" s="74" t="s">
        <v>49</v>
      </c>
      <c r="B65" s="8">
        <f>'iterasi 8'!W67</f>
        <v>0.918746470938721</v>
      </c>
      <c r="C65" s="7">
        <v>2</v>
      </c>
      <c r="D65" s="7">
        <f t="shared" si="13"/>
        <v>4</v>
      </c>
      <c r="E65" s="7">
        <v>3</v>
      </c>
      <c r="F65" s="8">
        <f t="shared" si="14"/>
        <v>0.844095077862354</v>
      </c>
      <c r="G65" s="8">
        <f t="shared" si="15"/>
        <v>1.68819015572471</v>
      </c>
      <c r="H65" s="8">
        <f t="shared" si="16"/>
        <v>3.37638031144942</v>
      </c>
      <c r="I65" s="8">
        <f t="shared" si="16"/>
        <v>2.53228523358706</v>
      </c>
      <c r="O65" s="21">
        <v>22</v>
      </c>
      <c r="P65" s="22">
        <f t="shared" si="17"/>
        <v>0.0119170616021116</v>
      </c>
      <c r="Q65" s="22">
        <f t="shared" si="18"/>
        <v>0.599406429440604</v>
      </c>
      <c r="R65" s="22">
        <f t="shared" si="19"/>
        <v>0.0735036555504659</v>
      </c>
      <c r="S65" s="22">
        <f t="shared" si="20"/>
        <v>0.684827146593181</v>
      </c>
      <c r="U65" s="21">
        <v>22</v>
      </c>
      <c r="V65" s="22">
        <f t="shared" si="21"/>
        <v>0.0174015613449255</v>
      </c>
      <c r="W65" s="22">
        <f t="shared" si="22"/>
        <v>0.875266747853789</v>
      </c>
      <c r="X65" s="22">
        <f t="shared" si="23"/>
        <v>0.107331690801285</v>
      </c>
    </row>
    <row r="66" spans="1:24">
      <c r="A66" s="74" t="s">
        <v>50</v>
      </c>
      <c r="B66" s="8">
        <f>'iterasi 8'!W68</f>
        <v>0.921258112538187</v>
      </c>
      <c r="C66" s="7">
        <v>3</v>
      </c>
      <c r="D66" s="7">
        <f t="shared" si="13"/>
        <v>6</v>
      </c>
      <c r="E66" s="7">
        <v>2</v>
      </c>
      <c r="F66" s="8">
        <f t="shared" si="14"/>
        <v>0.848716509917422</v>
      </c>
      <c r="G66" s="8">
        <f t="shared" si="15"/>
        <v>2.54614952975227</v>
      </c>
      <c r="H66" s="8">
        <f t="shared" si="16"/>
        <v>5.09229905950453</v>
      </c>
      <c r="I66" s="8">
        <f t="shared" si="16"/>
        <v>1.69743301983484</v>
      </c>
      <c r="O66" s="21">
        <v>23</v>
      </c>
      <c r="P66" s="22">
        <f t="shared" si="17"/>
        <v>0.0119170616021116</v>
      </c>
      <c r="Q66" s="22">
        <f t="shared" si="18"/>
        <v>0.599406429440604</v>
      </c>
      <c r="R66" s="22">
        <f t="shared" si="19"/>
        <v>0.0735036555504659</v>
      </c>
      <c r="S66" s="22">
        <f t="shared" si="20"/>
        <v>0.684827146593181</v>
      </c>
      <c r="U66" s="21">
        <v>23</v>
      </c>
      <c r="V66" s="22">
        <f t="shared" si="21"/>
        <v>0.0174015613449255</v>
      </c>
      <c r="W66" s="22">
        <f t="shared" si="22"/>
        <v>0.875266747853789</v>
      </c>
      <c r="X66" s="22">
        <f t="shared" si="23"/>
        <v>0.107331690801285</v>
      </c>
    </row>
    <row r="67" spans="1:24">
      <c r="A67" s="74" t="s">
        <v>51</v>
      </c>
      <c r="B67" s="8">
        <f>'iterasi 8'!W69</f>
        <v>0.883837581758161</v>
      </c>
      <c r="C67" s="7">
        <v>2</v>
      </c>
      <c r="D67" s="7">
        <f t="shared" si="13"/>
        <v>4</v>
      </c>
      <c r="E67" s="7">
        <v>2</v>
      </c>
      <c r="F67" s="8">
        <f t="shared" si="14"/>
        <v>0.781168870928115</v>
      </c>
      <c r="G67" s="8">
        <f t="shared" si="15"/>
        <v>1.56233774185623</v>
      </c>
      <c r="H67" s="8">
        <f t="shared" si="16"/>
        <v>3.12467548371246</v>
      </c>
      <c r="I67" s="8">
        <f t="shared" si="16"/>
        <v>1.56233774185623</v>
      </c>
      <c r="O67" s="21">
        <v>24</v>
      </c>
      <c r="P67" s="22">
        <f t="shared" si="17"/>
        <v>0.01341464540883</v>
      </c>
      <c r="Q67" s="22">
        <f t="shared" si="18"/>
        <v>0.743460967421968</v>
      </c>
      <c r="R67" s="22">
        <f t="shared" si="19"/>
        <v>0.0562100803865082</v>
      </c>
      <c r="S67" s="22">
        <f t="shared" si="20"/>
        <v>0.813085693217306</v>
      </c>
      <c r="U67" s="21">
        <v>24</v>
      </c>
      <c r="V67" s="22">
        <f t="shared" si="21"/>
        <v>0.0164984398578573</v>
      </c>
      <c r="W67" s="22">
        <f t="shared" si="22"/>
        <v>0.914369756624496</v>
      </c>
      <c r="X67" s="22">
        <f t="shared" si="23"/>
        <v>0.0691318035176465</v>
      </c>
    </row>
    <row r="68" spans="1:24">
      <c r="A68" s="74" t="s">
        <v>52</v>
      </c>
      <c r="B68" s="8">
        <f>'iterasi 8'!W70</f>
        <v>0.102583757451272</v>
      </c>
      <c r="C68" s="7">
        <v>1</v>
      </c>
      <c r="D68" s="7">
        <f t="shared" si="13"/>
        <v>2</v>
      </c>
      <c r="E68" s="7">
        <v>1</v>
      </c>
      <c r="F68" s="8">
        <f t="shared" si="14"/>
        <v>0.0105234272928214</v>
      </c>
      <c r="G68" s="8">
        <f t="shared" si="15"/>
        <v>0.0105234272928214</v>
      </c>
      <c r="H68" s="8">
        <f t="shared" si="16"/>
        <v>0.0210468545856428</v>
      </c>
      <c r="I68" s="8">
        <f t="shared" si="16"/>
        <v>0.0105234272928214</v>
      </c>
      <c r="O68" s="21">
        <v>25</v>
      </c>
      <c r="P68" s="22">
        <f t="shared" si="17"/>
        <v>0.0181364444076091</v>
      </c>
      <c r="Q68" s="22">
        <f t="shared" si="18"/>
        <v>0.585706710642283</v>
      </c>
      <c r="R68" s="22">
        <f t="shared" si="19"/>
        <v>0.0298661416059034</v>
      </c>
      <c r="S68" s="22">
        <f t="shared" si="20"/>
        <v>0.633709296655795</v>
      </c>
      <c r="U68" s="21">
        <v>25</v>
      </c>
      <c r="V68" s="22">
        <f t="shared" si="21"/>
        <v>0.028619501880939</v>
      </c>
      <c r="W68" s="22">
        <f t="shared" si="22"/>
        <v>0.924251409491968</v>
      </c>
      <c r="X68" s="22">
        <f t="shared" si="23"/>
        <v>0.0471290886270924</v>
      </c>
    </row>
    <row r="69" spans="1:24">
      <c r="A69" s="74" t="s">
        <v>53</v>
      </c>
      <c r="B69" s="8">
        <f>'iterasi 8'!W71</f>
        <v>0.918746470938721</v>
      </c>
      <c r="C69" s="7">
        <v>2</v>
      </c>
      <c r="D69" s="7">
        <f t="shared" si="13"/>
        <v>4</v>
      </c>
      <c r="E69" s="7">
        <v>3</v>
      </c>
      <c r="F69" s="8">
        <f t="shared" si="14"/>
        <v>0.844095077862354</v>
      </c>
      <c r="G69" s="8">
        <f t="shared" si="15"/>
        <v>1.68819015572471</v>
      </c>
      <c r="H69" s="8">
        <f t="shared" si="16"/>
        <v>3.37638031144942</v>
      </c>
      <c r="I69" s="8">
        <f t="shared" si="16"/>
        <v>2.53228523358706</v>
      </c>
      <c r="O69" s="21">
        <v>26</v>
      </c>
      <c r="P69" s="22">
        <f t="shared" si="17"/>
        <v>0.0119170616021116</v>
      </c>
      <c r="Q69" s="22">
        <f t="shared" si="18"/>
        <v>0.599406429440604</v>
      </c>
      <c r="R69" s="22">
        <f t="shared" si="19"/>
        <v>0.0735036555504659</v>
      </c>
      <c r="S69" s="22">
        <f t="shared" si="20"/>
        <v>0.684827146593181</v>
      </c>
      <c r="U69" s="21">
        <v>26</v>
      </c>
      <c r="V69" s="22">
        <f t="shared" si="21"/>
        <v>0.0174015613449255</v>
      </c>
      <c r="W69" s="22">
        <f t="shared" si="22"/>
        <v>0.875266747853789</v>
      </c>
      <c r="X69" s="22">
        <f t="shared" si="23"/>
        <v>0.107331690801285</v>
      </c>
    </row>
    <row r="70" spans="1:24">
      <c r="A70" s="74" t="s">
        <v>54</v>
      </c>
      <c r="B70" s="8">
        <f>'iterasi 8'!W72</f>
        <v>0.0119599623432814</v>
      </c>
      <c r="C70" s="7">
        <v>5</v>
      </c>
      <c r="D70" s="7">
        <f t="shared" si="13"/>
        <v>10</v>
      </c>
      <c r="E70" s="7">
        <v>7</v>
      </c>
      <c r="F70" s="8">
        <f t="shared" si="14"/>
        <v>0.000143040699252709</v>
      </c>
      <c r="G70" s="8">
        <f t="shared" si="15"/>
        <v>0.000715203496263547</v>
      </c>
      <c r="H70" s="8">
        <f t="shared" si="16"/>
        <v>0.00143040699252709</v>
      </c>
      <c r="I70" s="8">
        <f t="shared" si="16"/>
        <v>0.00100128489476897</v>
      </c>
      <c r="O70" s="21">
        <v>27</v>
      </c>
      <c r="P70" s="22">
        <f t="shared" si="17"/>
        <v>0.00745951806932377</v>
      </c>
      <c r="Q70" s="22">
        <f t="shared" si="18"/>
        <v>0.0716714781539719</v>
      </c>
      <c r="R70" s="22">
        <f t="shared" si="19"/>
        <v>0.64886112995551</v>
      </c>
      <c r="S70" s="22">
        <f t="shared" si="20"/>
        <v>0.727992126178806</v>
      </c>
      <c r="U70" s="21">
        <v>27</v>
      </c>
      <c r="V70" s="22">
        <f t="shared" si="21"/>
        <v>0.0102467015796976</v>
      </c>
      <c r="W70" s="22">
        <f t="shared" si="22"/>
        <v>0.0984508974433171</v>
      </c>
      <c r="X70" s="22">
        <f t="shared" si="23"/>
        <v>0.891302400976985</v>
      </c>
    </row>
    <row r="71" spans="1:24">
      <c r="A71" s="74" t="s">
        <v>55</v>
      </c>
      <c r="B71" s="8">
        <f>'iterasi 8'!W73</f>
        <v>0.102583757451272</v>
      </c>
      <c r="C71" s="7">
        <v>1</v>
      </c>
      <c r="D71" s="7">
        <f t="shared" si="13"/>
        <v>2</v>
      </c>
      <c r="E71" s="7">
        <v>1</v>
      </c>
      <c r="F71" s="8">
        <f t="shared" si="14"/>
        <v>0.0105234272928214</v>
      </c>
      <c r="G71" s="8">
        <f t="shared" si="15"/>
        <v>0.0105234272928214</v>
      </c>
      <c r="H71" s="8">
        <f t="shared" si="16"/>
        <v>0.0210468545856428</v>
      </c>
      <c r="I71" s="8">
        <f t="shared" si="16"/>
        <v>0.0105234272928214</v>
      </c>
      <c r="O71" s="21">
        <v>28</v>
      </c>
      <c r="P71" s="22">
        <f t="shared" si="17"/>
        <v>0.01341464540883</v>
      </c>
      <c r="Q71" s="22">
        <f t="shared" si="18"/>
        <v>0.743460967421968</v>
      </c>
      <c r="R71" s="22">
        <f t="shared" si="19"/>
        <v>0.0562100803865082</v>
      </c>
      <c r="S71" s="22">
        <f t="shared" si="20"/>
        <v>0.813085693217306</v>
      </c>
      <c r="U71" s="21">
        <v>28</v>
      </c>
      <c r="V71" s="22">
        <f t="shared" si="21"/>
        <v>0.0164984398578573</v>
      </c>
      <c r="W71" s="22">
        <f t="shared" si="22"/>
        <v>0.914369756624496</v>
      </c>
      <c r="X71" s="22">
        <f t="shared" si="23"/>
        <v>0.0691318035176465</v>
      </c>
    </row>
    <row r="72" spans="1:24">
      <c r="A72" s="28" t="s">
        <v>5</v>
      </c>
      <c r="B72" s="28"/>
      <c r="C72" s="28"/>
      <c r="D72" s="28"/>
      <c r="E72" s="28"/>
      <c r="F72" s="29">
        <f>SUM(F42:F71)</f>
        <v>10.600463108678</v>
      </c>
      <c r="G72" s="29">
        <f>SUM(G42:G71)</f>
        <v>26.4597925939427</v>
      </c>
      <c r="H72" s="29">
        <f>SUM(H42:H71)</f>
        <v>52.9195851878855</v>
      </c>
      <c r="I72" s="29">
        <f>SUM(I42:I71)</f>
        <v>28.2144924992639</v>
      </c>
      <c r="O72" s="21">
        <v>29</v>
      </c>
      <c r="P72" s="22">
        <f t="shared" si="17"/>
        <v>1.3393396523525</v>
      </c>
      <c r="Q72" s="22">
        <f t="shared" si="18"/>
        <v>0.0199325878492538</v>
      </c>
      <c r="R72" s="22">
        <f t="shared" si="19"/>
        <v>0.00693640725674514</v>
      </c>
      <c r="S72" s="22">
        <f t="shared" si="20"/>
        <v>1.3662086474585</v>
      </c>
      <c r="U72" s="21">
        <v>29</v>
      </c>
      <c r="V72" s="22">
        <f t="shared" si="21"/>
        <v>0.980333168615217</v>
      </c>
      <c r="W72" s="22">
        <f t="shared" si="22"/>
        <v>0.0145897099146119</v>
      </c>
      <c r="X72" s="22">
        <f t="shared" si="23"/>
        <v>0.00507712147017124</v>
      </c>
    </row>
    <row r="73" spans="1:24">
      <c r="A73" s="28" t="s">
        <v>66</v>
      </c>
      <c r="B73" s="28"/>
      <c r="C73" s="28"/>
      <c r="D73" s="28"/>
      <c r="E73" s="28"/>
      <c r="F73" s="28"/>
      <c r="G73" s="29">
        <f>(G72/$F72)</f>
        <v>2.49609779522573</v>
      </c>
      <c r="H73" s="29">
        <f>(H72/$F72)</f>
        <v>4.99219559045146</v>
      </c>
      <c r="I73" s="29">
        <f>(I72/$F72)</f>
        <v>2.6616282901986</v>
      </c>
      <c r="O73" s="21">
        <v>30</v>
      </c>
      <c r="P73" s="22">
        <f t="shared" si="17"/>
        <v>0.00745951806932377</v>
      </c>
      <c r="Q73" s="22">
        <f t="shared" si="18"/>
        <v>0.0716714781539719</v>
      </c>
      <c r="R73" s="22">
        <f t="shared" si="19"/>
        <v>0.64886112995551</v>
      </c>
      <c r="S73" s="22">
        <f t="shared" si="20"/>
        <v>0.727992126178806</v>
      </c>
      <c r="U73" s="21">
        <v>30</v>
      </c>
      <c r="V73" s="22">
        <f t="shared" si="21"/>
        <v>0.0102467015796976</v>
      </c>
      <c r="W73" s="22">
        <f t="shared" si="22"/>
        <v>0.0984508974433171</v>
      </c>
      <c r="X73" s="22">
        <f t="shared" si="23"/>
        <v>0.891302400976985</v>
      </c>
    </row>
    <row r="74" spans="1:9">
      <c r="A74" s="30"/>
      <c r="B74" s="30"/>
      <c r="C74" s="30"/>
      <c r="D74" s="30"/>
      <c r="E74" s="30"/>
      <c r="F74" s="30"/>
      <c r="G74" s="67"/>
      <c r="H74" s="67"/>
      <c r="I74" s="67"/>
    </row>
    <row r="75" spans="1:9">
      <c r="A75" s="30"/>
      <c r="B75" s="30"/>
      <c r="C75" s="30"/>
      <c r="D75" s="30"/>
      <c r="E75" s="30"/>
      <c r="F75" s="30"/>
      <c r="G75" s="67"/>
      <c r="H75" s="67"/>
      <c r="I75" s="67"/>
    </row>
    <row r="76" spans="1:16">
      <c r="A76" s="32" t="s">
        <v>3</v>
      </c>
      <c r="B76" s="32" t="s">
        <v>67</v>
      </c>
      <c r="C76" s="32" t="s">
        <v>10</v>
      </c>
      <c r="D76" s="32"/>
      <c r="E76" s="32"/>
      <c r="F76" s="34" t="s">
        <v>11</v>
      </c>
      <c r="G76" s="32" t="s">
        <v>12</v>
      </c>
      <c r="H76" s="32" t="s">
        <v>13</v>
      </c>
      <c r="I76" s="32" t="s">
        <v>14</v>
      </c>
      <c r="O76" s="39" t="s">
        <v>68</v>
      </c>
      <c r="P76" s="40"/>
    </row>
    <row r="77" spans="1:16">
      <c r="A77" s="32"/>
      <c r="B77" s="32"/>
      <c r="C77" s="32" t="s">
        <v>21</v>
      </c>
      <c r="D77" s="32" t="s">
        <v>22</v>
      </c>
      <c r="E77" s="32" t="s">
        <v>23</v>
      </c>
      <c r="F77" s="34"/>
      <c r="G77" s="32"/>
      <c r="H77" s="32"/>
      <c r="I77" s="32"/>
      <c r="O77" s="40"/>
      <c r="P77" s="40"/>
    </row>
    <row r="78" spans="1:16">
      <c r="A78" s="74" t="s">
        <v>26</v>
      </c>
      <c r="B78" s="8">
        <f>'iterasi 8'!X44</f>
        <v>0.0996133679949967</v>
      </c>
      <c r="C78" s="7">
        <v>2</v>
      </c>
      <c r="D78" s="7">
        <f>C78*2</f>
        <v>4</v>
      </c>
      <c r="E78" s="7">
        <v>2</v>
      </c>
      <c r="F78" s="8">
        <f>B78^2</f>
        <v>0.00992282308330663</v>
      </c>
      <c r="G78" s="8">
        <f>$F78*C78</f>
        <v>0.0198456461666133</v>
      </c>
      <c r="H78" s="8">
        <f>$F78*D78</f>
        <v>0.0396912923332265</v>
      </c>
      <c r="I78" s="8">
        <f>$F78*E78</f>
        <v>0.0198456461666133</v>
      </c>
      <c r="O78" s="41" t="s">
        <v>95</v>
      </c>
      <c r="P78" s="27">
        <f>SUM(V6:V35)</f>
        <v>196.547409603351</v>
      </c>
    </row>
    <row r="79" spans="1:16">
      <c r="A79" s="74" t="s">
        <v>27</v>
      </c>
      <c r="B79" s="8">
        <f>'iterasi 8'!X45</f>
        <v>0.0369242440498257</v>
      </c>
      <c r="C79" s="7">
        <v>3</v>
      </c>
      <c r="D79" s="7">
        <f t="shared" ref="D79:D107" si="24">C79*2</f>
        <v>6</v>
      </c>
      <c r="E79" s="7">
        <v>3</v>
      </c>
      <c r="F79" s="8">
        <f t="shared" ref="F79:F107" si="25">B79^2</f>
        <v>0.00136339979865109</v>
      </c>
      <c r="G79" s="8">
        <f t="shared" ref="G79:G107" si="26">F79*C79</f>
        <v>0.00409019939595326</v>
      </c>
      <c r="H79" s="8">
        <f t="shared" ref="H79:I107" si="27">$F79*D79</f>
        <v>0.00818039879190653</v>
      </c>
      <c r="I79" s="8">
        <f t="shared" si="27"/>
        <v>0.00409019939595326</v>
      </c>
      <c r="O79" s="41" t="s">
        <v>92</v>
      </c>
      <c r="P79" s="27">
        <f>'iterasi 8'!V36</f>
        <v>197.393287876666</v>
      </c>
    </row>
    <row r="80" spans="1:16">
      <c r="A80" s="74" t="s">
        <v>28</v>
      </c>
      <c r="B80" s="8">
        <f>'iterasi 8'!X46</f>
        <v>0.956085238135466</v>
      </c>
      <c r="C80" s="7">
        <v>0</v>
      </c>
      <c r="D80" s="7">
        <f t="shared" si="24"/>
        <v>0</v>
      </c>
      <c r="E80" s="7">
        <v>0</v>
      </c>
      <c r="F80" s="8">
        <f t="shared" si="25"/>
        <v>0.91409898258055</v>
      </c>
      <c r="G80" s="8">
        <f t="shared" si="26"/>
        <v>0</v>
      </c>
      <c r="H80" s="8">
        <f t="shared" si="27"/>
        <v>0</v>
      </c>
      <c r="I80" s="8">
        <f t="shared" si="27"/>
        <v>0</v>
      </c>
      <c r="O80" s="41" t="s">
        <v>96</v>
      </c>
      <c r="P80" s="27">
        <f>ABS(P78-P79)</f>
        <v>0.845878273314952</v>
      </c>
    </row>
    <row r="81" spans="1:9">
      <c r="A81" s="74" t="s">
        <v>29</v>
      </c>
      <c r="B81" s="8">
        <f>'iterasi 8'!X47</f>
        <v>0.0131698601133323</v>
      </c>
      <c r="C81" s="7">
        <v>6</v>
      </c>
      <c r="D81" s="7">
        <f t="shared" si="24"/>
        <v>12</v>
      </c>
      <c r="E81" s="7">
        <v>8</v>
      </c>
      <c r="F81" s="8">
        <f t="shared" si="25"/>
        <v>0.000173445215404741</v>
      </c>
      <c r="G81" s="8">
        <f t="shared" si="26"/>
        <v>0.00104067129242845</v>
      </c>
      <c r="H81" s="8">
        <f t="shared" si="27"/>
        <v>0.00208134258485689</v>
      </c>
      <c r="I81" s="8">
        <f t="shared" si="27"/>
        <v>0.00138756172323793</v>
      </c>
    </row>
    <row r="82" spans="1:16">
      <c r="A82" s="74" t="s">
        <v>30</v>
      </c>
      <c r="B82" s="8">
        <f>'iterasi 8'!X48</f>
        <v>0.886870762820162</v>
      </c>
      <c r="C82" s="7">
        <v>1</v>
      </c>
      <c r="D82" s="7">
        <f t="shared" si="24"/>
        <v>2</v>
      </c>
      <c r="E82" s="7">
        <v>1</v>
      </c>
      <c r="F82" s="8">
        <f t="shared" si="25"/>
        <v>0.786539749945215</v>
      </c>
      <c r="G82" s="8">
        <f t="shared" si="26"/>
        <v>0.786539749945215</v>
      </c>
      <c r="H82" s="8">
        <f t="shared" si="27"/>
        <v>1.57307949989043</v>
      </c>
      <c r="I82" s="8">
        <f t="shared" si="27"/>
        <v>0.786539749945215</v>
      </c>
      <c r="O82" s="42" t="s">
        <v>97</v>
      </c>
      <c r="P82" s="43"/>
    </row>
    <row r="83" spans="1:16">
      <c r="A83" s="74" t="s">
        <v>31</v>
      </c>
      <c r="B83" s="8">
        <f>'iterasi 8'!X49</f>
        <v>0.920325944101492</v>
      </c>
      <c r="C83" s="7">
        <v>1</v>
      </c>
      <c r="D83" s="7">
        <f t="shared" si="24"/>
        <v>2</v>
      </c>
      <c r="E83" s="7">
        <v>0</v>
      </c>
      <c r="F83" s="8">
        <f t="shared" si="25"/>
        <v>0.846999843386302</v>
      </c>
      <c r="G83" s="8">
        <f t="shared" si="26"/>
        <v>0.846999843386302</v>
      </c>
      <c r="H83" s="8">
        <f t="shared" si="27"/>
        <v>1.6939996867726</v>
      </c>
      <c r="I83" s="8">
        <f t="shared" si="27"/>
        <v>0</v>
      </c>
      <c r="O83" s="43"/>
      <c r="P83" s="43"/>
    </row>
    <row r="84" spans="1:9">
      <c r="A84" s="74" t="s">
        <v>32</v>
      </c>
      <c r="B84" s="8">
        <f>'iterasi 8'!X50</f>
        <v>0.0996133679949967</v>
      </c>
      <c r="C84" s="7">
        <v>2</v>
      </c>
      <c r="D84" s="7">
        <f t="shared" si="24"/>
        <v>4</v>
      </c>
      <c r="E84" s="7">
        <v>2</v>
      </c>
      <c r="F84" s="8">
        <f t="shared" si="25"/>
        <v>0.00992282308330663</v>
      </c>
      <c r="G84" s="8">
        <f t="shared" si="26"/>
        <v>0.0198456461666133</v>
      </c>
      <c r="H84" s="8">
        <f t="shared" si="27"/>
        <v>0.0396912923332265</v>
      </c>
      <c r="I84" s="8">
        <f t="shared" si="27"/>
        <v>0.0198456461666133</v>
      </c>
    </row>
    <row r="85" spans="1:9">
      <c r="A85" s="74" t="s">
        <v>33</v>
      </c>
      <c r="B85" s="8">
        <f>'iterasi 8'!X51</f>
        <v>0.0632147153527058</v>
      </c>
      <c r="C85" s="7">
        <v>3</v>
      </c>
      <c r="D85" s="7">
        <f t="shared" si="24"/>
        <v>6</v>
      </c>
      <c r="E85" s="7">
        <v>4</v>
      </c>
      <c r="F85" s="8">
        <f t="shared" si="25"/>
        <v>0.00399610023712362</v>
      </c>
      <c r="G85" s="8">
        <f t="shared" si="26"/>
        <v>0.0119883007113709</v>
      </c>
      <c r="H85" s="8">
        <f t="shared" si="27"/>
        <v>0.0239766014227417</v>
      </c>
      <c r="I85" s="8">
        <f t="shared" si="27"/>
        <v>0.0159844009484945</v>
      </c>
    </row>
    <row r="86" spans="1:9">
      <c r="A86" s="74" t="s">
        <v>34</v>
      </c>
      <c r="B86" s="8">
        <f>'iterasi 8'!X52</f>
        <v>0.151277020774689</v>
      </c>
      <c r="C86" s="7">
        <v>4</v>
      </c>
      <c r="D86" s="7">
        <f t="shared" si="24"/>
        <v>8</v>
      </c>
      <c r="E86" s="7">
        <v>1</v>
      </c>
      <c r="F86" s="8">
        <f t="shared" si="25"/>
        <v>0.0228847370144658</v>
      </c>
      <c r="G86" s="8">
        <f t="shared" si="26"/>
        <v>0.0915389480578632</v>
      </c>
      <c r="H86" s="8">
        <f t="shared" si="27"/>
        <v>0.183077896115726</v>
      </c>
      <c r="I86" s="8">
        <f t="shared" si="27"/>
        <v>0.0228847370144658</v>
      </c>
    </row>
    <row r="87" spans="1:9">
      <c r="A87" s="74" t="s">
        <v>35</v>
      </c>
      <c r="B87" s="8">
        <f>'iterasi 8'!X53</f>
        <v>0.0509703571110128</v>
      </c>
      <c r="C87" s="7">
        <v>7</v>
      </c>
      <c r="D87" s="7">
        <f t="shared" si="24"/>
        <v>14</v>
      </c>
      <c r="E87" s="7">
        <v>9</v>
      </c>
      <c r="F87" s="8">
        <f t="shared" si="25"/>
        <v>0.00259797730402417</v>
      </c>
      <c r="G87" s="8">
        <f t="shared" si="26"/>
        <v>0.0181858411281692</v>
      </c>
      <c r="H87" s="8">
        <f t="shared" si="27"/>
        <v>0.0363716822563384</v>
      </c>
      <c r="I87" s="8">
        <f t="shared" si="27"/>
        <v>0.0233817957362176</v>
      </c>
    </row>
    <row r="88" spans="1:9">
      <c r="A88" s="74" t="s">
        <v>36</v>
      </c>
      <c r="B88" s="8">
        <f>'iterasi 8'!X54</f>
        <v>0.956085238135466</v>
      </c>
      <c r="C88" s="7">
        <v>0</v>
      </c>
      <c r="D88" s="7">
        <f t="shared" si="24"/>
        <v>0</v>
      </c>
      <c r="E88" s="7">
        <v>0</v>
      </c>
      <c r="F88" s="8">
        <f t="shared" si="25"/>
        <v>0.91409898258055</v>
      </c>
      <c r="G88" s="8">
        <f t="shared" si="26"/>
        <v>0</v>
      </c>
      <c r="H88" s="8">
        <f t="shared" si="27"/>
        <v>0</v>
      </c>
      <c r="I88" s="8">
        <f t="shared" si="27"/>
        <v>0</v>
      </c>
    </row>
    <row r="89" spans="1:9">
      <c r="A89" s="74" t="s">
        <v>37</v>
      </c>
      <c r="B89" s="8">
        <f>'iterasi 8'!X55</f>
        <v>0.106837984967116</v>
      </c>
      <c r="C89" s="7">
        <v>4</v>
      </c>
      <c r="D89" s="7">
        <f t="shared" si="24"/>
        <v>8</v>
      </c>
      <c r="E89" s="7">
        <v>3</v>
      </c>
      <c r="F89" s="8">
        <f t="shared" si="25"/>
        <v>0.0114143550318336</v>
      </c>
      <c r="G89" s="8">
        <f t="shared" si="26"/>
        <v>0.0456574201273345</v>
      </c>
      <c r="H89" s="8">
        <f t="shared" si="27"/>
        <v>0.091314840254669</v>
      </c>
      <c r="I89" s="8">
        <f t="shared" si="27"/>
        <v>0.0342430650955009</v>
      </c>
    </row>
    <row r="90" spans="1:9">
      <c r="A90" s="74" t="s">
        <v>38</v>
      </c>
      <c r="B90" s="8">
        <f>'iterasi 8'!X56</f>
        <v>0.956085238135466</v>
      </c>
      <c r="C90" s="7">
        <v>0</v>
      </c>
      <c r="D90" s="7">
        <f t="shared" si="24"/>
        <v>0</v>
      </c>
      <c r="E90" s="7">
        <v>0</v>
      </c>
      <c r="F90" s="8">
        <f t="shared" si="25"/>
        <v>0.91409898258055</v>
      </c>
      <c r="G90" s="8">
        <f t="shared" si="26"/>
        <v>0</v>
      </c>
      <c r="H90" s="8">
        <f t="shared" si="27"/>
        <v>0</v>
      </c>
      <c r="I90" s="8">
        <f t="shared" si="27"/>
        <v>0</v>
      </c>
    </row>
    <row r="91" spans="1:9">
      <c r="A91" s="74" t="s">
        <v>39</v>
      </c>
      <c r="B91" s="8">
        <f>'iterasi 8'!X57</f>
        <v>0.241736055040515</v>
      </c>
      <c r="C91" s="7">
        <v>2</v>
      </c>
      <c r="D91" s="7">
        <f t="shared" si="24"/>
        <v>4</v>
      </c>
      <c r="E91" s="7">
        <v>1</v>
      </c>
      <c r="F91" s="8">
        <f t="shared" si="25"/>
        <v>0.0584363203065508</v>
      </c>
      <c r="G91" s="8">
        <f t="shared" si="26"/>
        <v>0.116872640613102</v>
      </c>
      <c r="H91" s="8">
        <f t="shared" si="27"/>
        <v>0.233745281226203</v>
      </c>
      <c r="I91" s="8">
        <f t="shared" si="27"/>
        <v>0.0584363203065508</v>
      </c>
    </row>
    <row r="92" spans="1:9">
      <c r="A92" s="74" t="s">
        <v>40</v>
      </c>
      <c r="B92" s="8">
        <f>'iterasi 8'!X58</f>
        <v>0.0986812362441843</v>
      </c>
      <c r="C92" s="7">
        <v>3</v>
      </c>
      <c r="D92" s="7">
        <f t="shared" si="24"/>
        <v>6</v>
      </c>
      <c r="E92" s="7">
        <v>5</v>
      </c>
      <c r="F92" s="8">
        <f t="shared" si="25"/>
        <v>0.00973798638668051</v>
      </c>
      <c r="G92" s="8">
        <f t="shared" si="26"/>
        <v>0.0292139591600415</v>
      </c>
      <c r="H92" s="8">
        <f t="shared" si="27"/>
        <v>0.058427918320083</v>
      </c>
      <c r="I92" s="8">
        <f t="shared" si="27"/>
        <v>0.0486899319334025</v>
      </c>
    </row>
    <row r="93" spans="1:9">
      <c r="A93" s="74" t="s">
        <v>41</v>
      </c>
      <c r="B93" s="8">
        <f>'iterasi 8'!X59</f>
        <v>0.886870762820162</v>
      </c>
      <c r="C93" s="7">
        <v>1</v>
      </c>
      <c r="D93" s="7">
        <f t="shared" si="24"/>
        <v>2</v>
      </c>
      <c r="E93" s="7">
        <v>1</v>
      </c>
      <c r="F93" s="8">
        <f t="shared" si="25"/>
        <v>0.786539749945215</v>
      </c>
      <c r="G93" s="8">
        <f t="shared" si="26"/>
        <v>0.786539749945215</v>
      </c>
      <c r="H93" s="8">
        <f t="shared" si="27"/>
        <v>1.57307949989043</v>
      </c>
      <c r="I93" s="8">
        <f t="shared" si="27"/>
        <v>0.786539749945215</v>
      </c>
    </row>
    <row r="94" spans="1:9">
      <c r="A94" s="74" t="s">
        <v>42</v>
      </c>
      <c r="B94" s="8">
        <f>'iterasi 8'!X60</f>
        <v>0.956085238135466</v>
      </c>
      <c r="C94" s="7">
        <v>0</v>
      </c>
      <c r="D94" s="7">
        <f t="shared" si="24"/>
        <v>0</v>
      </c>
      <c r="E94" s="7">
        <v>0</v>
      </c>
      <c r="F94" s="8">
        <f t="shared" si="25"/>
        <v>0.91409898258055</v>
      </c>
      <c r="G94" s="8">
        <f t="shared" si="26"/>
        <v>0</v>
      </c>
      <c r="H94" s="8">
        <f t="shared" si="27"/>
        <v>0</v>
      </c>
      <c r="I94" s="8">
        <f t="shared" si="27"/>
        <v>0</v>
      </c>
    </row>
    <row r="95" spans="1:9">
      <c r="A95" s="74" t="s">
        <v>43</v>
      </c>
      <c r="B95" s="8">
        <f>'iterasi 8'!X61</f>
        <v>0.0986812362441843</v>
      </c>
      <c r="C95" s="7">
        <v>3</v>
      </c>
      <c r="D95" s="7">
        <f t="shared" si="24"/>
        <v>6</v>
      </c>
      <c r="E95" s="7">
        <v>5</v>
      </c>
      <c r="F95" s="8">
        <f t="shared" si="25"/>
        <v>0.00973798638668051</v>
      </c>
      <c r="G95" s="8">
        <f t="shared" si="26"/>
        <v>0.0292139591600415</v>
      </c>
      <c r="H95" s="8">
        <f t="shared" si="27"/>
        <v>0.058427918320083</v>
      </c>
      <c r="I95" s="8">
        <f t="shared" si="27"/>
        <v>0.0486899319334025</v>
      </c>
    </row>
    <row r="96" spans="1:9">
      <c r="A96" s="74" t="s">
        <v>44</v>
      </c>
      <c r="B96" s="8">
        <f>'iterasi 8'!X62</f>
        <v>0.0627712963556488</v>
      </c>
      <c r="C96" s="7">
        <v>4</v>
      </c>
      <c r="D96" s="7">
        <f t="shared" si="24"/>
        <v>8</v>
      </c>
      <c r="E96" s="7">
        <v>7</v>
      </c>
      <c r="F96" s="8">
        <f t="shared" si="25"/>
        <v>0.00394023564616869</v>
      </c>
      <c r="G96" s="8">
        <f t="shared" si="26"/>
        <v>0.0157609425846748</v>
      </c>
      <c r="H96" s="8">
        <f t="shared" si="27"/>
        <v>0.0315218851693495</v>
      </c>
      <c r="I96" s="8">
        <f t="shared" si="27"/>
        <v>0.0275816495231808</v>
      </c>
    </row>
    <row r="97" spans="1:9">
      <c r="A97" s="74" t="s">
        <v>45</v>
      </c>
      <c r="B97" s="8">
        <f>'iterasi 8'!X63</f>
        <v>0.0136327530545631</v>
      </c>
      <c r="C97" s="7">
        <v>5</v>
      </c>
      <c r="D97" s="7">
        <f t="shared" si="24"/>
        <v>10</v>
      </c>
      <c r="E97" s="7">
        <v>6</v>
      </c>
      <c r="F97" s="8">
        <f t="shared" si="25"/>
        <v>0.0001858519558467</v>
      </c>
      <c r="G97" s="8">
        <f t="shared" si="26"/>
        <v>0.000929259779233499</v>
      </c>
      <c r="H97" s="8">
        <f t="shared" si="27"/>
        <v>0.001858519558467</v>
      </c>
      <c r="I97" s="8">
        <f t="shared" si="27"/>
        <v>0.0011151117350802</v>
      </c>
    </row>
    <row r="98" spans="1:9">
      <c r="A98" s="74" t="s">
        <v>46</v>
      </c>
      <c r="B98" s="8">
        <f>'iterasi 8'!X64</f>
        <v>0.956085238135466</v>
      </c>
      <c r="C98" s="7">
        <v>0</v>
      </c>
      <c r="D98" s="7">
        <f t="shared" si="24"/>
        <v>0</v>
      </c>
      <c r="E98" s="7">
        <v>0</v>
      </c>
      <c r="F98" s="8">
        <f t="shared" si="25"/>
        <v>0.91409898258055</v>
      </c>
      <c r="G98" s="8">
        <f t="shared" si="26"/>
        <v>0</v>
      </c>
      <c r="H98" s="8">
        <f t="shared" si="27"/>
        <v>0</v>
      </c>
      <c r="I98" s="8">
        <f t="shared" si="27"/>
        <v>0</v>
      </c>
    </row>
    <row r="99" spans="1:9">
      <c r="A99" s="74" t="s">
        <v>47</v>
      </c>
      <c r="B99" s="8">
        <f>'iterasi 8'!X65</f>
        <v>0.0996133679949967</v>
      </c>
      <c r="C99" s="7">
        <v>2</v>
      </c>
      <c r="D99" s="7">
        <f t="shared" si="24"/>
        <v>4</v>
      </c>
      <c r="E99" s="7">
        <v>2</v>
      </c>
      <c r="F99" s="8">
        <f t="shared" si="25"/>
        <v>0.00992282308330663</v>
      </c>
      <c r="G99" s="8">
        <f t="shared" si="26"/>
        <v>0.0198456461666133</v>
      </c>
      <c r="H99" s="8">
        <f t="shared" si="27"/>
        <v>0.0396912923332265</v>
      </c>
      <c r="I99" s="8">
        <f t="shared" si="27"/>
        <v>0.0198456461666133</v>
      </c>
    </row>
    <row r="100" spans="1:9">
      <c r="A100" s="74" t="s">
        <v>48</v>
      </c>
      <c r="B100" s="8">
        <f>'iterasi 8'!X66</f>
        <v>0.0996133679949967</v>
      </c>
      <c r="C100" s="7">
        <v>2</v>
      </c>
      <c r="D100" s="7">
        <f t="shared" si="24"/>
        <v>4</v>
      </c>
      <c r="E100" s="7">
        <v>2</v>
      </c>
      <c r="F100" s="8">
        <f t="shared" si="25"/>
        <v>0.00992282308330663</v>
      </c>
      <c r="G100" s="8">
        <f t="shared" si="26"/>
        <v>0.0198456461666133</v>
      </c>
      <c r="H100" s="8">
        <f t="shared" si="27"/>
        <v>0.0396912923332265</v>
      </c>
      <c r="I100" s="8">
        <f t="shared" si="27"/>
        <v>0.0198456461666133</v>
      </c>
    </row>
    <row r="101" spans="1:9">
      <c r="A101" s="74" t="s">
        <v>49</v>
      </c>
      <c r="B101" s="8">
        <f>'iterasi 8'!X67</f>
        <v>0.0652860714798136</v>
      </c>
      <c r="C101" s="7">
        <v>2</v>
      </c>
      <c r="D101" s="7">
        <f t="shared" si="24"/>
        <v>4</v>
      </c>
      <c r="E101" s="7">
        <v>3</v>
      </c>
      <c r="F101" s="8">
        <f t="shared" si="25"/>
        <v>0.00426227112926734</v>
      </c>
      <c r="G101" s="8">
        <f t="shared" si="26"/>
        <v>0.00852454225853467</v>
      </c>
      <c r="H101" s="8">
        <f t="shared" si="27"/>
        <v>0.0170490845170693</v>
      </c>
      <c r="I101" s="8">
        <f t="shared" si="27"/>
        <v>0.012786813387802</v>
      </c>
    </row>
    <row r="102" spans="1:9">
      <c r="A102" s="74" t="s">
        <v>50</v>
      </c>
      <c r="B102" s="8">
        <f>'iterasi 8'!X68</f>
        <v>0.0485197270128919</v>
      </c>
      <c r="C102" s="7">
        <v>3</v>
      </c>
      <c r="D102" s="7">
        <f t="shared" si="24"/>
        <v>6</v>
      </c>
      <c r="E102" s="7">
        <v>2</v>
      </c>
      <c r="F102" s="8">
        <f t="shared" si="25"/>
        <v>0.00235416390940555</v>
      </c>
      <c r="G102" s="8">
        <f t="shared" si="26"/>
        <v>0.00706249172821665</v>
      </c>
      <c r="H102" s="8">
        <f t="shared" si="27"/>
        <v>0.0141249834564333</v>
      </c>
      <c r="I102" s="8">
        <f t="shared" si="27"/>
        <v>0.0047083278188111</v>
      </c>
    </row>
    <row r="103" spans="1:9">
      <c r="A103" s="74" t="s">
        <v>51</v>
      </c>
      <c r="B103" s="8">
        <f>'iterasi 8'!X69</f>
        <v>0.0996133679949967</v>
      </c>
      <c r="C103" s="7">
        <v>2</v>
      </c>
      <c r="D103" s="7">
        <f t="shared" si="24"/>
        <v>4</v>
      </c>
      <c r="E103" s="7">
        <v>2</v>
      </c>
      <c r="F103" s="8">
        <f t="shared" si="25"/>
        <v>0.00992282308330663</v>
      </c>
      <c r="G103" s="8">
        <f t="shared" si="26"/>
        <v>0.0198456461666133</v>
      </c>
      <c r="H103" s="8">
        <f t="shared" si="27"/>
        <v>0.0396912923332265</v>
      </c>
      <c r="I103" s="8">
        <f t="shared" si="27"/>
        <v>0.0198456461666133</v>
      </c>
    </row>
    <row r="104" spans="1:9">
      <c r="A104" s="74" t="s">
        <v>52</v>
      </c>
      <c r="B104" s="8">
        <f>'iterasi 8'!X70</f>
        <v>0.886870762820162</v>
      </c>
      <c r="C104" s="7">
        <v>1</v>
      </c>
      <c r="D104" s="7">
        <f t="shared" si="24"/>
        <v>2</v>
      </c>
      <c r="E104" s="7">
        <v>1</v>
      </c>
      <c r="F104" s="8">
        <f t="shared" si="25"/>
        <v>0.786539749945215</v>
      </c>
      <c r="G104" s="8">
        <f t="shared" si="26"/>
        <v>0.786539749945215</v>
      </c>
      <c r="H104" s="8">
        <f t="shared" si="27"/>
        <v>1.57307949989043</v>
      </c>
      <c r="I104" s="8">
        <f t="shared" si="27"/>
        <v>0.786539749945215</v>
      </c>
    </row>
    <row r="105" spans="1:9">
      <c r="A105" s="74" t="s">
        <v>53</v>
      </c>
      <c r="B105" s="8">
        <f>'iterasi 8'!X71</f>
        <v>0.0652860714798136</v>
      </c>
      <c r="C105" s="7">
        <v>2</v>
      </c>
      <c r="D105" s="7">
        <f t="shared" si="24"/>
        <v>4</v>
      </c>
      <c r="E105" s="7">
        <v>3</v>
      </c>
      <c r="F105" s="8">
        <f t="shared" si="25"/>
        <v>0.00426227112926734</v>
      </c>
      <c r="G105" s="8">
        <f t="shared" si="26"/>
        <v>0.00852454225853467</v>
      </c>
      <c r="H105" s="8">
        <f t="shared" si="27"/>
        <v>0.0170490845170693</v>
      </c>
      <c r="I105" s="8">
        <f t="shared" si="27"/>
        <v>0.012786813387802</v>
      </c>
    </row>
    <row r="106" spans="1:9">
      <c r="A106" s="74" t="s">
        <v>54</v>
      </c>
      <c r="B106" s="8">
        <f>'iterasi 8'!X72</f>
        <v>0.00421115279647676</v>
      </c>
      <c r="C106" s="7">
        <v>5</v>
      </c>
      <c r="D106" s="7">
        <f t="shared" si="24"/>
        <v>10</v>
      </c>
      <c r="E106" s="7">
        <v>7</v>
      </c>
      <c r="F106" s="8">
        <f t="shared" si="25"/>
        <v>1.7733807875274e-5</v>
      </c>
      <c r="G106" s="8">
        <f t="shared" si="26"/>
        <v>8.86690393763702e-5</v>
      </c>
      <c r="H106" s="8">
        <f t="shared" si="27"/>
        <v>0.00017733807875274</v>
      </c>
      <c r="I106" s="8">
        <f t="shared" si="27"/>
        <v>0.000124136655126918</v>
      </c>
    </row>
    <row r="107" spans="1:9">
      <c r="A107" s="74" t="s">
        <v>55</v>
      </c>
      <c r="B107" s="8">
        <f>'iterasi 8'!X73</f>
        <v>0.886870762820162</v>
      </c>
      <c r="C107" s="7">
        <v>1</v>
      </c>
      <c r="D107" s="7">
        <f t="shared" si="24"/>
        <v>2</v>
      </c>
      <c r="E107" s="7">
        <v>1</v>
      </c>
      <c r="F107" s="8">
        <f t="shared" si="25"/>
        <v>0.786539749945215</v>
      </c>
      <c r="G107" s="8">
        <f t="shared" si="26"/>
        <v>0.786539749945215</v>
      </c>
      <c r="H107" s="8">
        <f t="shared" si="27"/>
        <v>1.57307949989043</v>
      </c>
      <c r="I107" s="8">
        <f t="shared" si="27"/>
        <v>0.786539749945215</v>
      </c>
    </row>
    <row r="108" spans="1:9">
      <c r="A108" s="36" t="s">
        <v>5</v>
      </c>
      <c r="B108" s="36"/>
      <c r="C108" s="36"/>
      <c r="D108" s="36"/>
      <c r="E108" s="36"/>
      <c r="F108" s="37">
        <f>SUM(F78:F107)</f>
        <v>8.74863270674569</v>
      </c>
      <c r="G108" s="37">
        <f>SUM(G78:G107)</f>
        <v>4.4810794612951</v>
      </c>
      <c r="H108" s="37">
        <f>SUM(H78:H107)</f>
        <v>8.96215892259021</v>
      </c>
      <c r="I108" s="37">
        <f>SUM(I78:I107)</f>
        <v>3.56227802720896</v>
      </c>
    </row>
    <row r="109" spans="1:9">
      <c r="A109" s="36" t="s">
        <v>73</v>
      </c>
      <c r="B109" s="36"/>
      <c r="C109" s="36"/>
      <c r="D109" s="36"/>
      <c r="E109" s="36"/>
      <c r="F109" s="36"/>
      <c r="G109" s="37">
        <f>(G108/$F108)</f>
        <v>0.512203404977779</v>
      </c>
      <c r="H109" s="37">
        <f>(H108/$F108)</f>
        <v>1.02440680995556</v>
      </c>
      <c r="I109" s="37">
        <f>(I108/$F108)</f>
        <v>0.407181115794499</v>
      </c>
    </row>
  </sheetData>
  <mergeCells count="46">
    <mergeCell ref="C4:E4"/>
    <mergeCell ref="P4:R4"/>
    <mergeCell ref="A36:E36"/>
    <mergeCell ref="O36:U36"/>
    <mergeCell ref="A37:F37"/>
    <mergeCell ref="C40:E40"/>
    <mergeCell ref="A72:E72"/>
    <mergeCell ref="A73:F73"/>
    <mergeCell ref="C76:E76"/>
    <mergeCell ref="A108:E108"/>
    <mergeCell ref="A109:F109"/>
    <mergeCell ref="A4:A5"/>
    <mergeCell ref="A40:A41"/>
    <mergeCell ref="A76:A77"/>
    <mergeCell ref="B4:B5"/>
    <mergeCell ref="B40:B41"/>
    <mergeCell ref="B76:B77"/>
    <mergeCell ref="F4:F5"/>
    <mergeCell ref="F40:F41"/>
    <mergeCell ref="F76:F77"/>
    <mergeCell ref="G4:G5"/>
    <mergeCell ref="G40:G41"/>
    <mergeCell ref="G76:G77"/>
    <mergeCell ref="H4:H5"/>
    <mergeCell ref="H40:H41"/>
    <mergeCell ref="H76:H77"/>
    <mergeCell ref="I4:I5"/>
    <mergeCell ref="I40:I41"/>
    <mergeCell ref="I76:I77"/>
    <mergeCell ref="K4:K6"/>
    <mergeCell ref="O4:O5"/>
    <mergeCell ref="O42:O43"/>
    <mergeCell ref="P42:P43"/>
    <mergeCell ref="Q42:Q43"/>
    <mergeCell ref="R42:R43"/>
    <mergeCell ref="S4:S5"/>
    <mergeCell ref="T4:T5"/>
    <mergeCell ref="U4:U5"/>
    <mergeCell ref="U42:U43"/>
    <mergeCell ref="V4:V5"/>
    <mergeCell ref="O76:P77"/>
    <mergeCell ref="O82:P83"/>
    <mergeCell ref="O39:X40"/>
    <mergeCell ref="A1:I2"/>
    <mergeCell ref="K1:N2"/>
    <mergeCell ref="P1:V2"/>
  </mergeCell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9"/>
  <sheetViews>
    <sheetView topLeftCell="H67" workbookViewId="0">
      <selection activeCell="U86" sqref="U86"/>
    </sheetView>
  </sheetViews>
  <sheetFormatPr defaultColWidth="9" defaultRowHeight="15"/>
  <cols>
    <col min="2" max="2" width="25.1428571428571" customWidth="1"/>
    <col min="7" max="9" width="9.85714285714286" customWidth="1"/>
    <col min="14" max="14" width="11.2857142857143" customWidth="1"/>
    <col min="16" max="16" width="13.1428571428571" customWidth="1"/>
    <col min="17" max="17" width="11.5714285714286" customWidth="1"/>
    <col min="18" max="18" width="12.5714285714286" customWidth="1"/>
    <col min="19" max="19" width="13.4285714285714" customWidth="1"/>
    <col min="20" max="20" width="12.8571428571429" customWidth="1"/>
    <col min="21" max="21" width="9.57142857142857" customWidth="1"/>
    <col min="22" max="22" width="13.8571428571429" customWidth="1"/>
    <col min="23" max="23" width="11.4285714285714" customWidth="1"/>
    <col min="24" max="24" width="11.1428571428571" customWidth="1"/>
  </cols>
  <sheetData>
    <row r="1" spans="1:22">
      <c r="A1" s="1" t="s">
        <v>6</v>
      </c>
      <c r="B1" s="2"/>
      <c r="C1" s="2"/>
      <c r="D1" s="2"/>
      <c r="E1" s="2"/>
      <c r="F1" s="2"/>
      <c r="G1" s="2"/>
      <c r="H1" s="2"/>
      <c r="I1" s="2"/>
      <c r="K1" s="1" t="s">
        <v>7</v>
      </c>
      <c r="L1" s="2"/>
      <c r="M1" s="2"/>
      <c r="N1" s="2"/>
      <c r="P1" s="1" t="s">
        <v>8</v>
      </c>
      <c r="Q1" s="2"/>
      <c r="R1" s="2"/>
      <c r="S1" s="2"/>
      <c r="T1" s="2"/>
      <c r="U1" s="2"/>
      <c r="V1" s="2"/>
    </row>
    <row r="2" spans="1:22">
      <c r="A2" s="2"/>
      <c r="B2" s="2"/>
      <c r="C2" s="2"/>
      <c r="D2" s="2"/>
      <c r="E2" s="2"/>
      <c r="F2" s="2"/>
      <c r="G2" s="2"/>
      <c r="H2" s="2"/>
      <c r="I2" s="2"/>
      <c r="K2" s="2"/>
      <c r="L2" s="2"/>
      <c r="M2" s="2"/>
      <c r="N2" s="2"/>
      <c r="P2" s="2"/>
      <c r="Q2" s="2"/>
      <c r="R2" s="2"/>
      <c r="S2" s="2"/>
      <c r="T2" s="2"/>
      <c r="U2" s="2"/>
      <c r="V2" s="2"/>
    </row>
    <row r="4" ht="17.25" customHeight="1" spans="1:22">
      <c r="A4" s="3" t="s">
        <v>3</v>
      </c>
      <c r="B4" s="3" t="s">
        <v>9</v>
      </c>
      <c r="C4" s="3" t="s">
        <v>10</v>
      </c>
      <c r="D4" s="3"/>
      <c r="E4" s="3"/>
      <c r="F4" s="5" t="s">
        <v>11</v>
      </c>
      <c r="G4" s="3" t="s">
        <v>12</v>
      </c>
      <c r="H4" s="3" t="s">
        <v>13</v>
      </c>
      <c r="I4" s="3" t="s">
        <v>14</v>
      </c>
      <c r="K4" s="16" t="s">
        <v>15</v>
      </c>
      <c r="L4" s="49">
        <f>(G36/$F36)</f>
        <v>5.39465834052043</v>
      </c>
      <c r="M4" s="49">
        <f t="shared" ref="M4:N4" si="0">(H36/$F36)</f>
        <v>10.7893166810409</v>
      </c>
      <c r="N4" s="49">
        <f t="shared" si="0"/>
        <v>7.20445589266671</v>
      </c>
      <c r="O4" s="17" t="s">
        <v>3</v>
      </c>
      <c r="P4" s="16" t="s">
        <v>16</v>
      </c>
      <c r="Q4" s="16"/>
      <c r="R4" s="16"/>
      <c r="S4" s="16" t="s">
        <v>17</v>
      </c>
      <c r="T4" s="16" t="s">
        <v>18</v>
      </c>
      <c r="U4" s="16" t="s">
        <v>19</v>
      </c>
      <c r="V4" s="16" t="s">
        <v>20</v>
      </c>
    </row>
    <row r="5" spans="1:22">
      <c r="A5" s="3"/>
      <c r="B5" s="3"/>
      <c r="C5" s="3" t="s">
        <v>21</v>
      </c>
      <c r="D5" s="3" t="s">
        <v>22</v>
      </c>
      <c r="E5" s="3" t="s">
        <v>23</v>
      </c>
      <c r="F5" s="5"/>
      <c r="G5" s="3"/>
      <c r="H5" s="3"/>
      <c r="I5" s="3"/>
      <c r="K5" s="16"/>
      <c r="L5" s="49">
        <f>(G72/$F72)</f>
        <v>2.50762327594446</v>
      </c>
      <c r="M5" s="49">
        <f t="shared" ref="M5:N5" si="1">(H72/$F72)</f>
        <v>5.01524655188893</v>
      </c>
      <c r="N5" s="49">
        <f t="shared" si="1"/>
        <v>2.67727111628838</v>
      </c>
      <c r="O5" s="20"/>
      <c r="P5" s="19" t="s">
        <v>11</v>
      </c>
      <c r="Q5" s="19" t="s">
        <v>24</v>
      </c>
      <c r="R5" s="19" t="s">
        <v>25</v>
      </c>
      <c r="S5" s="16"/>
      <c r="T5" s="16"/>
      <c r="U5" s="16"/>
      <c r="V5" s="16"/>
    </row>
    <row r="6" spans="1:22">
      <c r="A6" s="74" t="s">
        <v>26</v>
      </c>
      <c r="B6" s="8">
        <f>'iterasi 9'!V44</f>
        <v>0.0174015613449255</v>
      </c>
      <c r="C6" s="7">
        <v>2</v>
      </c>
      <c r="D6" s="7">
        <f>C6*2</f>
        <v>4</v>
      </c>
      <c r="E6" s="7">
        <v>2</v>
      </c>
      <c r="F6" s="8">
        <f>B6^2</f>
        <v>0.000302814337241207</v>
      </c>
      <c r="G6" s="8">
        <f>$F6*C6</f>
        <v>0.000605628674482414</v>
      </c>
      <c r="H6" s="8">
        <f>$F6*D6</f>
        <v>0.00121125734896483</v>
      </c>
      <c r="I6" s="8">
        <f>$F6*E6</f>
        <v>0.000605628674482414</v>
      </c>
      <c r="K6" s="16"/>
      <c r="L6" s="49">
        <f>(G108/$F108)</f>
        <v>0.516202188986583</v>
      </c>
      <c r="M6" s="49">
        <f t="shared" ref="M6:N6" si="2">(H108/$F108)</f>
        <v>1.03240437797317</v>
      </c>
      <c r="N6" s="49">
        <f t="shared" si="2"/>
        <v>0.410706448897362</v>
      </c>
      <c r="O6" s="68">
        <v>1</v>
      </c>
      <c r="P6" s="56">
        <f>B6^2</f>
        <v>0.000302814337241207</v>
      </c>
      <c r="Q6" s="8">
        <v>0.0225</v>
      </c>
      <c r="R6" s="8">
        <v>0.2916</v>
      </c>
      <c r="S6" s="22">
        <f>SUM(($C6-L$4)^2,($D6-M$4)^2,($E6-N$4)^2)*P6</f>
        <v>0.0256498543339857</v>
      </c>
      <c r="T6" s="22">
        <f>SUM(($C42-L$5)^2,($D42-M$5)^2,($E42-N$5)^2)*Q6</f>
        <v>0.0393098201181328</v>
      </c>
      <c r="U6" s="22">
        <f>SUM(($C78-L$6)^2,($D78-M$6)^2,($E78-N$6)^2)*R6</f>
        <v>3.94655339024934</v>
      </c>
      <c r="V6" s="27">
        <f>(S6+T6+U6)</f>
        <v>4.01151306470146</v>
      </c>
    </row>
    <row r="7" spans="1:22">
      <c r="A7" s="74" t="s">
        <v>27</v>
      </c>
      <c r="B7" s="8">
        <f>'iterasi 9'!V45</f>
        <v>0.0283417145609333</v>
      </c>
      <c r="C7" s="7">
        <v>3</v>
      </c>
      <c r="D7" s="7">
        <f t="shared" ref="D7:D35" si="3">C7*2</f>
        <v>6</v>
      </c>
      <c r="E7" s="7">
        <v>3</v>
      </c>
      <c r="F7" s="8">
        <f t="shared" ref="F7:F35" si="4">B7^2</f>
        <v>0.000803252784253419</v>
      </c>
      <c r="G7" s="8">
        <f t="shared" ref="G7:G35" si="5">F7*C7</f>
        <v>0.00240975835276026</v>
      </c>
      <c r="H7" s="8">
        <f t="shared" ref="H7:I35" si="6">$F7*D7</f>
        <v>0.00481951670552052</v>
      </c>
      <c r="I7" s="8">
        <f t="shared" si="6"/>
        <v>0.00240975835276026</v>
      </c>
      <c r="O7" s="68">
        <v>2</v>
      </c>
      <c r="P7" s="56">
        <f t="shared" ref="P7:P35" si="7">B7^2</f>
        <v>0.000803252784253419</v>
      </c>
      <c r="Q7" s="8">
        <v>0.0256</v>
      </c>
      <c r="R7" s="8">
        <v>0.2704</v>
      </c>
      <c r="S7" s="22">
        <f t="shared" ref="S7:S35" si="8">SUM(($C7-L$4)^2,($D7-M$4)^2,($E7-N$4)^2)*P7</f>
        <v>0.0372302783270794</v>
      </c>
      <c r="T7" s="22">
        <f t="shared" ref="T7:T35" si="9">SUM(($C43-L$5)^2,($D43-M$5)^2,($E43-N$5)^2)*Q7</f>
        <v>0.0336979999831054</v>
      </c>
      <c r="U7" s="22">
        <f t="shared" ref="U7:U35" si="10">SUM(($C79-L$6)^2,($D79-M$6)^2,($E79-N$6)^2)*R7</f>
        <v>10.1537089889839</v>
      </c>
      <c r="V7" s="27">
        <f t="shared" ref="V7:V35" si="11">(S7+T7+U7)</f>
        <v>10.2246372672941</v>
      </c>
    </row>
    <row r="8" spans="1:22">
      <c r="A8" s="74" t="s">
        <v>28</v>
      </c>
      <c r="B8" s="8">
        <f>'iterasi 9'!V46</f>
        <v>0.00719848004683422</v>
      </c>
      <c r="C8" s="7">
        <v>0</v>
      </c>
      <c r="D8" s="7">
        <f t="shared" si="3"/>
        <v>0</v>
      </c>
      <c r="E8" s="7">
        <v>0</v>
      </c>
      <c r="F8" s="8">
        <f t="shared" si="4"/>
        <v>5.18181149846703e-5</v>
      </c>
      <c r="G8" s="8">
        <f t="shared" si="5"/>
        <v>0</v>
      </c>
      <c r="H8" s="8">
        <f t="shared" si="6"/>
        <v>0</v>
      </c>
      <c r="I8" s="8">
        <f t="shared" si="6"/>
        <v>0</v>
      </c>
      <c r="O8" s="68">
        <v>3</v>
      </c>
      <c r="P8" s="56">
        <f t="shared" si="7"/>
        <v>5.18181149846703e-5</v>
      </c>
      <c r="Q8" s="8">
        <v>0.1089</v>
      </c>
      <c r="R8" s="8">
        <v>0.3136</v>
      </c>
      <c r="S8" s="22">
        <f t="shared" si="8"/>
        <v>0.0102297186537804</v>
      </c>
      <c r="T8" s="22">
        <f t="shared" si="9"/>
        <v>4.20448232263402</v>
      </c>
      <c r="U8" s="22">
        <f t="shared" si="10"/>
        <v>0.470714630721218</v>
      </c>
      <c r="V8" s="27">
        <f t="shared" si="11"/>
        <v>4.68542667200902</v>
      </c>
    </row>
    <row r="9" spans="1:22">
      <c r="A9" s="74" t="s">
        <v>29</v>
      </c>
      <c r="B9" s="8">
        <f>'iterasi 9'!V47</f>
        <v>0.960190327603029</v>
      </c>
      <c r="C9" s="7">
        <v>6</v>
      </c>
      <c r="D9" s="7">
        <f t="shared" si="3"/>
        <v>12</v>
      </c>
      <c r="E9" s="7">
        <v>8</v>
      </c>
      <c r="F9" s="8">
        <f t="shared" si="4"/>
        <v>0.921965465222413</v>
      </c>
      <c r="G9" s="8">
        <f t="shared" si="5"/>
        <v>5.53179279133448</v>
      </c>
      <c r="H9" s="8">
        <f t="shared" si="6"/>
        <v>11.063585582669</v>
      </c>
      <c r="I9" s="8">
        <f t="shared" si="6"/>
        <v>7.3757237217793</v>
      </c>
      <c r="O9" s="68">
        <v>4</v>
      </c>
      <c r="P9" s="56">
        <f t="shared" si="7"/>
        <v>0.921965465222413</v>
      </c>
      <c r="Q9" s="8">
        <v>0.0484</v>
      </c>
      <c r="R9" s="8">
        <v>0.0169</v>
      </c>
      <c r="S9" s="22">
        <f t="shared" si="8"/>
        <v>2.27272144120808</v>
      </c>
      <c r="T9" s="22">
        <f t="shared" si="9"/>
        <v>4.32284206426312</v>
      </c>
      <c r="U9" s="22">
        <f t="shared" si="10"/>
        <v>3.51448291213164</v>
      </c>
      <c r="V9" s="27">
        <f t="shared" si="11"/>
        <v>10.1100464176028</v>
      </c>
    </row>
    <row r="10" spans="1:22">
      <c r="A10" s="74" t="s">
        <v>30</v>
      </c>
      <c r="B10" s="8">
        <f>'iterasi 9'!V48</f>
        <v>0.0102467015796976</v>
      </c>
      <c r="C10" s="7">
        <v>1</v>
      </c>
      <c r="D10" s="7">
        <f t="shared" si="3"/>
        <v>2</v>
      </c>
      <c r="E10" s="7">
        <v>1</v>
      </c>
      <c r="F10" s="8">
        <f t="shared" si="4"/>
        <v>0.000104994893263377</v>
      </c>
      <c r="G10" s="8">
        <f t="shared" si="5"/>
        <v>0.000104994893263377</v>
      </c>
      <c r="H10" s="8">
        <f t="shared" si="6"/>
        <v>0.000209989786526754</v>
      </c>
      <c r="I10" s="8">
        <f t="shared" si="6"/>
        <v>0.000104994893263377</v>
      </c>
      <c r="O10" s="68">
        <v>5</v>
      </c>
      <c r="P10" s="56">
        <f t="shared" si="7"/>
        <v>0.000104994893263377</v>
      </c>
      <c r="Q10" s="8">
        <v>0.0441</v>
      </c>
      <c r="R10" s="8">
        <v>0.1225</v>
      </c>
      <c r="S10" s="22">
        <f t="shared" si="8"/>
        <v>0.0141806504524234</v>
      </c>
      <c r="T10" s="22">
        <f t="shared" si="9"/>
        <v>0.625244424579684</v>
      </c>
      <c r="U10" s="22">
        <f t="shared" si="10"/>
        <v>0.185902141137059</v>
      </c>
      <c r="V10" s="27">
        <f t="shared" si="11"/>
        <v>0.825327216169166</v>
      </c>
    </row>
    <row r="11" spans="1:22">
      <c r="A11" s="74" t="s">
        <v>31</v>
      </c>
      <c r="B11" s="8">
        <f>'iterasi 9'!V49</f>
        <v>0.00848714774409797</v>
      </c>
      <c r="C11" s="7">
        <v>1</v>
      </c>
      <c r="D11" s="7">
        <f t="shared" si="3"/>
        <v>2</v>
      </c>
      <c r="E11" s="7">
        <v>0</v>
      </c>
      <c r="F11" s="8">
        <f t="shared" si="4"/>
        <v>7.20316768301473e-5</v>
      </c>
      <c r="G11" s="8">
        <f t="shared" si="5"/>
        <v>7.20316768301473e-5</v>
      </c>
      <c r="H11" s="8">
        <f t="shared" si="6"/>
        <v>0.000144063353660295</v>
      </c>
      <c r="I11" s="8">
        <f t="shared" si="6"/>
        <v>0</v>
      </c>
      <c r="O11" s="68">
        <v>6</v>
      </c>
      <c r="P11" s="56">
        <f t="shared" si="7"/>
        <v>7.20316768301473e-5</v>
      </c>
      <c r="Q11" s="8">
        <v>0.09</v>
      </c>
      <c r="R11" s="8">
        <v>0.3136</v>
      </c>
      <c r="S11" s="22">
        <f t="shared" si="8"/>
        <v>0.0106944922304609</v>
      </c>
      <c r="T11" s="22">
        <f t="shared" si="9"/>
        <v>1.66791783068637</v>
      </c>
      <c r="U11" s="22">
        <f t="shared" si="10"/>
        <v>0.419904566059296</v>
      </c>
      <c r="V11" s="27">
        <f t="shared" si="11"/>
        <v>2.09851688897612</v>
      </c>
    </row>
    <row r="12" spans="1:22">
      <c r="A12" s="74" t="s">
        <v>32</v>
      </c>
      <c r="B12" s="8">
        <f>'iterasi 9'!V50</f>
        <v>0.0174015613449255</v>
      </c>
      <c r="C12" s="7">
        <v>2</v>
      </c>
      <c r="D12" s="7">
        <f t="shared" si="3"/>
        <v>4</v>
      </c>
      <c r="E12" s="7">
        <v>2</v>
      </c>
      <c r="F12" s="8">
        <f t="shared" si="4"/>
        <v>0.000302814337241207</v>
      </c>
      <c r="G12" s="8">
        <f t="shared" si="5"/>
        <v>0.000605628674482414</v>
      </c>
      <c r="H12" s="8">
        <f t="shared" si="6"/>
        <v>0.00121125734896483</v>
      </c>
      <c r="I12" s="8">
        <f t="shared" si="6"/>
        <v>0.000605628674482414</v>
      </c>
      <c r="O12" s="68">
        <v>7</v>
      </c>
      <c r="P12" s="56">
        <f t="shared" si="7"/>
        <v>0.000302814337241207</v>
      </c>
      <c r="Q12" s="8">
        <v>0.1681</v>
      </c>
      <c r="R12" s="8">
        <v>0.0196</v>
      </c>
      <c r="S12" s="22">
        <f t="shared" si="8"/>
        <v>0.0256498543339857</v>
      </c>
      <c r="T12" s="22">
        <f t="shared" si="9"/>
        <v>0.293688033860361</v>
      </c>
      <c r="U12" s="22">
        <f t="shared" si="10"/>
        <v>0.265269020743783</v>
      </c>
      <c r="V12" s="27">
        <f t="shared" si="11"/>
        <v>0.584606908938129</v>
      </c>
    </row>
    <row r="13" spans="1:22">
      <c r="A13" s="74" t="s">
        <v>33</v>
      </c>
      <c r="B13" s="8">
        <f>'iterasi 9'!V51</f>
        <v>0.0693390543204809</v>
      </c>
      <c r="C13" s="7">
        <v>3</v>
      </c>
      <c r="D13" s="7">
        <f t="shared" si="3"/>
        <v>6</v>
      </c>
      <c r="E13" s="7">
        <v>4</v>
      </c>
      <c r="F13" s="8">
        <f t="shared" si="4"/>
        <v>0.00480790445405861</v>
      </c>
      <c r="G13" s="8">
        <f t="shared" si="5"/>
        <v>0.0144237133621758</v>
      </c>
      <c r="H13" s="8">
        <f t="shared" si="6"/>
        <v>0.0288474267243516</v>
      </c>
      <c r="I13" s="8">
        <f t="shared" si="6"/>
        <v>0.0192316178162344</v>
      </c>
      <c r="O13" s="68">
        <v>8</v>
      </c>
      <c r="P13" s="56">
        <f t="shared" si="7"/>
        <v>0.00480790445405861</v>
      </c>
      <c r="Q13" s="8">
        <v>0.1024</v>
      </c>
      <c r="R13" s="8">
        <v>0.1156</v>
      </c>
      <c r="S13" s="22">
        <f t="shared" si="8"/>
        <v>0.187222109192799</v>
      </c>
      <c r="T13" s="22">
        <f t="shared" si="9"/>
        <v>0.303286875316561</v>
      </c>
      <c r="U13" s="22">
        <f t="shared" si="10"/>
        <v>5.05510546460123</v>
      </c>
      <c r="V13" s="27">
        <f t="shared" si="11"/>
        <v>5.54561444911059</v>
      </c>
    </row>
    <row r="14" spans="1:22">
      <c r="A14" s="74" t="s">
        <v>34</v>
      </c>
      <c r="B14" s="8">
        <f>'iterasi 9'!V52</f>
        <v>0.193325655212572</v>
      </c>
      <c r="C14" s="7">
        <v>4</v>
      </c>
      <c r="D14" s="7">
        <f t="shared" si="3"/>
        <v>8</v>
      </c>
      <c r="E14" s="7">
        <v>1</v>
      </c>
      <c r="F14" s="8">
        <f t="shared" si="4"/>
        <v>0.0373748089633702</v>
      </c>
      <c r="G14" s="8">
        <f t="shared" si="5"/>
        <v>0.149499235853481</v>
      </c>
      <c r="H14" s="8">
        <f t="shared" si="6"/>
        <v>0.298998471706962</v>
      </c>
      <c r="I14" s="8">
        <f t="shared" si="6"/>
        <v>0.0373748089633702</v>
      </c>
      <c r="O14" s="68">
        <v>9</v>
      </c>
      <c r="P14" s="56">
        <f t="shared" si="7"/>
        <v>0.0373748089633702</v>
      </c>
      <c r="Q14" s="8">
        <v>0.0121</v>
      </c>
      <c r="R14" s="8">
        <v>0.0529</v>
      </c>
      <c r="S14" s="22">
        <f t="shared" si="8"/>
        <v>1.80223692247176</v>
      </c>
      <c r="T14" s="22">
        <f t="shared" si="9"/>
        <v>0.168785075943592</v>
      </c>
      <c r="U14" s="22">
        <f t="shared" si="10"/>
        <v>3.22856649967952</v>
      </c>
      <c r="V14" s="27">
        <f t="shared" si="11"/>
        <v>5.19958849809487</v>
      </c>
    </row>
    <row r="15" spans="1:22">
      <c r="A15" s="74" t="s">
        <v>35</v>
      </c>
      <c r="B15" s="8">
        <f>'iterasi 9'!V53</f>
        <v>0.851691585452407</v>
      </c>
      <c r="C15" s="7">
        <v>7</v>
      </c>
      <c r="D15" s="7">
        <f t="shared" si="3"/>
        <v>14</v>
      </c>
      <c r="E15" s="7">
        <v>9</v>
      </c>
      <c r="F15" s="8">
        <f t="shared" si="4"/>
        <v>0.725378556730435</v>
      </c>
      <c r="G15" s="8">
        <f t="shared" si="5"/>
        <v>5.07764989711305</v>
      </c>
      <c r="H15" s="8">
        <f t="shared" si="6"/>
        <v>10.1552997942261</v>
      </c>
      <c r="I15" s="8">
        <f t="shared" si="6"/>
        <v>6.52840701057392</v>
      </c>
      <c r="O15" s="68">
        <v>10</v>
      </c>
      <c r="P15" s="56">
        <f t="shared" si="7"/>
        <v>0.725378556730435</v>
      </c>
      <c r="Q15" s="8">
        <v>0.1089</v>
      </c>
      <c r="R15" s="8">
        <v>0.1225</v>
      </c>
      <c r="S15" s="22">
        <f t="shared" si="8"/>
        <v>11.6855495911786</v>
      </c>
      <c r="T15" s="22">
        <f t="shared" si="9"/>
        <v>15.3422832479609</v>
      </c>
      <c r="U15" s="22">
        <f t="shared" si="10"/>
        <v>34.7868314122468</v>
      </c>
      <c r="V15" s="27">
        <f t="shared" si="11"/>
        <v>61.8146642513863</v>
      </c>
    </row>
    <row r="16" spans="1:22">
      <c r="A16" s="74" t="s">
        <v>36</v>
      </c>
      <c r="B16" s="8">
        <f>'iterasi 9'!V54</f>
        <v>0.00719848004683422</v>
      </c>
      <c r="C16" s="7">
        <v>0</v>
      </c>
      <c r="D16" s="7">
        <f t="shared" si="3"/>
        <v>0</v>
      </c>
      <c r="E16" s="7">
        <v>0</v>
      </c>
      <c r="F16" s="8">
        <f t="shared" si="4"/>
        <v>5.18181149846703e-5</v>
      </c>
      <c r="G16" s="8">
        <f t="shared" si="5"/>
        <v>0</v>
      </c>
      <c r="H16" s="8">
        <f t="shared" si="6"/>
        <v>0</v>
      </c>
      <c r="I16" s="8">
        <f t="shared" si="6"/>
        <v>0</v>
      </c>
      <c r="O16" s="68">
        <v>11</v>
      </c>
      <c r="P16" s="56">
        <f t="shared" si="7"/>
        <v>5.18181149846703e-5</v>
      </c>
      <c r="Q16" s="8">
        <v>0.09</v>
      </c>
      <c r="R16" s="8">
        <v>0.2601</v>
      </c>
      <c r="S16" s="22">
        <f t="shared" si="8"/>
        <v>0.0102297186537804</v>
      </c>
      <c r="T16" s="22">
        <f t="shared" si="9"/>
        <v>3.47477877903638</v>
      </c>
      <c r="U16" s="22">
        <f t="shared" si="10"/>
        <v>0.390410954880704</v>
      </c>
      <c r="V16" s="27">
        <f t="shared" si="11"/>
        <v>3.87541945257087</v>
      </c>
    </row>
    <row r="17" spans="1:22">
      <c r="A17" s="74" t="s">
        <v>37</v>
      </c>
      <c r="B17" s="8">
        <f>'iterasi 9'!V55</f>
        <v>0.265763739645677</v>
      </c>
      <c r="C17" s="7">
        <v>4</v>
      </c>
      <c r="D17" s="7">
        <f t="shared" si="3"/>
        <v>8</v>
      </c>
      <c r="E17" s="7">
        <v>3</v>
      </c>
      <c r="F17" s="8">
        <f t="shared" si="4"/>
        <v>0.0706303653104551</v>
      </c>
      <c r="G17" s="8">
        <f t="shared" si="5"/>
        <v>0.28252146124182</v>
      </c>
      <c r="H17" s="8">
        <f t="shared" si="6"/>
        <v>0.565042922483641</v>
      </c>
      <c r="I17" s="8">
        <f t="shared" si="6"/>
        <v>0.211891095931365</v>
      </c>
      <c r="O17" s="68">
        <v>12</v>
      </c>
      <c r="P17" s="56">
        <f t="shared" si="7"/>
        <v>0.0706303653104551</v>
      </c>
      <c r="Q17" s="8">
        <v>0.0324</v>
      </c>
      <c r="R17" s="8">
        <v>0.0625</v>
      </c>
      <c r="S17" s="22">
        <f t="shared" si="8"/>
        <v>1.93547039517925</v>
      </c>
      <c r="T17" s="22">
        <f t="shared" si="9"/>
        <v>0.364179089822611</v>
      </c>
      <c r="U17" s="22">
        <f t="shared" si="10"/>
        <v>4.21179231461819</v>
      </c>
      <c r="V17" s="27">
        <f t="shared" si="11"/>
        <v>6.51144179962006</v>
      </c>
    </row>
    <row r="18" spans="1:22">
      <c r="A18" s="74" t="s">
        <v>38</v>
      </c>
      <c r="B18" s="8">
        <f>'iterasi 9'!V56</f>
        <v>0.00719848004683422</v>
      </c>
      <c r="C18" s="7">
        <v>0</v>
      </c>
      <c r="D18" s="7">
        <f t="shared" si="3"/>
        <v>0</v>
      </c>
      <c r="E18" s="7">
        <v>0</v>
      </c>
      <c r="F18" s="8">
        <f t="shared" si="4"/>
        <v>5.18181149846703e-5</v>
      </c>
      <c r="G18" s="8">
        <f t="shared" si="5"/>
        <v>0</v>
      </c>
      <c r="H18" s="8">
        <f t="shared" si="6"/>
        <v>0</v>
      </c>
      <c r="I18" s="8">
        <f t="shared" si="6"/>
        <v>0</v>
      </c>
      <c r="O18" s="68">
        <v>13</v>
      </c>
      <c r="P18" s="56">
        <f t="shared" si="7"/>
        <v>5.18181149846703e-5</v>
      </c>
      <c r="Q18" s="8">
        <v>0.3136</v>
      </c>
      <c r="R18" s="8">
        <v>0.0361</v>
      </c>
      <c r="S18" s="22">
        <f t="shared" si="8"/>
        <v>0.0102297186537804</v>
      </c>
      <c r="T18" s="22">
        <f t="shared" si="9"/>
        <v>12.1076736122868</v>
      </c>
      <c r="U18" s="22">
        <f t="shared" si="10"/>
        <v>0.0541862186512627</v>
      </c>
      <c r="V18" s="27">
        <f t="shared" si="11"/>
        <v>12.1720895495918</v>
      </c>
    </row>
    <row r="19" spans="1:22">
      <c r="A19" s="74" t="s">
        <v>39</v>
      </c>
      <c r="B19" s="8">
        <f>'iterasi 9'!V57</f>
        <v>0.0301072512813777</v>
      </c>
      <c r="C19" s="7">
        <v>2</v>
      </c>
      <c r="D19" s="7">
        <f t="shared" si="3"/>
        <v>4</v>
      </c>
      <c r="E19" s="7">
        <v>1</v>
      </c>
      <c r="F19" s="8">
        <f t="shared" si="4"/>
        <v>0.000906446579720018</v>
      </c>
      <c r="G19" s="8">
        <f t="shared" si="5"/>
        <v>0.00181289315944004</v>
      </c>
      <c r="H19" s="8">
        <f t="shared" si="6"/>
        <v>0.00362578631888007</v>
      </c>
      <c r="I19" s="8">
        <f t="shared" si="6"/>
        <v>0.000906446579720018</v>
      </c>
      <c r="O19" s="68">
        <v>14</v>
      </c>
      <c r="P19" s="56">
        <f t="shared" si="7"/>
        <v>0.000906446579720018</v>
      </c>
      <c r="Q19" s="8">
        <v>0.1225</v>
      </c>
      <c r="R19" s="8">
        <v>0.1681</v>
      </c>
      <c r="S19" s="22">
        <f t="shared" si="8"/>
        <v>0.0871220245200668</v>
      </c>
      <c r="T19" s="22">
        <f t="shared" si="9"/>
        <v>0.502451555244932</v>
      </c>
      <c r="U19" s="22">
        <f t="shared" si="10"/>
        <v>1.90886738500857</v>
      </c>
      <c r="V19" s="27">
        <f t="shared" si="11"/>
        <v>2.49844096477357</v>
      </c>
    </row>
    <row r="20" spans="1:22">
      <c r="A20" s="74" t="s">
        <v>40</v>
      </c>
      <c r="B20" s="8">
        <f>'iterasi 9'!V58</f>
        <v>0.152958573020519</v>
      </c>
      <c r="C20" s="7">
        <v>3</v>
      </c>
      <c r="D20" s="7">
        <f t="shared" si="3"/>
        <v>6</v>
      </c>
      <c r="E20" s="7">
        <v>5</v>
      </c>
      <c r="F20" s="8">
        <f t="shared" si="4"/>
        <v>0.0233963250604735</v>
      </c>
      <c r="G20" s="8">
        <f t="shared" si="5"/>
        <v>0.0701889751814204</v>
      </c>
      <c r="H20" s="8">
        <f t="shared" si="6"/>
        <v>0.140377950362841</v>
      </c>
      <c r="I20" s="8">
        <f t="shared" si="6"/>
        <v>0.116981625302367</v>
      </c>
      <c r="O20" s="68">
        <v>15</v>
      </c>
      <c r="P20" s="56">
        <f t="shared" si="7"/>
        <v>0.0233963250604735</v>
      </c>
      <c r="Q20" s="8">
        <v>0.2209</v>
      </c>
      <c r="R20" s="8">
        <v>0.0729</v>
      </c>
      <c r="S20" s="22">
        <f t="shared" si="8"/>
        <v>0.784515479263984</v>
      </c>
      <c r="T20" s="22">
        <f t="shared" si="9"/>
        <v>1.4595401243143</v>
      </c>
      <c r="U20" s="22">
        <f t="shared" si="10"/>
        <v>3.78408395104341</v>
      </c>
      <c r="V20" s="27">
        <f t="shared" si="11"/>
        <v>6.0281395546217</v>
      </c>
    </row>
    <row r="21" spans="1:22">
      <c r="A21" s="74" t="s">
        <v>41</v>
      </c>
      <c r="B21" s="8">
        <f>'iterasi 9'!V59</f>
        <v>0.0102467015796976</v>
      </c>
      <c r="C21" s="7">
        <v>1</v>
      </c>
      <c r="D21" s="7">
        <f t="shared" si="3"/>
        <v>2</v>
      </c>
      <c r="E21" s="7">
        <v>1</v>
      </c>
      <c r="F21" s="8">
        <f t="shared" si="4"/>
        <v>0.000104994893263377</v>
      </c>
      <c r="G21" s="8">
        <f t="shared" si="5"/>
        <v>0.000104994893263377</v>
      </c>
      <c r="H21" s="8">
        <f t="shared" si="6"/>
        <v>0.000209989786526754</v>
      </c>
      <c r="I21" s="8">
        <f t="shared" si="6"/>
        <v>0.000104994893263377</v>
      </c>
      <c r="O21" s="68">
        <v>16</v>
      </c>
      <c r="P21" s="56">
        <f t="shared" si="7"/>
        <v>0.000104994893263377</v>
      </c>
      <c r="Q21" s="8">
        <v>0.2116</v>
      </c>
      <c r="R21" s="8">
        <v>0.0361</v>
      </c>
      <c r="S21" s="22">
        <f t="shared" si="8"/>
        <v>0.0141806504524234</v>
      </c>
      <c r="T21" s="22">
        <f t="shared" si="9"/>
        <v>3.00003900773381</v>
      </c>
      <c r="U21" s="22">
        <f t="shared" si="10"/>
        <v>0.0547842228167168</v>
      </c>
      <c r="V21" s="27">
        <f t="shared" si="11"/>
        <v>3.06900388100295</v>
      </c>
    </row>
    <row r="22" spans="1:22">
      <c r="A22" s="74" t="s">
        <v>42</v>
      </c>
      <c r="B22" s="8">
        <f>'iterasi 9'!V60</f>
        <v>0.00719848004683422</v>
      </c>
      <c r="C22" s="7">
        <v>0</v>
      </c>
      <c r="D22" s="7">
        <f t="shared" si="3"/>
        <v>0</v>
      </c>
      <c r="E22" s="7">
        <v>0</v>
      </c>
      <c r="F22" s="8">
        <f t="shared" si="4"/>
        <v>5.18181149846703e-5</v>
      </c>
      <c r="G22" s="8">
        <f t="shared" si="5"/>
        <v>0</v>
      </c>
      <c r="H22" s="8">
        <f t="shared" si="6"/>
        <v>0</v>
      </c>
      <c r="I22" s="8">
        <f t="shared" si="6"/>
        <v>0</v>
      </c>
      <c r="O22" s="68">
        <v>17</v>
      </c>
      <c r="P22" s="56">
        <f t="shared" si="7"/>
        <v>5.18181149846703e-5</v>
      </c>
      <c r="Q22" s="8">
        <v>0.0064</v>
      </c>
      <c r="R22" s="8">
        <v>0.3969</v>
      </c>
      <c r="S22" s="22">
        <f t="shared" si="8"/>
        <v>0.0102297186537804</v>
      </c>
      <c r="T22" s="22">
        <f t="shared" si="9"/>
        <v>0.247095379842587</v>
      </c>
      <c r="U22" s="22">
        <f t="shared" si="10"/>
        <v>0.595748204506542</v>
      </c>
      <c r="V22" s="27">
        <f t="shared" si="11"/>
        <v>0.85307330300291</v>
      </c>
    </row>
    <row r="23" spans="1:22">
      <c r="A23" s="74" t="s">
        <v>43</v>
      </c>
      <c r="B23" s="8">
        <f>'iterasi 9'!V61</f>
        <v>0.152958573020519</v>
      </c>
      <c r="C23" s="7">
        <v>3</v>
      </c>
      <c r="D23" s="7">
        <f t="shared" si="3"/>
        <v>6</v>
      </c>
      <c r="E23" s="7">
        <v>5</v>
      </c>
      <c r="F23" s="8">
        <f t="shared" si="4"/>
        <v>0.0233963250604735</v>
      </c>
      <c r="G23" s="8">
        <f t="shared" si="5"/>
        <v>0.0701889751814204</v>
      </c>
      <c r="H23" s="8">
        <f t="shared" si="6"/>
        <v>0.140377950362841</v>
      </c>
      <c r="I23" s="8">
        <f t="shared" si="6"/>
        <v>0.116981625302367</v>
      </c>
      <c r="O23" s="68">
        <v>18</v>
      </c>
      <c r="P23" s="56">
        <f t="shared" si="7"/>
        <v>0.0233963250604735</v>
      </c>
      <c r="Q23" s="8">
        <v>0.16</v>
      </c>
      <c r="R23" s="8">
        <v>0.1024</v>
      </c>
      <c r="S23" s="22">
        <f t="shared" si="8"/>
        <v>0.784515479263984</v>
      </c>
      <c r="T23" s="22">
        <f t="shared" si="9"/>
        <v>1.05715898546984</v>
      </c>
      <c r="U23" s="22">
        <f t="shared" si="10"/>
        <v>5.31536620832435</v>
      </c>
      <c r="V23" s="27">
        <f t="shared" si="11"/>
        <v>7.15704067305818</v>
      </c>
    </row>
    <row r="24" spans="1:22">
      <c r="A24" s="74" t="s">
        <v>44</v>
      </c>
      <c r="B24" s="8">
        <f>'iterasi 9'!V62</f>
        <v>0.71055613245267</v>
      </c>
      <c r="C24" s="7">
        <v>4</v>
      </c>
      <c r="D24" s="7">
        <f t="shared" si="3"/>
        <v>8</v>
      </c>
      <c r="E24" s="7">
        <v>7</v>
      </c>
      <c r="F24" s="8">
        <f t="shared" si="4"/>
        <v>0.504890017366096</v>
      </c>
      <c r="G24" s="8">
        <f t="shared" si="5"/>
        <v>2.01956006946439</v>
      </c>
      <c r="H24" s="8">
        <f t="shared" si="6"/>
        <v>4.03912013892877</v>
      </c>
      <c r="I24" s="8">
        <f t="shared" si="6"/>
        <v>3.53423012156267</v>
      </c>
      <c r="O24" s="68">
        <v>19</v>
      </c>
      <c r="P24" s="56">
        <f t="shared" si="7"/>
        <v>0.504890017366096</v>
      </c>
      <c r="Q24" s="8">
        <v>0.0576</v>
      </c>
      <c r="R24" s="8">
        <v>0.1225</v>
      </c>
      <c r="S24" s="22">
        <f t="shared" si="8"/>
        <v>4.9313424130473</v>
      </c>
      <c r="T24" s="22">
        <f t="shared" si="9"/>
        <v>1.71774296263229</v>
      </c>
      <c r="U24" s="22">
        <f t="shared" si="10"/>
        <v>12.7526206167322</v>
      </c>
      <c r="V24" s="27">
        <f t="shared" si="11"/>
        <v>19.4017059924118</v>
      </c>
    </row>
    <row r="25" spans="1:22">
      <c r="A25" s="74" t="s">
        <v>45</v>
      </c>
      <c r="B25" s="8">
        <f>'iterasi 9'!V63</f>
        <v>0.938275905356218</v>
      </c>
      <c r="C25" s="7">
        <v>5</v>
      </c>
      <c r="D25" s="7">
        <f t="shared" si="3"/>
        <v>10</v>
      </c>
      <c r="E25" s="7">
        <v>6</v>
      </c>
      <c r="F25" s="8">
        <f t="shared" si="4"/>
        <v>0.88036167457203</v>
      </c>
      <c r="G25" s="8">
        <f t="shared" si="5"/>
        <v>4.40180837286015</v>
      </c>
      <c r="H25" s="8">
        <f t="shared" si="6"/>
        <v>8.8036167457203</v>
      </c>
      <c r="I25" s="8">
        <f t="shared" si="6"/>
        <v>5.28217004743218</v>
      </c>
      <c r="O25" s="68">
        <v>20</v>
      </c>
      <c r="P25" s="56">
        <f t="shared" si="7"/>
        <v>0.88036167457203</v>
      </c>
      <c r="Q25" s="8">
        <v>0.0441</v>
      </c>
      <c r="R25" s="8">
        <v>0.0144</v>
      </c>
      <c r="S25" s="22">
        <f t="shared" si="8"/>
        <v>1.96275757281133</v>
      </c>
      <c r="T25" s="22">
        <f t="shared" si="9"/>
        <v>1.85662040353047</v>
      </c>
      <c r="U25" s="22">
        <f t="shared" si="10"/>
        <v>1.89737879688923</v>
      </c>
      <c r="V25" s="27">
        <f t="shared" si="11"/>
        <v>5.71675677323104</v>
      </c>
    </row>
    <row r="26" spans="1:22">
      <c r="A26" s="74" t="s">
        <v>46</v>
      </c>
      <c r="B26" s="8">
        <f>'iterasi 9'!V64</f>
        <v>0.00719848004683422</v>
      </c>
      <c r="C26" s="7">
        <v>0</v>
      </c>
      <c r="D26" s="7">
        <f t="shared" si="3"/>
        <v>0</v>
      </c>
      <c r="E26" s="7">
        <v>0</v>
      </c>
      <c r="F26" s="8">
        <f t="shared" si="4"/>
        <v>5.18181149846703e-5</v>
      </c>
      <c r="G26" s="8">
        <f t="shared" si="5"/>
        <v>0</v>
      </c>
      <c r="H26" s="8">
        <f t="shared" si="6"/>
        <v>0</v>
      </c>
      <c r="I26" s="8">
        <f t="shared" si="6"/>
        <v>0</v>
      </c>
      <c r="O26" s="68">
        <v>21</v>
      </c>
      <c r="P26" s="56">
        <f t="shared" si="7"/>
        <v>5.18181149846703e-5</v>
      </c>
      <c r="Q26" s="8">
        <v>0.0625</v>
      </c>
      <c r="R26" s="8">
        <v>0.3481</v>
      </c>
      <c r="S26" s="22">
        <f t="shared" si="8"/>
        <v>0.0102297186537804</v>
      </c>
      <c r="T26" s="22">
        <f t="shared" si="9"/>
        <v>2.41304081877527</v>
      </c>
      <c r="U26" s="22">
        <f t="shared" si="10"/>
        <v>0.522499244113699</v>
      </c>
      <c r="V26" s="27">
        <f t="shared" si="11"/>
        <v>2.94576978154275</v>
      </c>
    </row>
    <row r="27" spans="1:22">
      <c r="A27" s="74" t="s">
        <v>47</v>
      </c>
      <c r="B27" s="8">
        <f>'iterasi 9'!V65</f>
        <v>0.0174015613449255</v>
      </c>
      <c r="C27" s="7">
        <v>2</v>
      </c>
      <c r="D27" s="7">
        <f t="shared" si="3"/>
        <v>4</v>
      </c>
      <c r="E27" s="7">
        <v>2</v>
      </c>
      <c r="F27" s="8">
        <f t="shared" si="4"/>
        <v>0.000302814337241207</v>
      </c>
      <c r="G27" s="8">
        <f t="shared" si="5"/>
        <v>0.000605628674482414</v>
      </c>
      <c r="H27" s="8">
        <f t="shared" si="6"/>
        <v>0.00121125734896483</v>
      </c>
      <c r="I27" s="8">
        <f t="shared" si="6"/>
        <v>0.000605628674482414</v>
      </c>
      <c r="O27" s="68">
        <v>22</v>
      </c>
      <c r="P27" s="56">
        <f t="shared" si="7"/>
        <v>0.000302814337241207</v>
      </c>
      <c r="Q27" s="8">
        <v>0.0625</v>
      </c>
      <c r="R27" s="8">
        <v>0.0784</v>
      </c>
      <c r="S27" s="22">
        <f t="shared" si="8"/>
        <v>0.0256498543339857</v>
      </c>
      <c r="T27" s="22">
        <f t="shared" si="9"/>
        <v>0.109193944772591</v>
      </c>
      <c r="U27" s="22">
        <f t="shared" si="10"/>
        <v>1.06107608297513</v>
      </c>
      <c r="V27" s="27">
        <f t="shared" si="11"/>
        <v>1.19591988208171</v>
      </c>
    </row>
    <row r="28" spans="1:22">
      <c r="A28" s="74" t="s">
        <v>48</v>
      </c>
      <c r="B28" s="8">
        <f>'iterasi 9'!V66</f>
        <v>0.0174015613449255</v>
      </c>
      <c r="C28" s="7">
        <v>2</v>
      </c>
      <c r="D28" s="7">
        <f t="shared" si="3"/>
        <v>4</v>
      </c>
      <c r="E28" s="7">
        <v>2</v>
      </c>
      <c r="F28" s="8">
        <f t="shared" si="4"/>
        <v>0.000302814337241207</v>
      </c>
      <c r="G28" s="8">
        <f t="shared" si="5"/>
        <v>0.000605628674482414</v>
      </c>
      <c r="H28" s="8">
        <f t="shared" si="6"/>
        <v>0.00121125734896483</v>
      </c>
      <c r="I28" s="8">
        <f t="shared" si="6"/>
        <v>0.000605628674482414</v>
      </c>
      <c r="O28" s="68">
        <v>23</v>
      </c>
      <c r="P28" s="56">
        <f t="shared" si="7"/>
        <v>0.000302814337241207</v>
      </c>
      <c r="Q28" s="8">
        <v>0.3364</v>
      </c>
      <c r="R28" s="8">
        <v>0.09</v>
      </c>
      <c r="S28" s="22">
        <f t="shared" si="8"/>
        <v>0.0256498543339857</v>
      </c>
      <c r="T28" s="22">
        <f t="shared" si="9"/>
        <v>0.587725488343995</v>
      </c>
      <c r="U28" s="22">
        <f t="shared" si="10"/>
        <v>1.21807203402757</v>
      </c>
      <c r="V28" s="27">
        <f t="shared" si="11"/>
        <v>1.83144737670555</v>
      </c>
    </row>
    <row r="29" spans="1:22">
      <c r="A29" s="74" t="s">
        <v>49</v>
      </c>
      <c r="B29" s="8">
        <f>'iterasi 9'!V67</f>
        <v>0.0164984398578573</v>
      </c>
      <c r="C29" s="7">
        <v>2</v>
      </c>
      <c r="D29" s="7">
        <f t="shared" si="3"/>
        <v>4</v>
      </c>
      <c r="E29" s="7">
        <v>3</v>
      </c>
      <c r="F29" s="8">
        <f t="shared" si="4"/>
        <v>0.000272198517743336</v>
      </c>
      <c r="G29" s="8">
        <f t="shared" si="5"/>
        <v>0.000544397035486671</v>
      </c>
      <c r="H29" s="8">
        <f t="shared" si="6"/>
        <v>0.00108879407097334</v>
      </c>
      <c r="I29" s="8">
        <f t="shared" si="6"/>
        <v>0.000816595553230007</v>
      </c>
      <c r="O29" s="68">
        <v>24</v>
      </c>
      <c r="P29" s="56">
        <f t="shared" si="7"/>
        <v>0.000272198517743336</v>
      </c>
      <c r="Q29" s="8">
        <v>0.0441</v>
      </c>
      <c r="R29" s="8">
        <v>0.1225</v>
      </c>
      <c r="S29" s="22">
        <f t="shared" si="8"/>
        <v>0.0204954529497335</v>
      </c>
      <c r="T29" s="22">
        <f t="shared" si="9"/>
        <v>0.061411934974905</v>
      </c>
      <c r="U29" s="22">
        <f t="shared" si="10"/>
        <v>2.16980829966879</v>
      </c>
      <c r="V29" s="27">
        <f t="shared" si="11"/>
        <v>2.25171568759343</v>
      </c>
    </row>
    <row r="30" spans="1:22">
      <c r="A30" s="74" t="s">
        <v>50</v>
      </c>
      <c r="B30" s="8">
        <f>'iterasi 9'!V68</f>
        <v>0.028619501880939</v>
      </c>
      <c r="C30" s="7">
        <v>3</v>
      </c>
      <c r="D30" s="7">
        <f t="shared" si="3"/>
        <v>6</v>
      </c>
      <c r="E30" s="7">
        <v>2</v>
      </c>
      <c r="F30" s="8">
        <f t="shared" si="4"/>
        <v>0.000819075887913071</v>
      </c>
      <c r="G30" s="8">
        <f t="shared" si="5"/>
        <v>0.00245722766373921</v>
      </c>
      <c r="H30" s="8">
        <f t="shared" si="6"/>
        <v>0.00491445532747843</v>
      </c>
      <c r="I30" s="8">
        <f t="shared" si="6"/>
        <v>0.00163815177582614</v>
      </c>
      <c r="O30" s="68">
        <v>25</v>
      </c>
      <c r="P30" s="56">
        <f t="shared" si="7"/>
        <v>0.000819075887913071</v>
      </c>
      <c r="Q30" s="8">
        <v>0.0225</v>
      </c>
      <c r="R30" s="8">
        <v>0.1024</v>
      </c>
      <c r="S30" s="22">
        <f t="shared" si="8"/>
        <v>0.0456702823391709</v>
      </c>
      <c r="T30" s="22">
        <f t="shared" si="9"/>
        <v>0.0375945830306284</v>
      </c>
      <c r="U30" s="22">
        <f t="shared" si="10"/>
        <v>3.41730425052689</v>
      </c>
      <c r="V30" s="27">
        <f t="shared" si="11"/>
        <v>3.50056911589669</v>
      </c>
    </row>
    <row r="31" spans="1:22">
      <c r="A31" s="74" t="s">
        <v>51</v>
      </c>
      <c r="B31" s="8">
        <f>'iterasi 9'!V69</f>
        <v>0.0174015613449255</v>
      </c>
      <c r="C31" s="7">
        <v>2</v>
      </c>
      <c r="D31" s="7">
        <f t="shared" si="3"/>
        <v>4</v>
      </c>
      <c r="E31" s="7">
        <v>2</v>
      </c>
      <c r="F31" s="8">
        <f t="shared" si="4"/>
        <v>0.000302814337241207</v>
      </c>
      <c r="G31" s="8">
        <f t="shared" si="5"/>
        <v>0.000605628674482414</v>
      </c>
      <c r="H31" s="8">
        <f t="shared" si="6"/>
        <v>0.00121125734896483</v>
      </c>
      <c r="I31" s="8">
        <f t="shared" si="6"/>
        <v>0.000605628674482414</v>
      </c>
      <c r="O31" s="68">
        <v>26</v>
      </c>
      <c r="P31" s="56">
        <f t="shared" si="7"/>
        <v>0.000302814337241207</v>
      </c>
      <c r="Q31" s="8">
        <v>0.2809</v>
      </c>
      <c r="R31" s="8">
        <v>0.0729</v>
      </c>
      <c r="S31" s="22">
        <f t="shared" si="8"/>
        <v>0.0256498543339857</v>
      </c>
      <c r="T31" s="22">
        <f t="shared" si="9"/>
        <v>0.490761265385934</v>
      </c>
      <c r="U31" s="22">
        <f t="shared" si="10"/>
        <v>0.986638347562334</v>
      </c>
      <c r="V31" s="27">
        <f t="shared" si="11"/>
        <v>1.50304946728225</v>
      </c>
    </row>
    <row r="32" spans="1:22">
      <c r="A32" s="74" t="s">
        <v>52</v>
      </c>
      <c r="B32" s="8">
        <f>'iterasi 9'!V70</f>
        <v>0.0102467015796976</v>
      </c>
      <c r="C32" s="7">
        <v>1</v>
      </c>
      <c r="D32" s="7">
        <f t="shared" si="3"/>
        <v>2</v>
      </c>
      <c r="E32" s="7">
        <v>1</v>
      </c>
      <c r="F32" s="8">
        <f t="shared" si="4"/>
        <v>0.000104994893263377</v>
      </c>
      <c r="G32" s="8">
        <f t="shared" si="5"/>
        <v>0.000104994893263377</v>
      </c>
      <c r="H32" s="8">
        <f t="shared" si="6"/>
        <v>0.000209989786526754</v>
      </c>
      <c r="I32" s="8">
        <f t="shared" si="6"/>
        <v>0.000104994893263377</v>
      </c>
      <c r="O32" s="68">
        <v>27</v>
      </c>
      <c r="P32" s="56">
        <f t="shared" si="7"/>
        <v>0.000104994893263377</v>
      </c>
      <c r="Q32" s="8">
        <v>0.0225</v>
      </c>
      <c r="R32" s="8">
        <v>0.0225</v>
      </c>
      <c r="S32" s="22">
        <f t="shared" si="8"/>
        <v>0.0141806504524234</v>
      </c>
      <c r="T32" s="22">
        <f t="shared" si="9"/>
        <v>0.319002257438614</v>
      </c>
      <c r="U32" s="22">
        <f t="shared" si="10"/>
        <v>0.0341452912292557</v>
      </c>
      <c r="V32" s="27">
        <f t="shared" si="11"/>
        <v>0.367328199120293</v>
      </c>
    </row>
    <row r="33" spans="1:22">
      <c r="A33" s="74" t="s">
        <v>53</v>
      </c>
      <c r="B33" s="8">
        <f>'iterasi 9'!V71</f>
        <v>0.0164984398578573</v>
      </c>
      <c r="C33" s="7">
        <v>2</v>
      </c>
      <c r="D33" s="7">
        <f t="shared" si="3"/>
        <v>4</v>
      </c>
      <c r="E33" s="7">
        <v>3</v>
      </c>
      <c r="F33" s="8">
        <f t="shared" si="4"/>
        <v>0.000272198517743336</v>
      </c>
      <c r="G33" s="8">
        <f t="shared" si="5"/>
        <v>0.000544397035486671</v>
      </c>
      <c r="H33" s="8">
        <f t="shared" si="6"/>
        <v>0.00108879407097334</v>
      </c>
      <c r="I33" s="8">
        <f t="shared" si="6"/>
        <v>0.000816595553230007</v>
      </c>
      <c r="O33" s="68">
        <v>28</v>
      </c>
      <c r="P33" s="56">
        <f t="shared" si="7"/>
        <v>0.000272198517743336</v>
      </c>
      <c r="Q33" s="8">
        <v>0.36</v>
      </c>
      <c r="R33" s="8">
        <v>0.0169</v>
      </c>
      <c r="S33" s="22">
        <f t="shared" si="8"/>
        <v>0.0204954529497335</v>
      </c>
      <c r="T33" s="22">
        <f t="shared" si="9"/>
        <v>0.50132191816249</v>
      </c>
      <c r="U33" s="22">
        <f t="shared" si="10"/>
        <v>0.299344981750225</v>
      </c>
      <c r="V33" s="27">
        <f t="shared" si="11"/>
        <v>0.821162352862448</v>
      </c>
    </row>
    <row r="34" spans="1:22">
      <c r="A34" s="74" t="s">
        <v>54</v>
      </c>
      <c r="B34" s="8">
        <f>'iterasi 9'!V72</f>
        <v>0.980333168615217</v>
      </c>
      <c r="C34" s="7">
        <v>5</v>
      </c>
      <c r="D34" s="7">
        <f t="shared" si="3"/>
        <v>10</v>
      </c>
      <c r="E34" s="7">
        <v>7</v>
      </c>
      <c r="F34" s="8">
        <f t="shared" si="4"/>
        <v>0.961053121487151</v>
      </c>
      <c r="G34" s="8">
        <f t="shared" si="5"/>
        <v>4.80526560743576</v>
      </c>
      <c r="H34" s="8">
        <f t="shared" si="6"/>
        <v>9.61053121487151</v>
      </c>
      <c r="I34" s="8">
        <f t="shared" si="6"/>
        <v>6.72737185041006</v>
      </c>
      <c r="O34" s="68">
        <v>29</v>
      </c>
      <c r="P34" s="56">
        <f t="shared" si="7"/>
        <v>0.961053121487151</v>
      </c>
      <c r="Q34" s="8">
        <v>0.0441</v>
      </c>
      <c r="R34" s="8">
        <v>0.0256</v>
      </c>
      <c r="S34" s="22">
        <f t="shared" si="8"/>
        <v>0.788619279704756</v>
      </c>
      <c r="T34" s="22">
        <f t="shared" si="9"/>
        <v>2.19378509107384</v>
      </c>
      <c r="U34" s="22">
        <f t="shared" si="10"/>
        <v>3.68488969095287</v>
      </c>
      <c r="V34" s="27">
        <f t="shared" si="11"/>
        <v>6.66729406173146</v>
      </c>
    </row>
    <row r="35" spans="1:22">
      <c r="A35" s="74" t="s">
        <v>55</v>
      </c>
      <c r="B35" s="8">
        <f>'iterasi 9'!V73</f>
        <v>0.0102467015796976</v>
      </c>
      <c r="C35" s="7">
        <v>1</v>
      </c>
      <c r="D35" s="7">
        <f t="shared" si="3"/>
        <v>2</v>
      </c>
      <c r="E35" s="7">
        <v>1</v>
      </c>
      <c r="F35" s="8">
        <f t="shared" si="4"/>
        <v>0.000104994893263377</v>
      </c>
      <c r="G35" s="8">
        <f t="shared" si="5"/>
        <v>0.000104994893263377</v>
      </c>
      <c r="H35" s="8">
        <f t="shared" si="6"/>
        <v>0.000209989786526754</v>
      </c>
      <c r="I35" s="8">
        <f t="shared" si="6"/>
        <v>0.000104994893263377</v>
      </c>
      <c r="O35" s="68">
        <v>30</v>
      </c>
      <c r="P35" s="56">
        <f t="shared" si="7"/>
        <v>0.000104994893263377</v>
      </c>
      <c r="Q35" s="8">
        <v>0.1764</v>
      </c>
      <c r="R35" s="8">
        <v>0.0484</v>
      </c>
      <c r="S35" s="22">
        <f t="shared" si="8"/>
        <v>0.0141806504524234</v>
      </c>
      <c r="T35" s="22">
        <f t="shared" si="9"/>
        <v>2.50097769831874</v>
      </c>
      <c r="U35" s="22">
        <f t="shared" si="10"/>
        <v>0.0734503153553766</v>
      </c>
      <c r="V35" s="27">
        <f t="shared" si="11"/>
        <v>2.58860866412654</v>
      </c>
    </row>
    <row r="36" spans="1:22">
      <c r="A36" s="9" t="s">
        <v>5</v>
      </c>
      <c r="B36" s="9"/>
      <c r="C36" s="9"/>
      <c r="D36" s="9"/>
      <c r="E36" s="9"/>
      <c r="F36" s="10">
        <f>SUM(F6:F35)</f>
        <v>4.15859291002534</v>
      </c>
      <c r="G36" s="10">
        <f>SUM(G6:G35)</f>
        <v>22.4341879268973</v>
      </c>
      <c r="H36" s="10">
        <f>SUM(H6:H35)</f>
        <v>44.8683758537947</v>
      </c>
      <c r="I36" s="10">
        <f>SUM(I6:I35)</f>
        <v>29.9603991958341</v>
      </c>
      <c r="O36" s="18" t="s">
        <v>56</v>
      </c>
      <c r="P36" s="18"/>
      <c r="Q36" s="18"/>
      <c r="R36" s="18"/>
      <c r="S36" s="18"/>
      <c r="T36" s="18"/>
      <c r="U36" s="18"/>
      <c r="V36" s="38">
        <f>SUM(V6:V35)</f>
        <v>196.055918167111</v>
      </c>
    </row>
    <row r="37" spans="1:9">
      <c r="A37" s="9" t="s">
        <v>57</v>
      </c>
      <c r="B37" s="9"/>
      <c r="C37" s="9"/>
      <c r="D37" s="9"/>
      <c r="E37" s="9"/>
      <c r="F37" s="9"/>
      <c r="G37" s="10">
        <f>(G36/$F36)</f>
        <v>5.39465834052043</v>
      </c>
      <c r="H37" s="10">
        <f t="shared" ref="H37:I37" si="12">(H36/$F36)</f>
        <v>10.7893166810409</v>
      </c>
      <c r="I37" s="10">
        <f t="shared" si="12"/>
        <v>7.20445589266671</v>
      </c>
    </row>
    <row r="38" spans="1:9">
      <c r="A38" s="30"/>
      <c r="B38" s="30"/>
      <c r="C38" s="30"/>
      <c r="D38" s="30"/>
      <c r="E38" s="30"/>
      <c r="F38" s="30"/>
      <c r="G38" s="67"/>
      <c r="H38" s="67"/>
      <c r="I38" s="67"/>
    </row>
    <row r="39" customHeight="1" spans="1:24">
      <c r="A39" s="30"/>
      <c r="B39" s="30"/>
      <c r="C39" s="30"/>
      <c r="D39" s="30"/>
      <c r="E39" s="30"/>
      <c r="F39" s="30"/>
      <c r="G39" s="67"/>
      <c r="H39" s="67"/>
      <c r="I39" s="67"/>
      <c r="O39" s="2" t="s">
        <v>8</v>
      </c>
      <c r="P39" s="2"/>
      <c r="Q39" s="2"/>
      <c r="R39" s="2"/>
      <c r="S39" s="2"/>
      <c r="T39" s="2"/>
      <c r="U39" s="2"/>
      <c r="V39" s="2"/>
      <c r="W39" s="2"/>
      <c r="X39" s="2"/>
    </row>
    <row r="40" customHeight="1" spans="1:24">
      <c r="A40" s="11" t="s">
        <v>3</v>
      </c>
      <c r="B40" s="11" t="s">
        <v>58</v>
      </c>
      <c r="C40" s="11" t="s">
        <v>10</v>
      </c>
      <c r="D40" s="11"/>
      <c r="E40" s="11"/>
      <c r="F40" s="13" t="s">
        <v>11</v>
      </c>
      <c r="G40" s="11" t="s">
        <v>12</v>
      </c>
      <c r="H40" s="11" t="s">
        <v>13</v>
      </c>
      <c r="I40" s="11" t="s">
        <v>14</v>
      </c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9">
      <c r="A41" s="14"/>
      <c r="B41" s="14"/>
      <c r="C41" s="14" t="s">
        <v>21</v>
      </c>
      <c r="D41" s="14" t="s">
        <v>22</v>
      </c>
      <c r="E41" s="14" t="s">
        <v>23</v>
      </c>
      <c r="F41" s="15"/>
      <c r="G41" s="14"/>
      <c r="H41" s="14"/>
      <c r="I41" s="14"/>
    </row>
    <row r="42" spans="1:24">
      <c r="A42" s="74" t="s">
        <v>26</v>
      </c>
      <c r="B42" s="8">
        <f>'iterasi 9'!W44</f>
        <v>0.875266747853789</v>
      </c>
      <c r="C42" s="7">
        <v>2</v>
      </c>
      <c r="D42" s="7">
        <f>C42*2</f>
        <v>4</v>
      </c>
      <c r="E42" s="7">
        <v>2</v>
      </c>
      <c r="F42" s="8">
        <f>B42^2</f>
        <v>0.766091879898548</v>
      </c>
      <c r="G42" s="8">
        <f>$F42*C42</f>
        <v>1.5321837597971</v>
      </c>
      <c r="H42" s="8">
        <f>$F42*D42</f>
        <v>3.06436751959419</v>
      </c>
      <c r="I42" s="8">
        <f>$F42*E42</f>
        <v>1.5321837597971</v>
      </c>
      <c r="O42" s="17" t="s">
        <v>3</v>
      </c>
      <c r="P42" s="16" t="s">
        <v>17</v>
      </c>
      <c r="Q42" s="16" t="s">
        <v>18</v>
      </c>
      <c r="R42" s="16" t="s">
        <v>19</v>
      </c>
      <c r="S42" s="18" t="s">
        <v>59</v>
      </c>
      <c r="U42" s="16" t="s">
        <v>3</v>
      </c>
      <c r="V42" s="19" t="s">
        <v>11</v>
      </c>
      <c r="W42" s="19" t="s">
        <v>24</v>
      </c>
      <c r="X42" s="19" t="s">
        <v>25</v>
      </c>
    </row>
    <row r="43" spans="1:24">
      <c r="A43" s="74" t="s">
        <v>27</v>
      </c>
      <c r="B43" s="8">
        <f>'iterasi 9'!W45</f>
        <v>0.937221131366089</v>
      </c>
      <c r="C43" s="7">
        <v>3</v>
      </c>
      <c r="D43" s="7">
        <f t="shared" ref="D43:D71" si="13">C43*2</f>
        <v>6</v>
      </c>
      <c r="E43" s="7">
        <v>3</v>
      </c>
      <c r="F43" s="8">
        <f t="shared" ref="F43:F71" si="14">B43^2</f>
        <v>0.878383449079131</v>
      </c>
      <c r="G43" s="8">
        <f t="shared" ref="G43:G71" si="15">F43*C43</f>
        <v>2.63515034723739</v>
      </c>
      <c r="H43" s="8">
        <f t="shared" ref="H43:I71" si="16">$F43*D43</f>
        <v>5.27030069447479</v>
      </c>
      <c r="I43" s="8">
        <f t="shared" si="16"/>
        <v>2.63515034723739</v>
      </c>
      <c r="O43" s="20"/>
      <c r="P43" s="16"/>
      <c r="Q43" s="16"/>
      <c r="R43" s="16"/>
      <c r="S43" s="18" t="s">
        <v>20</v>
      </c>
      <c r="U43" s="16"/>
      <c r="V43" s="16" t="s">
        <v>63</v>
      </c>
      <c r="W43" s="16" t="s">
        <v>64</v>
      </c>
      <c r="X43" s="16" t="s">
        <v>65</v>
      </c>
    </row>
    <row r="44" spans="1:24">
      <c r="A44" s="74" t="s">
        <v>28</v>
      </c>
      <c r="B44" s="8">
        <f>'iterasi 9'!W46</f>
        <v>0.0369368286382783</v>
      </c>
      <c r="C44" s="7">
        <v>0</v>
      </c>
      <c r="D44" s="7">
        <f t="shared" si="13"/>
        <v>0</v>
      </c>
      <c r="E44" s="7">
        <v>0</v>
      </c>
      <c r="F44" s="8">
        <f t="shared" si="14"/>
        <v>0.00136432930985353</v>
      </c>
      <c r="G44" s="8">
        <f t="shared" si="15"/>
        <v>0</v>
      </c>
      <c r="H44" s="8">
        <f t="shared" si="16"/>
        <v>0</v>
      </c>
      <c r="I44" s="8">
        <f t="shared" si="16"/>
        <v>0</v>
      </c>
      <c r="O44" s="21">
        <v>1</v>
      </c>
      <c r="P44" s="22">
        <f>SUM(($C6-L$4)^2,($D6-M$4)^2,($E6-N$4)^2)^-1</f>
        <v>0.0118056942272761</v>
      </c>
      <c r="Q44" s="22">
        <f>SUM(($C42-L$5)^2,($D42-M$5)^2,($E42-N$5)^2)^-1</f>
        <v>0.572376061055065</v>
      </c>
      <c r="R44" s="22">
        <f>SUM(($C78-L$6)^2,($D78-M$6)^2,($E78-N$6)^2)^-1</f>
        <v>0.0738872558320001</v>
      </c>
      <c r="S44" s="22">
        <f>SUM(P44:R44)</f>
        <v>0.658069011114341</v>
      </c>
      <c r="U44" s="21">
        <v>1</v>
      </c>
      <c r="V44" s="22">
        <f>P44/S44</f>
        <v>0.0179399030008797</v>
      </c>
      <c r="W44" s="22">
        <f>Q44/S44</f>
        <v>0.869781210462763</v>
      </c>
      <c r="X44" s="22">
        <f>R44/S44</f>
        <v>0.112278886536358</v>
      </c>
    </row>
    <row r="45" spans="1:24">
      <c r="A45" s="74" t="s">
        <v>29</v>
      </c>
      <c r="B45" s="8">
        <f>'iterasi 9'!W47</f>
        <v>0.0278066426957183</v>
      </c>
      <c r="C45" s="7">
        <v>6</v>
      </c>
      <c r="D45" s="7">
        <f t="shared" si="13"/>
        <v>12</v>
      </c>
      <c r="E45" s="7">
        <v>8</v>
      </c>
      <c r="F45" s="8">
        <f t="shared" si="14"/>
        <v>0.000773209378007346</v>
      </c>
      <c r="G45" s="8">
        <f t="shared" si="15"/>
        <v>0.00463925626804407</v>
      </c>
      <c r="H45" s="8">
        <f t="shared" si="16"/>
        <v>0.00927851253608815</v>
      </c>
      <c r="I45" s="8">
        <f t="shared" si="16"/>
        <v>0.00618567502405876</v>
      </c>
      <c r="O45" s="21">
        <v>2</v>
      </c>
      <c r="P45" s="22">
        <f t="shared" ref="P45:P73" si="17">SUM(($C7-L$4)^2,($D7-M$4)^2,($E7-N$4)^2)^-1</f>
        <v>0.0215752559569015</v>
      </c>
      <c r="Q45" s="22">
        <f t="shared" ref="Q45:Q73" si="18">SUM(($C43-L$5)^2,($D43-M$5)^2,($E43-N$5)^2)^-1</f>
        <v>0.75968900269555</v>
      </c>
      <c r="R45" s="22">
        <f t="shared" ref="R45:R73" si="19">SUM(($C79-L$6)^2,($D79-M$6)^2,($E79-N$6)^2)^-1</f>
        <v>0.0266306627748901</v>
      </c>
      <c r="S45" s="22">
        <f t="shared" ref="S45:S73" si="20">SUM(P45:R45)</f>
        <v>0.807894921427342</v>
      </c>
      <c r="U45" s="21">
        <v>2</v>
      </c>
      <c r="V45" s="22">
        <f t="shared" ref="V45:V73" si="21">P45/S45</f>
        <v>0.0267055224444084</v>
      </c>
      <c r="W45" s="22">
        <f t="shared" ref="W45:W73" si="22">Q45/S45</f>
        <v>0.940331449730338</v>
      </c>
      <c r="X45" s="22">
        <f t="shared" ref="X45:X73" si="23">R45/S45</f>
        <v>0.0329630278252531</v>
      </c>
    </row>
    <row r="46" spans="1:24">
      <c r="A46" s="74" t="s">
        <v>30</v>
      </c>
      <c r="B46" s="8">
        <f>'iterasi 9'!W48</f>
        <v>0.0984508974433171</v>
      </c>
      <c r="C46" s="7">
        <v>1</v>
      </c>
      <c r="D46" s="7">
        <f t="shared" si="13"/>
        <v>2</v>
      </c>
      <c r="E46" s="7">
        <v>1</v>
      </c>
      <c r="F46" s="8">
        <f t="shared" si="14"/>
        <v>0.00969257920739453</v>
      </c>
      <c r="G46" s="8">
        <f t="shared" si="15"/>
        <v>0.00969257920739453</v>
      </c>
      <c r="H46" s="8">
        <f t="shared" si="16"/>
        <v>0.0193851584147891</v>
      </c>
      <c r="I46" s="8">
        <f t="shared" si="16"/>
        <v>0.00969257920739453</v>
      </c>
      <c r="O46" s="21">
        <v>3</v>
      </c>
      <c r="P46" s="22">
        <f t="shared" si="17"/>
        <v>0.00506544869301178</v>
      </c>
      <c r="Q46" s="22">
        <f t="shared" si="18"/>
        <v>0.0259009294470707</v>
      </c>
      <c r="R46" s="22">
        <f t="shared" si="19"/>
        <v>0.666221059497363</v>
      </c>
      <c r="S46" s="22">
        <f t="shared" si="20"/>
        <v>0.697187437637445</v>
      </c>
      <c r="U46" s="21">
        <v>3</v>
      </c>
      <c r="V46" s="22">
        <f t="shared" si="21"/>
        <v>0.00726554785636561</v>
      </c>
      <c r="W46" s="22">
        <f t="shared" si="22"/>
        <v>0.0371505968822976</v>
      </c>
      <c r="X46" s="22">
        <f t="shared" si="23"/>
        <v>0.955583855261337</v>
      </c>
    </row>
    <row r="47" spans="1:24">
      <c r="A47" s="74" t="s">
        <v>31</v>
      </c>
      <c r="B47" s="8">
        <f>'iterasi 9'!W49</f>
        <v>0.0684629805135336</v>
      </c>
      <c r="C47" s="7">
        <v>1</v>
      </c>
      <c r="D47" s="7">
        <f t="shared" si="13"/>
        <v>2</v>
      </c>
      <c r="E47" s="7">
        <v>0</v>
      </c>
      <c r="F47" s="8">
        <f t="shared" si="14"/>
        <v>0.00468717970079648</v>
      </c>
      <c r="G47" s="8">
        <f t="shared" si="15"/>
        <v>0.00468717970079648</v>
      </c>
      <c r="H47" s="8">
        <f t="shared" si="16"/>
        <v>0.00937435940159297</v>
      </c>
      <c r="I47" s="8">
        <f t="shared" si="16"/>
        <v>0</v>
      </c>
      <c r="O47" s="21">
        <v>4</v>
      </c>
      <c r="P47" s="22">
        <f t="shared" si="17"/>
        <v>0.405665845583053</v>
      </c>
      <c r="Q47" s="22">
        <f t="shared" si="18"/>
        <v>0.011196337798256</v>
      </c>
      <c r="R47" s="22">
        <f t="shared" si="19"/>
        <v>0.00480867325934717</v>
      </c>
      <c r="S47" s="22">
        <f t="shared" si="20"/>
        <v>0.421670856640657</v>
      </c>
      <c r="U47" s="21">
        <v>4</v>
      </c>
      <c r="V47" s="22">
        <f t="shared" si="21"/>
        <v>0.962043829196281</v>
      </c>
      <c r="W47" s="22">
        <f t="shared" si="22"/>
        <v>0.0265523159163863</v>
      </c>
      <c r="X47" s="22">
        <f t="shared" si="23"/>
        <v>0.0114038548873324</v>
      </c>
    </row>
    <row r="48" spans="1:24">
      <c r="A48" s="74" t="s">
        <v>32</v>
      </c>
      <c r="B48" s="8">
        <f>'iterasi 9'!W50</f>
        <v>0.875266747853789</v>
      </c>
      <c r="C48" s="7">
        <v>2</v>
      </c>
      <c r="D48" s="7">
        <f t="shared" si="13"/>
        <v>4</v>
      </c>
      <c r="E48" s="7">
        <v>2</v>
      </c>
      <c r="F48" s="8">
        <f t="shared" si="14"/>
        <v>0.766091879898548</v>
      </c>
      <c r="G48" s="8">
        <f t="shared" si="15"/>
        <v>1.5321837597971</v>
      </c>
      <c r="H48" s="8">
        <f t="shared" si="16"/>
        <v>3.06436751959419</v>
      </c>
      <c r="I48" s="8">
        <f t="shared" si="16"/>
        <v>1.5321837597971</v>
      </c>
      <c r="O48" s="21">
        <v>5</v>
      </c>
      <c r="P48" s="22">
        <f t="shared" si="17"/>
        <v>0.00740409571589389</v>
      </c>
      <c r="Q48" s="22">
        <f t="shared" si="18"/>
        <v>0.0705324162300942</v>
      </c>
      <c r="R48" s="22">
        <f t="shared" si="19"/>
        <v>0.658948838624109</v>
      </c>
      <c r="S48" s="22">
        <f t="shared" si="20"/>
        <v>0.736885350570097</v>
      </c>
      <c r="U48" s="21">
        <v>5</v>
      </c>
      <c r="V48" s="22">
        <f t="shared" si="21"/>
        <v>0.0100478259069279</v>
      </c>
      <c r="W48" s="22">
        <f t="shared" si="22"/>
        <v>0.0957169472503778</v>
      </c>
      <c r="X48" s="22">
        <f t="shared" si="23"/>
        <v>0.894235226842694</v>
      </c>
    </row>
    <row r="49" spans="1:24">
      <c r="A49" s="74" t="s">
        <v>33</v>
      </c>
      <c r="B49" s="8">
        <f>'iterasi 9'!W51</f>
        <v>0.869942596485241</v>
      </c>
      <c r="C49" s="7">
        <v>3</v>
      </c>
      <c r="D49" s="7">
        <f t="shared" si="13"/>
        <v>6</v>
      </c>
      <c r="E49" s="7">
        <v>4</v>
      </c>
      <c r="F49" s="8">
        <f t="shared" si="14"/>
        <v>0.756800121179483</v>
      </c>
      <c r="G49" s="8">
        <f t="shared" si="15"/>
        <v>2.27040036353845</v>
      </c>
      <c r="H49" s="8">
        <f t="shared" si="16"/>
        <v>4.5408007270769</v>
      </c>
      <c r="I49" s="8">
        <f t="shared" si="16"/>
        <v>3.02720048471793</v>
      </c>
      <c r="O49" s="21">
        <v>6</v>
      </c>
      <c r="P49" s="22">
        <f t="shared" si="17"/>
        <v>0.00673539942597562</v>
      </c>
      <c r="Q49" s="22">
        <f t="shared" si="18"/>
        <v>0.0539594926945316</v>
      </c>
      <c r="R49" s="22">
        <f t="shared" si="19"/>
        <v>0.746836365565303</v>
      </c>
      <c r="S49" s="22">
        <f t="shared" si="20"/>
        <v>0.80753125768581</v>
      </c>
      <c r="U49" s="21">
        <v>6</v>
      </c>
      <c r="V49" s="22">
        <f t="shared" si="21"/>
        <v>0.00834072905769325</v>
      </c>
      <c r="W49" s="22">
        <f t="shared" si="22"/>
        <v>0.0668203146082128</v>
      </c>
      <c r="X49" s="22">
        <f t="shared" si="23"/>
        <v>0.924838956334094</v>
      </c>
    </row>
    <row r="50" spans="1:24">
      <c r="A50" s="74" t="s">
        <v>34</v>
      </c>
      <c r="B50" s="8">
        <f>'iterasi 9'!W52</f>
        <v>0.655838430671009</v>
      </c>
      <c r="C50" s="7">
        <v>4</v>
      </c>
      <c r="D50" s="7">
        <f t="shared" si="13"/>
        <v>8</v>
      </c>
      <c r="E50" s="7">
        <v>1</v>
      </c>
      <c r="F50" s="8">
        <f t="shared" si="14"/>
        <v>0.430124047145012</v>
      </c>
      <c r="G50" s="8">
        <f t="shared" si="15"/>
        <v>1.72049618858005</v>
      </c>
      <c r="H50" s="8">
        <f t="shared" si="16"/>
        <v>3.4409923771601</v>
      </c>
      <c r="I50" s="8">
        <f t="shared" si="16"/>
        <v>0.430124047145012</v>
      </c>
      <c r="O50" s="21">
        <v>7</v>
      </c>
      <c r="P50" s="22">
        <f t="shared" si="17"/>
        <v>0.0118056942272761</v>
      </c>
      <c r="Q50" s="22">
        <f t="shared" si="18"/>
        <v>0.572376061055065</v>
      </c>
      <c r="R50" s="22">
        <f t="shared" si="19"/>
        <v>0.0738872558320001</v>
      </c>
      <c r="S50" s="22">
        <f t="shared" si="20"/>
        <v>0.658069011114341</v>
      </c>
      <c r="U50" s="21">
        <v>7</v>
      </c>
      <c r="V50" s="22">
        <f t="shared" si="21"/>
        <v>0.0179399030008797</v>
      </c>
      <c r="W50" s="22">
        <f t="shared" si="22"/>
        <v>0.869781210462763</v>
      </c>
      <c r="X50" s="22">
        <f t="shared" si="23"/>
        <v>0.112278886536358</v>
      </c>
    </row>
    <row r="51" spans="1:24">
      <c r="A51" s="74" t="s">
        <v>35</v>
      </c>
      <c r="B51" s="8">
        <f>'iterasi 9'!W53</f>
        <v>0.0989991238458449</v>
      </c>
      <c r="C51" s="7">
        <v>7</v>
      </c>
      <c r="D51" s="7">
        <f t="shared" si="13"/>
        <v>14</v>
      </c>
      <c r="E51" s="7">
        <v>9</v>
      </c>
      <c r="F51" s="8">
        <f t="shared" si="14"/>
        <v>0.00980082652224493</v>
      </c>
      <c r="G51" s="8">
        <f t="shared" si="15"/>
        <v>0.0686057856557145</v>
      </c>
      <c r="H51" s="8">
        <f t="shared" si="16"/>
        <v>0.137211571311429</v>
      </c>
      <c r="I51" s="8">
        <f t="shared" si="16"/>
        <v>0.0882074387002044</v>
      </c>
      <c r="O51" s="21">
        <v>8</v>
      </c>
      <c r="P51" s="22">
        <f t="shared" si="17"/>
        <v>0.0256802173353762</v>
      </c>
      <c r="Q51" s="22">
        <f t="shared" si="18"/>
        <v>0.33763412905065</v>
      </c>
      <c r="R51" s="22">
        <f t="shared" si="19"/>
        <v>0.0228679699779753</v>
      </c>
      <c r="S51" s="22">
        <f t="shared" si="20"/>
        <v>0.386182316364001</v>
      </c>
      <c r="U51" s="21">
        <v>8</v>
      </c>
      <c r="V51" s="22">
        <f t="shared" si="21"/>
        <v>0.0664976521378856</v>
      </c>
      <c r="W51" s="22">
        <f t="shared" si="22"/>
        <v>0.874286871106776</v>
      </c>
      <c r="X51" s="22">
        <f t="shared" si="23"/>
        <v>0.0592154767553386</v>
      </c>
    </row>
    <row r="52" spans="1:24">
      <c r="A52" s="74" t="s">
        <v>36</v>
      </c>
      <c r="B52" s="8">
        <f>'iterasi 9'!W54</f>
        <v>0.0369368286382783</v>
      </c>
      <c r="C52" s="7">
        <v>0</v>
      </c>
      <c r="D52" s="7">
        <f t="shared" si="13"/>
        <v>0</v>
      </c>
      <c r="E52" s="7">
        <v>0</v>
      </c>
      <c r="F52" s="8">
        <f t="shared" si="14"/>
        <v>0.00136432930985353</v>
      </c>
      <c r="G52" s="8">
        <f t="shared" si="15"/>
        <v>0</v>
      </c>
      <c r="H52" s="8">
        <f t="shared" si="16"/>
        <v>0</v>
      </c>
      <c r="I52" s="8">
        <f t="shared" si="16"/>
        <v>0</v>
      </c>
      <c r="O52" s="21">
        <v>9</v>
      </c>
      <c r="P52" s="22">
        <f t="shared" si="17"/>
        <v>0.0207380109115237</v>
      </c>
      <c r="Q52" s="22">
        <f t="shared" si="18"/>
        <v>0.0716888026524561</v>
      </c>
      <c r="R52" s="22">
        <f t="shared" si="19"/>
        <v>0.0163849807663095</v>
      </c>
      <c r="S52" s="22">
        <f t="shared" si="20"/>
        <v>0.108811794330289</v>
      </c>
      <c r="U52" s="21">
        <v>9</v>
      </c>
      <c r="V52" s="22">
        <f t="shared" si="21"/>
        <v>0.190586057689437</v>
      </c>
      <c r="W52" s="22">
        <f t="shared" si="22"/>
        <v>0.65883301616046</v>
      </c>
      <c r="X52" s="22">
        <f t="shared" si="23"/>
        <v>0.150580926150103</v>
      </c>
    </row>
    <row r="53" spans="1:24">
      <c r="A53" s="74" t="s">
        <v>37</v>
      </c>
      <c r="B53" s="8">
        <f>'iterasi 9'!W55</f>
        <v>0.628027356794178</v>
      </c>
      <c r="C53" s="7">
        <v>4</v>
      </c>
      <c r="D53" s="7">
        <f t="shared" si="13"/>
        <v>8</v>
      </c>
      <c r="E53" s="7">
        <v>3</v>
      </c>
      <c r="F53" s="8">
        <f t="shared" si="14"/>
        <v>0.394418360881882</v>
      </c>
      <c r="G53" s="8">
        <f t="shared" si="15"/>
        <v>1.57767344352753</v>
      </c>
      <c r="H53" s="8">
        <f t="shared" si="16"/>
        <v>3.15534688705505</v>
      </c>
      <c r="I53" s="8">
        <f t="shared" si="16"/>
        <v>1.18325508264565</v>
      </c>
      <c r="O53" s="21">
        <v>10</v>
      </c>
      <c r="P53" s="22">
        <f t="shared" si="17"/>
        <v>0.0620748344842954</v>
      </c>
      <c r="Q53" s="22">
        <f t="shared" si="18"/>
        <v>0.00709803086281005</v>
      </c>
      <c r="R53" s="22">
        <f t="shared" si="19"/>
        <v>0.00352144748535141</v>
      </c>
      <c r="S53" s="22">
        <f t="shared" si="20"/>
        <v>0.0726943128324568</v>
      </c>
      <c r="U53" s="21">
        <v>10</v>
      </c>
      <c r="V53" s="22">
        <f t="shared" si="21"/>
        <v>0.853915967640593</v>
      </c>
      <c r="W53" s="22">
        <f t="shared" si="22"/>
        <v>0.0976421756564276</v>
      </c>
      <c r="X53" s="22">
        <f t="shared" si="23"/>
        <v>0.0484418567029791</v>
      </c>
    </row>
    <row r="54" spans="1:24">
      <c r="A54" s="74" t="s">
        <v>38</v>
      </c>
      <c r="B54" s="8">
        <f>'iterasi 9'!W56</f>
        <v>0.0369368286382783</v>
      </c>
      <c r="C54" s="7">
        <v>0</v>
      </c>
      <c r="D54" s="7">
        <f t="shared" si="13"/>
        <v>0</v>
      </c>
      <c r="E54" s="7">
        <v>0</v>
      </c>
      <c r="F54" s="8">
        <f t="shared" si="14"/>
        <v>0.00136432930985353</v>
      </c>
      <c r="G54" s="8">
        <f t="shared" si="15"/>
        <v>0</v>
      </c>
      <c r="H54" s="8">
        <f t="shared" si="16"/>
        <v>0</v>
      </c>
      <c r="I54" s="8">
        <f t="shared" si="16"/>
        <v>0</v>
      </c>
      <c r="O54" s="21">
        <v>11</v>
      </c>
      <c r="P54" s="22">
        <f t="shared" si="17"/>
        <v>0.00506544869301178</v>
      </c>
      <c r="Q54" s="22">
        <f t="shared" si="18"/>
        <v>0.0259009294470707</v>
      </c>
      <c r="R54" s="22">
        <f t="shared" si="19"/>
        <v>0.666221059497363</v>
      </c>
      <c r="S54" s="22">
        <f t="shared" si="20"/>
        <v>0.697187437637445</v>
      </c>
      <c r="U54" s="21">
        <v>11</v>
      </c>
      <c r="V54" s="22">
        <f t="shared" si="21"/>
        <v>0.00726554785636561</v>
      </c>
      <c r="W54" s="22">
        <f t="shared" si="22"/>
        <v>0.0371505968822976</v>
      </c>
      <c r="X54" s="22">
        <f t="shared" si="23"/>
        <v>0.955583855261337</v>
      </c>
    </row>
    <row r="55" spans="1:24">
      <c r="A55" s="74" t="s">
        <v>39</v>
      </c>
      <c r="B55" s="8">
        <f>'iterasi 9'!W57</f>
        <v>0.718677813066286</v>
      </c>
      <c r="C55" s="7">
        <v>2</v>
      </c>
      <c r="D55" s="7">
        <f t="shared" si="13"/>
        <v>4</v>
      </c>
      <c r="E55" s="7">
        <v>1</v>
      </c>
      <c r="F55" s="8">
        <f t="shared" si="14"/>
        <v>0.51649779899374</v>
      </c>
      <c r="G55" s="8">
        <f t="shared" si="15"/>
        <v>1.03299559798748</v>
      </c>
      <c r="H55" s="8">
        <f t="shared" si="16"/>
        <v>2.06599119597496</v>
      </c>
      <c r="I55" s="8">
        <f t="shared" si="16"/>
        <v>0.51649779899374</v>
      </c>
      <c r="O55" s="21">
        <v>12</v>
      </c>
      <c r="P55" s="22">
        <f t="shared" si="17"/>
        <v>0.0364926094898567</v>
      </c>
      <c r="Q55" s="22">
        <f t="shared" si="18"/>
        <v>0.0889672166949007</v>
      </c>
      <c r="R55" s="22">
        <f t="shared" si="19"/>
        <v>0.0148392882011481</v>
      </c>
      <c r="S55" s="22">
        <f t="shared" si="20"/>
        <v>0.140299114385906</v>
      </c>
      <c r="U55" s="21">
        <v>12</v>
      </c>
      <c r="V55" s="22">
        <f t="shared" si="21"/>
        <v>0.260105772225194</v>
      </c>
      <c r="W55" s="22">
        <f t="shared" si="22"/>
        <v>0.634125290699899</v>
      </c>
      <c r="X55" s="22">
        <f t="shared" si="23"/>
        <v>0.105768937074907</v>
      </c>
    </row>
    <row r="56" spans="1:24">
      <c r="A56" s="74" t="s">
        <v>40</v>
      </c>
      <c r="B56" s="8">
        <f>'iterasi 9'!W58</f>
        <v>0.749945971078663</v>
      </c>
      <c r="C56" s="7">
        <v>3</v>
      </c>
      <c r="D56" s="7">
        <f t="shared" si="13"/>
        <v>6</v>
      </c>
      <c r="E56" s="7">
        <v>5</v>
      </c>
      <c r="F56" s="8">
        <f t="shared" si="14"/>
        <v>0.562418959537119</v>
      </c>
      <c r="G56" s="8">
        <f t="shared" si="15"/>
        <v>1.68725687861136</v>
      </c>
      <c r="H56" s="8">
        <f t="shared" si="16"/>
        <v>3.37451375722272</v>
      </c>
      <c r="I56" s="8">
        <f t="shared" si="16"/>
        <v>2.8120947976856</v>
      </c>
      <c r="O56" s="21">
        <v>13</v>
      </c>
      <c r="P56" s="22">
        <f t="shared" si="17"/>
        <v>0.00506544869301178</v>
      </c>
      <c r="Q56" s="22">
        <f t="shared" si="18"/>
        <v>0.0259009294470707</v>
      </c>
      <c r="R56" s="22">
        <f t="shared" si="19"/>
        <v>0.666221059497363</v>
      </c>
      <c r="S56" s="22">
        <f t="shared" si="20"/>
        <v>0.697187437637445</v>
      </c>
      <c r="U56" s="21">
        <v>13</v>
      </c>
      <c r="V56" s="22">
        <f t="shared" si="21"/>
        <v>0.00726554785636561</v>
      </c>
      <c r="W56" s="22">
        <f t="shared" si="22"/>
        <v>0.0371505968822976</v>
      </c>
      <c r="X56" s="22">
        <f t="shared" si="23"/>
        <v>0.955583855261337</v>
      </c>
    </row>
    <row r="57" spans="1:24">
      <c r="A57" s="74" t="s">
        <v>41</v>
      </c>
      <c r="B57" s="8">
        <f>'iterasi 9'!W59</f>
        <v>0.0984508974433171</v>
      </c>
      <c r="C57" s="7">
        <v>1</v>
      </c>
      <c r="D57" s="7">
        <f t="shared" si="13"/>
        <v>2</v>
      </c>
      <c r="E57" s="7">
        <v>1</v>
      </c>
      <c r="F57" s="8">
        <f t="shared" si="14"/>
        <v>0.00969257920739453</v>
      </c>
      <c r="G57" s="8">
        <f t="shared" si="15"/>
        <v>0.00969257920739453</v>
      </c>
      <c r="H57" s="8">
        <f t="shared" si="16"/>
        <v>0.0193851584147891</v>
      </c>
      <c r="I57" s="8">
        <f t="shared" si="16"/>
        <v>0.00969257920739453</v>
      </c>
      <c r="O57" s="21">
        <v>14</v>
      </c>
      <c r="P57" s="22">
        <f t="shared" si="17"/>
        <v>0.0104043332867137</v>
      </c>
      <c r="Q57" s="22">
        <f t="shared" si="18"/>
        <v>0.243804599112614</v>
      </c>
      <c r="R57" s="22">
        <f t="shared" si="19"/>
        <v>0.0880626916883727</v>
      </c>
      <c r="S57" s="22">
        <f t="shared" si="20"/>
        <v>0.3422716240877</v>
      </c>
      <c r="U57" s="21">
        <v>14</v>
      </c>
      <c r="V57" s="22">
        <f t="shared" si="21"/>
        <v>0.0303978844709832</v>
      </c>
      <c r="W57" s="22">
        <f t="shared" si="22"/>
        <v>0.712313209610808</v>
      </c>
      <c r="X57" s="22">
        <f t="shared" si="23"/>
        <v>0.257288905918208</v>
      </c>
    </row>
    <row r="58" spans="1:24">
      <c r="A58" s="74" t="s">
        <v>42</v>
      </c>
      <c r="B58" s="8">
        <f>'iterasi 9'!W60</f>
        <v>0.0369368286382783</v>
      </c>
      <c r="C58" s="7">
        <v>0</v>
      </c>
      <c r="D58" s="7">
        <f t="shared" si="13"/>
        <v>0</v>
      </c>
      <c r="E58" s="7">
        <v>0</v>
      </c>
      <c r="F58" s="8">
        <f t="shared" si="14"/>
        <v>0.00136432930985353</v>
      </c>
      <c r="G58" s="8">
        <f t="shared" si="15"/>
        <v>0</v>
      </c>
      <c r="H58" s="8">
        <f t="shared" si="16"/>
        <v>0</v>
      </c>
      <c r="I58" s="8">
        <f t="shared" si="16"/>
        <v>0</v>
      </c>
      <c r="O58" s="21">
        <v>15</v>
      </c>
      <c r="P58" s="22">
        <f t="shared" si="17"/>
        <v>0.0298226429928743</v>
      </c>
      <c r="Q58" s="22">
        <f t="shared" si="18"/>
        <v>0.151349042290824</v>
      </c>
      <c r="R58" s="22">
        <f t="shared" si="19"/>
        <v>0.0192649002884566</v>
      </c>
      <c r="S58" s="22">
        <f t="shared" si="20"/>
        <v>0.200436585572155</v>
      </c>
      <c r="U58" s="21">
        <v>15</v>
      </c>
      <c r="V58" s="22">
        <f t="shared" si="21"/>
        <v>0.148788420575736</v>
      </c>
      <c r="W58" s="22">
        <f t="shared" si="22"/>
        <v>0.755096889416628</v>
      </c>
      <c r="X58" s="22">
        <f t="shared" si="23"/>
        <v>0.0961146900076354</v>
      </c>
    </row>
    <row r="59" spans="1:24">
      <c r="A59" s="74" t="s">
        <v>43</v>
      </c>
      <c r="B59" s="8">
        <f>'iterasi 9'!W61</f>
        <v>0.749945971078663</v>
      </c>
      <c r="C59" s="7">
        <v>3</v>
      </c>
      <c r="D59" s="7">
        <f t="shared" si="13"/>
        <v>6</v>
      </c>
      <c r="E59" s="7">
        <v>5</v>
      </c>
      <c r="F59" s="8">
        <f t="shared" si="14"/>
        <v>0.562418959537119</v>
      </c>
      <c r="G59" s="8">
        <f t="shared" si="15"/>
        <v>1.68725687861136</v>
      </c>
      <c r="H59" s="8">
        <f t="shared" si="16"/>
        <v>3.37451375722272</v>
      </c>
      <c r="I59" s="8">
        <f t="shared" si="16"/>
        <v>2.8120947976856</v>
      </c>
      <c r="O59" s="21">
        <v>16</v>
      </c>
      <c r="P59" s="22">
        <f t="shared" si="17"/>
        <v>0.00740409571589389</v>
      </c>
      <c r="Q59" s="22">
        <f t="shared" si="18"/>
        <v>0.0705324162300942</v>
      </c>
      <c r="R59" s="22">
        <f t="shared" si="19"/>
        <v>0.658948838624109</v>
      </c>
      <c r="S59" s="22">
        <f t="shared" si="20"/>
        <v>0.736885350570097</v>
      </c>
      <c r="U59" s="21">
        <v>16</v>
      </c>
      <c r="V59" s="22">
        <f t="shared" si="21"/>
        <v>0.0100478259069279</v>
      </c>
      <c r="W59" s="22">
        <f t="shared" si="22"/>
        <v>0.0957169472503778</v>
      </c>
      <c r="X59" s="22">
        <f t="shared" si="23"/>
        <v>0.894235226842694</v>
      </c>
    </row>
    <row r="60" spans="1:24">
      <c r="A60" s="74" t="s">
        <v>44</v>
      </c>
      <c r="B60" s="8">
        <f>'iterasi 9'!W62</f>
        <v>0.224564879527781</v>
      </c>
      <c r="C60" s="7">
        <v>4</v>
      </c>
      <c r="D60" s="7">
        <f t="shared" si="13"/>
        <v>8</v>
      </c>
      <c r="E60" s="7">
        <v>7</v>
      </c>
      <c r="F60" s="8">
        <f t="shared" si="14"/>
        <v>0.0504293851173269</v>
      </c>
      <c r="G60" s="8">
        <f t="shared" si="15"/>
        <v>0.201717540469308</v>
      </c>
      <c r="H60" s="8">
        <f t="shared" si="16"/>
        <v>0.403435080938615</v>
      </c>
      <c r="I60" s="8">
        <f t="shared" si="16"/>
        <v>0.353005695821288</v>
      </c>
      <c r="O60" s="21">
        <v>17</v>
      </c>
      <c r="P60" s="22">
        <f t="shared" si="17"/>
        <v>0.00506544869301178</v>
      </c>
      <c r="Q60" s="22">
        <f t="shared" si="18"/>
        <v>0.0259009294470707</v>
      </c>
      <c r="R60" s="22">
        <f t="shared" si="19"/>
        <v>0.666221059497363</v>
      </c>
      <c r="S60" s="22">
        <f t="shared" si="20"/>
        <v>0.697187437637445</v>
      </c>
      <c r="U60" s="21">
        <v>17</v>
      </c>
      <c r="V60" s="22">
        <f t="shared" si="21"/>
        <v>0.00726554785636561</v>
      </c>
      <c r="W60" s="22">
        <f t="shared" si="22"/>
        <v>0.0371505968822976</v>
      </c>
      <c r="X60" s="22">
        <f t="shared" si="23"/>
        <v>0.955583855261337</v>
      </c>
    </row>
    <row r="61" spans="1:24">
      <c r="A61" s="74" t="s">
        <v>45</v>
      </c>
      <c r="B61" s="8">
        <f>'iterasi 9'!W63</f>
        <v>0.0466914324488214</v>
      </c>
      <c r="C61" s="7">
        <v>5</v>
      </c>
      <c r="D61" s="7">
        <f t="shared" si="13"/>
        <v>10</v>
      </c>
      <c r="E61" s="7">
        <v>6</v>
      </c>
      <c r="F61" s="8">
        <f t="shared" si="14"/>
        <v>0.00218008986412285</v>
      </c>
      <c r="G61" s="8">
        <f t="shared" si="15"/>
        <v>0.0109004493206142</v>
      </c>
      <c r="H61" s="8">
        <f t="shared" si="16"/>
        <v>0.0218008986412285</v>
      </c>
      <c r="I61" s="8">
        <f t="shared" si="16"/>
        <v>0.0130805391847371</v>
      </c>
      <c r="O61" s="21">
        <v>18</v>
      </c>
      <c r="P61" s="22">
        <f t="shared" si="17"/>
        <v>0.0298226429928743</v>
      </c>
      <c r="Q61" s="22">
        <f t="shared" si="18"/>
        <v>0.151349042290824</v>
      </c>
      <c r="R61" s="22">
        <f t="shared" si="19"/>
        <v>0.0192649002884566</v>
      </c>
      <c r="S61" s="22">
        <f t="shared" si="20"/>
        <v>0.200436585572155</v>
      </c>
      <c r="U61" s="21">
        <v>18</v>
      </c>
      <c r="V61" s="22">
        <f t="shared" si="21"/>
        <v>0.148788420575736</v>
      </c>
      <c r="W61" s="22">
        <f t="shared" si="22"/>
        <v>0.755096889416628</v>
      </c>
      <c r="X61" s="22">
        <f t="shared" si="23"/>
        <v>0.0961146900076354</v>
      </c>
    </row>
    <row r="62" spans="1:24">
      <c r="A62" s="74" t="s">
        <v>46</v>
      </c>
      <c r="B62" s="8">
        <f>'iterasi 9'!W64</f>
        <v>0.0369368286382783</v>
      </c>
      <c r="C62" s="7">
        <v>0</v>
      </c>
      <c r="D62" s="7">
        <f t="shared" si="13"/>
        <v>0</v>
      </c>
      <c r="E62" s="7">
        <v>0</v>
      </c>
      <c r="F62" s="8">
        <f t="shared" si="14"/>
        <v>0.00136432930985353</v>
      </c>
      <c r="G62" s="8">
        <f t="shared" si="15"/>
        <v>0</v>
      </c>
      <c r="H62" s="8">
        <f t="shared" si="16"/>
        <v>0</v>
      </c>
      <c r="I62" s="8">
        <f t="shared" si="16"/>
        <v>0</v>
      </c>
      <c r="O62" s="21">
        <v>19</v>
      </c>
      <c r="P62" s="22">
        <f t="shared" si="17"/>
        <v>0.102383889634243</v>
      </c>
      <c r="Q62" s="22">
        <f t="shared" si="18"/>
        <v>0.0335323743150332</v>
      </c>
      <c r="R62" s="22">
        <f t="shared" si="19"/>
        <v>0.00960586876075277</v>
      </c>
      <c r="S62" s="22">
        <f t="shared" si="20"/>
        <v>0.145522132710029</v>
      </c>
      <c r="U62" s="21">
        <v>19</v>
      </c>
      <c r="V62" s="22">
        <f t="shared" si="21"/>
        <v>0.703562322291247</v>
      </c>
      <c r="W62" s="22">
        <f t="shared" si="22"/>
        <v>0.230428002191602</v>
      </c>
      <c r="X62" s="22">
        <f t="shared" si="23"/>
        <v>0.0660096755171508</v>
      </c>
    </row>
    <row r="63" spans="1:24">
      <c r="A63" s="74" t="s">
        <v>47</v>
      </c>
      <c r="B63" s="8">
        <f>'iterasi 9'!W65</f>
        <v>0.875266747853789</v>
      </c>
      <c r="C63" s="7">
        <v>2</v>
      </c>
      <c r="D63" s="7">
        <f t="shared" si="13"/>
        <v>4</v>
      </c>
      <c r="E63" s="7">
        <v>2</v>
      </c>
      <c r="F63" s="8">
        <f t="shared" si="14"/>
        <v>0.766091879898548</v>
      </c>
      <c r="G63" s="8">
        <f t="shared" si="15"/>
        <v>1.5321837597971</v>
      </c>
      <c r="H63" s="8">
        <f t="shared" si="16"/>
        <v>3.06436751959419</v>
      </c>
      <c r="I63" s="8">
        <f t="shared" si="16"/>
        <v>1.5321837597971</v>
      </c>
      <c r="O63" s="21">
        <v>20</v>
      </c>
      <c r="P63" s="22">
        <f t="shared" si="17"/>
        <v>0.44853306733702</v>
      </c>
      <c r="Q63" s="22">
        <f t="shared" si="18"/>
        <v>0.0237528360219145</v>
      </c>
      <c r="R63" s="22">
        <f t="shared" si="19"/>
        <v>0.00758941758156511</v>
      </c>
      <c r="S63" s="22">
        <f t="shared" si="20"/>
        <v>0.479875320940499</v>
      </c>
      <c r="U63" s="21">
        <v>20</v>
      </c>
      <c r="V63" s="22">
        <f t="shared" si="21"/>
        <v>0.934686673317452</v>
      </c>
      <c r="W63" s="22">
        <f t="shared" si="22"/>
        <v>0.0494979320365167</v>
      </c>
      <c r="X63" s="22">
        <f t="shared" si="23"/>
        <v>0.0158153946460317</v>
      </c>
    </row>
    <row r="64" spans="1:24">
      <c r="A64" s="74" t="s">
        <v>48</v>
      </c>
      <c r="B64" s="8">
        <f>'iterasi 9'!W66</f>
        <v>0.875266747853789</v>
      </c>
      <c r="C64" s="7">
        <v>2</v>
      </c>
      <c r="D64" s="7">
        <f t="shared" si="13"/>
        <v>4</v>
      </c>
      <c r="E64" s="7">
        <v>2</v>
      </c>
      <c r="F64" s="8">
        <f t="shared" si="14"/>
        <v>0.766091879898548</v>
      </c>
      <c r="G64" s="8">
        <f t="shared" si="15"/>
        <v>1.5321837597971</v>
      </c>
      <c r="H64" s="8">
        <f t="shared" si="16"/>
        <v>3.06436751959419</v>
      </c>
      <c r="I64" s="8">
        <f t="shared" si="16"/>
        <v>1.5321837597971</v>
      </c>
      <c r="O64" s="21">
        <v>21</v>
      </c>
      <c r="P64" s="22">
        <f t="shared" si="17"/>
        <v>0.00506544869301178</v>
      </c>
      <c r="Q64" s="22">
        <f t="shared" si="18"/>
        <v>0.0259009294470707</v>
      </c>
      <c r="R64" s="22">
        <f t="shared" si="19"/>
        <v>0.666221059497363</v>
      </c>
      <c r="S64" s="22">
        <f t="shared" si="20"/>
        <v>0.697187437637445</v>
      </c>
      <c r="U64" s="21">
        <v>21</v>
      </c>
      <c r="V64" s="22">
        <f t="shared" si="21"/>
        <v>0.00726554785636561</v>
      </c>
      <c r="W64" s="22">
        <f t="shared" si="22"/>
        <v>0.0371505968822976</v>
      </c>
      <c r="X64" s="22">
        <f t="shared" si="23"/>
        <v>0.955583855261337</v>
      </c>
    </row>
    <row r="65" spans="1:24">
      <c r="A65" s="74" t="s">
        <v>49</v>
      </c>
      <c r="B65" s="8">
        <f>'iterasi 9'!W67</f>
        <v>0.914369756624496</v>
      </c>
      <c r="C65" s="7">
        <v>2</v>
      </c>
      <c r="D65" s="7">
        <f t="shared" si="13"/>
        <v>4</v>
      </c>
      <c r="E65" s="7">
        <v>3</v>
      </c>
      <c r="F65" s="8">
        <f t="shared" si="14"/>
        <v>0.83607205182954</v>
      </c>
      <c r="G65" s="8">
        <f t="shared" si="15"/>
        <v>1.67214410365908</v>
      </c>
      <c r="H65" s="8">
        <f t="shared" si="16"/>
        <v>3.34428820731816</v>
      </c>
      <c r="I65" s="8">
        <f t="shared" si="16"/>
        <v>2.50821615548862</v>
      </c>
      <c r="O65" s="21">
        <v>22</v>
      </c>
      <c r="P65" s="22">
        <f t="shared" si="17"/>
        <v>0.0118056942272761</v>
      </c>
      <c r="Q65" s="22">
        <f t="shared" si="18"/>
        <v>0.572376061055065</v>
      </c>
      <c r="R65" s="22">
        <f t="shared" si="19"/>
        <v>0.0738872558320001</v>
      </c>
      <c r="S65" s="22">
        <f t="shared" si="20"/>
        <v>0.658069011114341</v>
      </c>
      <c r="U65" s="21">
        <v>22</v>
      </c>
      <c r="V65" s="22">
        <f t="shared" si="21"/>
        <v>0.0179399030008797</v>
      </c>
      <c r="W65" s="22">
        <f t="shared" si="22"/>
        <v>0.869781210462763</v>
      </c>
      <c r="X65" s="22">
        <f t="shared" si="23"/>
        <v>0.112278886536358</v>
      </c>
    </row>
    <row r="66" spans="1:24">
      <c r="A66" s="74" t="s">
        <v>50</v>
      </c>
      <c r="B66" s="8">
        <f>'iterasi 9'!W68</f>
        <v>0.924251409491968</v>
      </c>
      <c r="C66" s="7">
        <v>3</v>
      </c>
      <c r="D66" s="7">
        <f t="shared" si="13"/>
        <v>6</v>
      </c>
      <c r="E66" s="7">
        <v>2</v>
      </c>
      <c r="F66" s="8">
        <f t="shared" si="14"/>
        <v>0.85424066794789</v>
      </c>
      <c r="G66" s="8">
        <f t="shared" si="15"/>
        <v>2.56272200384367</v>
      </c>
      <c r="H66" s="8">
        <f t="shared" si="16"/>
        <v>5.12544400768734</v>
      </c>
      <c r="I66" s="8">
        <f t="shared" si="16"/>
        <v>1.70848133589578</v>
      </c>
      <c r="O66" s="21">
        <v>23</v>
      </c>
      <c r="P66" s="22">
        <f t="shared" si="17"/>
        <v>0.0118056942272761</v>
      </c>
      <c r="Q66" s="22">
        <f t="shared" si="18"/>
        <v>0.572376061055065</v>
      </c>
      <c r="R66" s="22">
        <f t="shared" si="19"/>
        <v>0.0738872558320001</v>
      </c>
      <c r="S66" s="22">
        <f t="shared" si="20"/>
        <v>0.658069011114341</v>
      </c>
      <c r="U66" s="21">
        <v>23</v>
      </c>
      <c r="V66" s="22">
        <f t="shared" si="21"/>
        <v>0.0179399030008797</v>
      </c>
      <c r="W66" s="22">
        <f t="shared" si="22"/>
        <v>0.869781210462763</v>
      </c>
      <c r="X66" s="22">
        <f t="shared" si="23"/>
        <v>0.112278886536358</v>
      </c>
    </row>
    <row r="67" spans="1:24">
      <c r="A67" s="74" t="s">
        <v>51</v>
      </c>
      <c r="B67" s="8">
        <f>'iterasi 9'!W69</f>
        <v>0.875266747853789</v>
      </c>
      <c r="C67" s="7">
        <v>2</v>
      </c>
      <c r="D67" s="7">
        <f t="shared" si="13"/>
        <v>4</v>
      </c>
      <c r="E67" s="7">
        <v>2</v>
      </c>
      <c r="F67" s="8">
        <f t="shared" si="14"/>
        <v>0.766091879898548</v>
      </c>
      <c r="G67" s="8">
        <f t="shared" si="15"/>
        <v>1.5321837597971</v>
      </c>
      <c r="H67" s="8">
        <f t="shared" si="16"/>
        <v>3.06436751959419</v>
      </c>
      <c r="I67" s="8">
        <f t="shared" si="16"/>
        <v>1.5321837597971</v>
      </c>
      <c r="O67" s="21">
        <v>24</v>
      </c>
      <c r="P67" s="22">
        <f t="shared" si="17"/>
        <v>0.0132809222811968</v>
      </c>
      <c r="Q67" s="22">
        <f t="shared" si="18"/>
        <v>0.718101457282217</v>
      </c>
      <c r="R67" s="22">
        <f t="shared" si="19"/>
        <v>0.0564566003451545</v>
      </c>
      <c r="S67" s="22">
        <f t="shared" si="20"/>
        <v>0.787838979908568</v>
      </c>
      <c r="U67" s="21">
        <v>24</v>
      </c>
      <c r="V67" s="22">
        <f t="shared" si="21"/>
        <v>0.0168574069319826</v>
      </c>
      <c r="W67" s="22">
        <f t="shared" si="22"/>
        <v>0.911482518122619</v>
      </c>
      <c r="X67" s="22">
        <f t="shared" si="23"/>
        <v>0.0716600749453988</v>
      </c>
    </row>
    <row r="68" spans="1:24">
      <c r="A68" s="74" t="s">
        <v>52</v>
      </c>
      <c r="B68" s="8">
        <f>'iterasi 9'!W70</f>
        <v>0.0984508974433171</v>
      </c>
      <c r="C68" s="7">
        <v>1</v>
      </c>
      <c r="D68" s="7">
        <f t="shared" si="13"/>
        <v>2</v>
      </c>
      <c r="E68" s="7">
        <v>1</v>
      </c>
      <c r="F68" s="8">
        <f t="shared" si="14"/>
        <v>0.00969257920739453</v>
      </c>
      <c r="G68" s="8">
        <f t="shared" si="15"/>
        <v>0.00969257920739453</v>
      </c>
      <c r="H68" s="8">
        <f t="shared" si="16"/>
        <v>0.0193851584147891</v>
      </c>
      <c r="I68" s="8">
        <f t="shared" si="16"/>
        <v>0.00969257920739453</v>
      </c>
      <c r="O68" s="21">
        <v>25</v>
      </c>
      <c r="P68" s="22">
        <f t="shared" si="17"/>
        <v>0.0179345483750285</v>
      </c>
      <c r="Q68" s="22">
        <f t="shared" si="18"/>
        <v>0.598490478845561</v>
      </c>
      <c r="R68" s="22">
        <f t="shared" si="19"/>
        <v>0.0299651399152451</v>
      </c>
      <c r="S68" s="22">
        <f t="shared" si="20"/>
        <v>0.646390167135834</v>
      </c>
      <c r="U68" s="21">
        <v>25</v>
      </c>
      <c r="V68" s="22">
        <f t="shared" si="21"/>
        <v>0.027745701105722</v>
      </c>
      <c r="W68" s="22">
        <f t="shared" si="22"/>
        <v>0.925896632211288</v>
      </c>
      <c r="X68" s="22">
        <f t="shared" si="23"/>
        <v>0.0463576666829898</v>
      </c>
    </row>
    <row r="69" spans="1:24">
      <c r="A69" s="74" t="s">
        <v>53</v>
      </c>
      <c r="B69" s="8">
        <f>'iterasi 9'!W71</f>
        <v>0.914369756624496</v>
      </c>
      <c r="C69" s="7">
        <v>2</v>
      </c>
      <c r="D69" s="7">
        <f t="shared" si="13"/>
        <v>4</v>
      </c>
      <c r="E69" s="7">
        <v>3</v>
      </c>
      <c r="F69" s="8">
        <f t="shared" si="14"/>
        <v>0.83607205182954</v>
      </c>
      <c r="G69" s="8">
        <f t="shared" si="15"/>
        <v>1.67214410365908</v>
      </c>
      <c r="H69" s="8">
        <f t="shared" si="16"/>
        <v>3.34428820731816</v>
      </c>
      <c r="I69" s="8">
        <f t="shared" si="16"/>
        <v>2.50821615548862</v>
      </c>
      <c r="O69" s="21">
        <v>26</v>
      </c>
      <c r="P69" s="22">
        <f t="shared" si="17"/>
        <v>0.0118056942272761</v>
      </c>
      <c r="Q69" s="22">
        <f t="shared" si="18"/>
        <v>0.572376061055065</v>
      </c>
      <c r="R69" s="22">
        <f t="shared" si="19"/>
        <v>0.0738872558320001</v>
      </c>
      <c r="S69" s="22">
        <f t="shared" si="20"/>
        <v>0.658069011114341</v>
      </c>
      <c r="U69" s="21">
        <v>26</v>
      </c>
      <c r="V69" s="22">
        <f t="shared" si="21"/>
        <v>0.0179399030008797</v>
      </c>
      <c r="W69" s="22">
        <f t="shared" si="22"/>
        <v>0.869781210462763</v>
      </c>
      <c r="X69" s="22">
        <f t="shared" si="23"/>
        <v>0.112278886536358</v>
      </c>
    </row>
    <row r="70" spans="1:24">
      <c r="A70" s="74" t="s">
        <v>54</v>
      </c>
      <c r="B70" s="8">
        <f>'iterasi 9'!W72</f>
        <v>0.0145897099146119</v>
      </c>
      <c r="C70" s="7">
        <v>5</v>
      </c>
      <c r="D70" s="7">
        <f t="shared" si="13"/>
        <v>10</v>
      </c>
      <c r="E70" s="7">
        <v>7</v>
      </c>
      <c r="F70" s="8">
        <f t="shared" si="14"/>
        <v>0.000212859635392526</v>
      </c>
      <c r="G70" s="8">
        <f t="shared" si="15"/>
        <v>0.00106429817696263</v>
      </c>
      <c r="H70" s="8">
        <f t="shared" si="16"/>
        <v>0.00212859635392526</v>
      </c>
      <c r="I70" s="8">
        <f t="shared" si="16"/>
        <v>0.00149001744774768</v>
      </c>
      <c r="O70" s="21">
        <v>27</v>
      </c>
      <c r="P70" s="22">
        <f t="shared" si="17"/>
        <v>0.00740409571589389</v>
      </c>
      <c r="Q70" s="22">
        <f t="shared" si="18"/>
        <v>0.0705324162300942</v>
      </c>
      <c r="R70" s="22">
        <f t="shared" si="19"/>
        <v>0.658948838624109</v>
      </c>
      <c r="S70" s="22">
        <f t="shared" si="20"/>
        <v>0.736885350570097</v>
      </c>
      <c r="U70" s="21">
        <v>27</v>
      </c>
      <c r="V70" s="22">
        <f t="shared" si="21"/>
        <v>0.0100478259069279</v>
      </c>
      <c r="W70" s="22">
        <f t="shared" si="22"/>
        <v>0.0957169472503778</v>
      </c>
      <c r="X70" s="22">
        <f t="shared" si="23"/>
        <v>0.894235226842694</v>
      </c>
    </row>
    <row r="71" spans="1:24">
      <c r="A71" s="74" t="s">
        <v>55</v>
      </c>
      <c r="B71" s="8">
        <f>'iterasi 9'!W73</f>
        <v>0.0984508974433171</v>
      </c>
      <c r="C71" s="7">
        <v>1</v>
      </c>
      <c r="D71" s="7">
        <f t="shared" si="13"/>
        <v>2</v>
      </c>
      <c r="E71" s="7">
        <v>1</v>
      </c>
      <c r="F71" s="8">
        <f t="shared" si="14"/>
        <v>0.00969257920739453</v>
      </c>
      <c r="G71" s="8">
        <f t="shared" si="15"/>
        <v>0.00969257920739453</v>
      </c>
      <c r="H71" s="8">
        <f t="shared" si="16"/>
        <v>0.0193851584147891</v>
      </c>
      <c r="I71" s="8">
        <f t="shared" si="16"/>
        <v>0.00969257920739453</v>
      </c>
      <c r="O71" s="21">
        <v>28</v>
      </c>
      <c r="P71" s="22">
        <f t="shared" si="17"/>
        <v>0.0132809222811968</v>
      </c>
      <c r="Q71" s="22">
        <f t="shared" si="18"/>
        <v>0.718101457282217</v>
      </c>
      <c r="R71" s="22">
        <f t="shared" si="19"/>
        <v>0.0564566003451545</v>
      </c>
      <c r="S71" s="22">
        <f t="shared" si="20"/>
        <v>0.787838979908568</v>
      </c>
      <c r="U71" s="21">
        <v>28</v>
      </c>
      <c r="V71" s="22">
        <f t="shared" si="21"/>
        <v>0.0168574069319826</v>
      </c>
      <c r="W71" s="22">
        <f t="shared" si="22"/>
        <v>0.911482518122619</v>
      </c>
      <c r="X71" s="22">
        <f t="shared" si="23"/>
        <v>0.0716600749453988</v>
      </c>
    </row>
    <row r="72" spans="1:24">
      <c r="A72" s="28" t="s">
        <v>5</v>
      </c>
      <c r="B72" s="28"/>
      <c r="C72" s="28"/>
      <c r="D72" s="28"/>
      <c r="E72" s="28"/>
      <c r="F72" s="29">
        <f>SUM(F42:F71)</f>
        <v>10.5715813810499</v>
      </c>
      <c r="G72" s="29">
        <f>SUM(G42:G71)</f>
        <v>26.5095435346619</v>
      </c>
      <c r="H72" s="29">
        <f>SUM(H42:H71)</f>
        <v>53.0190870693239</v>
      </c>
      <c r="I72" s="29">
        <f>SUM(I42:I71)</f>
        <v>28.302989484977</v>
      </c>
      <c r="O72" s="21">
        <v>29</v>
      </c>
      <c r="P72" s="22">
        <f t="shared" si="17"/>
        <v>1.21865283568384</v>
      </c>
      <c r="Q72" s="22">
        <f t="shared" si="18"/>
        <v>0.0201022425484775</v>
      </c>
      <c r="R72" s="22">
        <f t="shared" si="19"/>
        <v>0.00694729073243442</v>
      </c>
      <c r="S72" s="22">
        <f t="shared" si="20"/>
        <v>1.24570236896476</v>
      </c>
      <c r="U72" s="21">
        <v>29</v>
      </c>
      <c r="V72" s="22">
        <f t="shared" si="21"/>
        <v>0.978285717395407</v>
      </c>
      <c r="W72" s="22">
        <f t="shared" si="22"/>
        <v>0.0161372756842258</v>
      </c>
      <c r="X72" s="22">
        <f t="shared" si="23"/>
        <v>0.00557700692036733</v>
      </c>
    </row>
    <row r="73" spans="1:24">
      <c r="A73" s="28" t="s">
        <v>66</v>
      </c>
      <c r="B73" s="28"/>
      <c r="C73" s="28"/>
      <c r="D73" s="28"/>
      <c r="E73" s="28"/>
      <c r="F73" s="28"/>
      <c r="G73" s="29">
        <f>(G72/$F72)</f>
        <v>2.50762327594446</v>
      </c>
      <c r="H73" s="29">
        <f>(H72/$F72)</f>
        <v>5.01524655188893</v>
      </c>
      <c r="I73" s="29">
        <f>(I72/$F72)</f>
        <v>2.67727111628838</v>
      </c>
      <c r="O73" s="21">
        <v>30</v>
      </c>
      <c r="P73" s="22">
        <f t="shared" si="17"/>
        <v>0.00740409571589389</v>
      </c>
      <c r="Q73" s="22">
        <f t="shared" si="18"/>
        <v>0.0705324162300942</v>
      </c>
      <c r="R73" s="22">
        <f t="shared" si="19"/>
        <v>0.658948838624109</v>
      </c>
      <c r="S73" s="22">
        <f t="shared" si="20"/>
        <v>0.736885350570097</v>
      </c>
      <c r="U73" s="21">
        <v>30</v>
      </c>
      <c r="V73" s="22">
        <f t="shared" si="21"/>
        <v>0.0100478259069279</v>
      </c>
      <c r="W73" s="22">
        <f t="shared" si="22"/>
        <v>0.0957169472503778</v>
      </c>
      <c r="X73" s="22">
        <f t="shared" si="23"/>
        <v>0.894235226842694</v>
      </c>
    </row>
    <row r="74" spans="1:9">
      <c r="A74" s="30"/>
      <c r="B74" s="30"/>
      <c r="C74" s="30"/>
      <c r="D74" s="30"/>
      <c r="E74" s="30"/>
      <c r="F74" s="30"/>
      <c r="G74" s="67"/>
      <c r="H74" s="67"/>
      <c r="I74" s="67"/>
    </row>
    <row r="75" spans="1:9">
      <c r="A75" s="30"/>
      <c r="B75" s="30"/>
      <c r="C75" s="30"/>
      <c r="D75" s="30"/>
      <c r="E75" s="30"/>
      <c r="F75" s="30"/>
      <c r="G75" s="67"/>
      <c r="H75" s="67"/>
      <c r="I75" s="67"/>
    </row>
    <row r="76" spans="1:16">
      <c r="A76" s="32" t="s">
        <v>3</v>
      </c>
      <c r="B76" s="32" t="s">
        <v>67</v>
      </c>
      <c r="C76" s="32" t="s">
        <v>10</v>
      </c>
      <c r="D76" s="32"/>
      <c r="E76" s="32"/>
      <c r="F76" s="34" t="s">
        <v>11</v>
      </c>
      <c r="G76" s="32" t="s">
        <v>12</v>
      </c>
      <c r="H76" s="32" t="s">
        <v>13</v>
      </c>
      <c r="I76" s="32" t="s">
        <v>14</v>
      </c>
      <c r="O76" s="39" t="s">
        <v>68</v>
      </c>
      <c r="P76" s="40"/>
    </row>
    <row r="77" spans="1:16">
      <c r="A77" s="32"/>
      <c r="B77" s="32"/>
      <c r="C77" s="32" t="s">
        <v>21</v>
      </c>
      <c r="D77" s="32" t="s">
        <v>22</v>
      </c>
      <c r="E77" s="32" t="s">
        <v>23</v>
      </c>
      <c r="F77" s="34"/>
      <c r="G77" s="32"/>
      <c r="H77" s="32"/>
      <c r="I77" s="32"/>
      <c r="O77" s="40"/>
      <c r="P77" s="40"/>
    </row>
    <row r="78" spans="1:16">
      <c r="A78" s="74" t="s">
        <v>26</v>
      </c>
      <c r="B78" s="8">
        <f>'iterasi 9'!X44</f>
        <v>0.107331690801285</v>
      </c>
      <c r="C78" s="7">
        <v>2</v>
      </c>
      <c r="D78" s="7">
        <f>C78*2</f>
        <v>4</v>
      </c>
      <c r="E78" s="7">
        <v>2</v>
      </c>
      <c r="F78" s="8">
        <f>B78^2</f>
        <v>0.0115200918502627</v>
      </c>
      <c r="G78" s="8">
        <f>$F78*C78</f>
        <v>0.0230401837005255</v>
      </c>
      <c r="H78" s="8">
        <f>$F78*D78</f>
        <v>0.0460803674010509</v>
      </c>
      <c r="I78" s="8">
        <f>$F78*E78</f>
        <v>0.0230401837005255</v>
      </c>
      <c r="O78" s="41" t="s">
        <v>98</v>
      </c>
      <c r="P78" s="27">
        <f>SUM(V6:V35)</f>
        <v>196.055918167111</v>
      </c>
    </row>
    <row r="79" spans="1:16">
      <c r="A79" s="74" t="s">
        <v>27</v>
      </c>
      <c r="B79" s="8">
        <f>'iterasi 9'!X45</f>
        <v>0.034437154072978</v>
      </c>
      <c r="C79" s="7">
        <v>3</v>
      </c>
      <c r="D79" s="7">
        <f t="shared" ref="D79:D107" si="24">C79*2</f>
        <v>6</v>
      </c>
      <c r="E79" s="7">
        <v>3</v>
      </c>
      <c r="F79" s="8">
        <f t="shared" ref="F79:F107" si="25">B79^2</f>
        <v>0.00118591758064602</v>
      </c>
      <c r="G79" s="8">
        <f t="shared" ref="G79:G107" si="26">F79*C79</f>
        <v>0.00355775274193807</v>
      </c>
      <c r="H79" s="8">
        <f t="shared" ref="H79:I107" si="27">$F79*D79</f>
        <v>0.00711550548387614</v>
      </c>
      <c r="I79" s="8">
        <f t="shared" si="27"/>
        <v>0.00355775274193807</v>
      </c>
      <c r="O79" s="41" t="s">
        <v>95</v>
      </c>
      <c r="P79" s="27">
        <f>'iterasi 9'!V36</f>
        <v>196.547409603351</v>
      </c>
    </row>
    <row r="80" spans="1:16">
      <c r="A80" s="74" t="s">
        <v>28</v>
      </c>
      <c r="B80" s="8">
        <f>'iterasi 9'!X46</f>
        <v>0.955864691314887</v>
      </c>
      <c r="C80" s="7">
        <v>0</v>
      </c>
      <c r="D80" s="7">
        <f t="shared" si="24"/>
        <v>0</v>
      </c>
      <c r="E80" s="7">
        <v>0</v>
      </c>
      <c r="F80" s="8">
        <f t="shared" si="25"/>
        <v>0.913677308102505</v>
      </c>
      <c r="G80" s="8">
        <f t="shared" si="26"/>
        <v>0</v>
      </c>
      <c r="H80" s="8">
        <f t="shared" si="27"/>
        <v>0</v>
      </c>
      <c r="I80" s="8">
        <f t="shared" si="27"/>
        <v>0</v>
      </c>
      <c r="O80" s="41" t="s">
        <v>99</v>
      </c>
      <c r="P80" s="27">
        <f>ABS(P78-P79)</f>
        <v>0.491491436239983</v>
      </c>
    </row>
    <row r="81" spans="1:9">
      <c r="A81" s="74" t="s">
        <v>29</v>
      </c>
      <c r="B81" s="8">
        <f>'iterasi 9'!X47</f>
        <v>0.0120030297012522</v>
      </c>
      <c r="C81" s="7">
        <v>6</v>
      </c>
      <c r="D81" s="7">
        <f t="shared" si="24"/>
        <v>12</v>
      </c>
      <c r="E81" s="7">
        <v>8</v>
      </c>
      <c r="F81" s="8">
        <f t="shared" si="25"/>
        <v>0.000144072722009143</v>
      </c>
      <c r="G81" s="8">
        <f t="shared" si="26"/>
        <v>0.00086443633205486</v>
      </c>
      <c r="H81" s="8">
        <f t="shared" si="27"/>
        <v>0.00172887266410972</v>
      </c>
      <c r="I81" s="8">
        <f t="shared" si="27"/>
        <v>0.00115258177607315</v>
      </c>
    </row>
    <row r="82" spans="1:16">
      <c r="A82" s="74" t="s">
        <v>30</v>
      </c>
      <c r="B82" s="8">
        <f>'iterasi 9'!X48</f>
        <v>0.891302400976985</v>
      </c>
      <c r="C82" s="7">
        <v>1</v>
      </c>
      <c r="D82" s="7">
        <f t="shared" si="24"/>
        <v>2</v>
      </c>
      <c r="E82" s="7">
        <v>1</v>
      </c>
      <c r="F82" s="8">
        <f t="shared" si="25"/>
        <v>0.794419969987339</v>
      </c>
      <c r="G82" s="8">
        <f t="shared" si="26"/>
        <v>0.794419969987339</v>
      </c>
      <c r="H82" s="8">
        <f t="shared" si="27"/>
        <v>1.58883993997468</v>
      </c>
      <c r="I82" s="8">
        <f t="shared" si="27"/>
        <v>0.794419969987339</v>
      </c>
      <c r="O82" s="42" t="s">
        <v>100</v>
      </c>
      <c r="P82" s="43"/>
    </row>
    <row r="83" spans="1:16">
      <c r="A83" s="74" t="s">
        <v>31</v>
      </c>
      <c r="B83" s="8">
        <f>'iterasi 9'!X49</f>
        <v>0.923049871742368</v>
      </c>
      <c r="C83" s="7">
        <v>1</v>
      </c>
      <c r="D83" s="7">
        <f t="shared" si="24"/>
        <v>2</v>
      </c>
      <c r="E83" s="7">
        <v>0</v>
      </c>
      <c r="F83" s="8">
        <f t="shared" si="25"/>
        <v>0.852021065723603</v>
      </c>
      <c r="G83" s="8">
        <f t="shared" si="26"/>
        <v>0.852021065723603</v>
      </c>
      <c r="H83" s="8">
        <f t="shared" si="27"/>
        <v>1.70404213144721</v>
      </c>
      <c r="I83" s="8">
        <f t="shared" si="27"/>
        <v>0</v>
      </c>
      <c r="O83" s="43"/>
      <c r="P83" s="43"/>
    </row>
    <row r="84" spans="1:9">
      <c r="A84" s="74" t="s">
        <v>32</v>
      </c>
      <c r="B84" s="8">
        <f>'iterasi 9'!X50</f>
        <v>0.107331690801285</v>
      </c>
      <c r="C84" s="7">
        <v>2</v>
      </c>
      <c r="D84" s="7">
        <f t="shared" si="24"/>
        <v>4</v>
      </c>
      <c r="E84" s="7">
        <v>2</v>
      </c>
      <c r="F84" s="8">
        <f t="shared" si="25"/>
        <v>0.0115200918502627</v>
      </c>
      <c r="G84" s="8">
        <f t="shared" si="26"/>
        <v>0.0230401837005255</v>
      </c>
      <c r="H84" s="8">
        <f t="shared" si="27"/>
        <v>0.0460803674010509</v>
      </c>
      <c r="I84" s="8">
        <f t="shared" si="27"/>
        <v>0.0230401837005255</v>
      </c>
    </row>
    <row r="85" spans="1:9">
      <c r="A85" s="74" t="s">
        <v>33</v>
      </c>
      <c r="B85" s="8">
        <f>'iterasi 9'!X51</f>
        <v>0.0607183491942778</v>
      </c>
      <c r="C85" s="7">
        <v>3</v>
      </c>
      <c r="D85" s="7">
        <f t="shared" si="24"/>
        <v>6</v>
      </c>
      <c r="E85" s="7">
        <v>4</v>
      </c>
      <c r="F85" s="8">
        <f t="shared" si="25"/>
        <v>0.00368671792887826</v>
      </c>
      <c r="G85" s="8">
        <f t="shared" si="26"/>
        <v>0.0110601537866348</v>
      </c>
      <c r="H85" s="8">
        <f t="shared" si="27"/>
        <v>0.0221203075732695</v>
      </c>
      <c r="I85" s="8">
        <f t="shared" si="27"/>
        <v>0.014746871715513</v>
      </c>
    </row>
    <row r="86" spans="1:9">
      <c r="A86" s="74" t="s">
        <v>34</v>
      </c>
      <c r="B86" s="8">
        <f>'iterasi 9'!X52</f>
        <v>0.150835914116419</v>
      </c>
      <c r="C86" s="7">
        <v>4</v>
      </c>
      <c r="D86" s="7">
        <f t="shared" si="24"/>
        <v>8</v>
      </c>
      <c r="E86" s="7">
        <v>1</v>
      </c>
      <c r="F86" s="8">
        <f t="shared" si="25"/>
        <v>0.0227514729873358</v>
      </c>
      <c r="G86" s="8">
        <f t="shared" si="26"/>
        <v>0.091005891949343</v>
      </c>
      <c r="H86" s="8">
        <f t="shared" si="27"/>
        <v>0.182011783898686</v>
      </c>
      <c r="I86" s="8">
        <f t="shared" si="27"/>
        <v>0.0227514729873358</v>
      </c>
    </row>
    <row r="87" spans="1:9">
      <c r="A87" s="74" t="s">
        <v>35</v>
      </c>
      <c r="B87" s="8">
        <f>'iterasi 9'!X53</f>
        <v>0.0493092907017478</v>
      </c>
      <c r="C87" s="7">
        <v>7</v>
      </c>
      <c r="D87" s="7">
        <f t="shared" si="24"/>
        <v>14</v>
      </c>
      <c r="E87" s="7">
        <v>9</v>
      </c>
      <c r="F87" s="8">
        <f t="shared" si="25"/>
        <v>0.00243140614950947</v>
      </c>
      <c r="G87" s="8">
        <f t="shared" si="26"/>
        <v>0.0170198430465663</v>
      </c>
      <c r="H87" s="8">
        <f t="shared" si="27"/>
        <v>0.0340396860931326</v>
      </c>
      <c r="I87" s="8">
        <f t="shared" si="27"/>
        <v>0.0218826553455852</v>
      </c>
    </row>
    <row r="88" spans="1:9">
      <c r="A88" s="74" t="s">
        <v>36</v>
      </c>
      <c r="B88" s="8">
        <f>'iterasi 9'!X54</f>
        <v>0.955864691314887</v>
      </c>
      <c r="C88" s="7">
        <v>0</v>
      </c>
      <c r="D88" s="7">
        <f t="shared" si="24"/>
        <v>0</v>
      </c>
      <c r="E88" s="7">
        <v>0</v>
      </c>
      <c r="F88" s="8">
        <f t="shared" si="25"/>
        <v>0.913677308102505</v>
      </c>
      <c r="G88" s="8">
        <f t="shared" si="26"/>
        <v>0</v>
      </c>
      <c r="H88" s="8">
        <f t="shared" si="27"/>
        <v>0</v>
      </c>
      <c r="I88" s="8">
        <f t="shared" si="27"/>
        <v>0</v>
      </c>
    </row>
    <row r="89" spans="1:9">
      <c r="A89" s="74" t="s">
        <v>37</v>
      </c>
      <c r="B89" s="8">
        <f>'iterasi 9'!X55</f>
        <v>0.106208903560145</v>
      </c>
      <c r="C89" s="7">
        <v>4</v>
      </c>
      <c r="D89" s="7">
        <f t="shared" si="24"/>
        <v>8</v>
      </c>
      <c r="E89" s="7">
        <v>3</v>
      </c>
      <c r="F89" s="8">
        <f t="shared" si="25"/>
        <v>0.0112803311954482</v>
      </c>
      <c r="G89" s="8">
        <f t="shared" si="26"/>
        <v>0.0451213247817928</v>
      </c>
      <c r="H89" s="8">
        <f t="shared" si="27"/>
        <v>0.0902426495635857</v>
      </c>
      <c r="I89" s="8">
        <f t="shared" si="27"/>
        <v>0.0338409935863446</v>
      </c>
    </row>
    <row r="90" spans="1:9">
      <c r="A90" s="74" t="s">
        <v>38</v>
      </c>
      <c r="B90" s="8">
        <f>'iterasi 9'!X56</f>
        <v>0.955864691314887</v>
      </c>
      <c r="C90" s="7">
        <v>0</v>
      </c>
      <c r="D90" s="7">
        <f t="shared" si="24"/>
        <v>0</v>
      </c>
      <c r="E90" s="7">
        <v>0</v>
      </c>
      <c r="F90" s="8">
        <f t="shared" si="25"/>
        <v>0.913677308102505</v>
      </c>
      <c r="G90" s="8">
        <f t="shared" si="26"/>
        <v>0</v>
      </c>
      <c r="H90" s="8">
        <f t="shared" si="27"/>
        <v>0</v>
      </c>
      <c r="I90" s="8">
        <f t="shared" si="27"/>
        <v>0</v>
      </c>
    </row>
    <row r="91" spans="1:9">
      <c r="A91" s="74" t="s">
        <v>39</v>
      </c>
      <c r="B91" s="8">
        <f>'iterasi 9'!X57</f>
        <v>0.251214935652336</v>
      </c>
      <c r="C91" s="7">
        <v>2</v>
      </c>
      <c r="D91" s="7">
        <f t="shared" si="24"/>
        <v>4</v>
      </c>
      <c r="E91" s="7">
        <v>1</v>
      </c>
      <c r="F91" s="8">
        <f t="shared" si="25"/>
        <v>0.0631089438948074</v>
      </c>
      <c r="G91" s="8">
        <f t="shared" si="26"/>
        <v>0.126217887789615</v>
      </c>
      <c r="H91" s="8">
        <f t="shared" si="27"/>
        <v>0.252435775579229</v>
      </c>
      <c r="I91" s="8">
        <f t="shared" si="27"/>
        <v>0.0631089438948074</v>
      </c>
    </row>
    <row r="92" spans="1:9">
      <c r="A92" s="74" t="s">
        <v>40</v>
      </c>
      <c r="B92" s="8">
        <f>'iterasi 9'!X58</f>
        <v>0.0970954559008175</v>
      </c>
      <c r="C92" s="7">
        <v>3</v>
      </c>
      <c r="D92" s="7">
        <f t="shared" si="24"/>
        <v>6</v>
      </c>
      <c r="E92" s="7">
        <v>5</v>
      </c>
      <c r="F92" s="8">
        <f t="shared" si="25"/>
        <v>0.0094275275565876</v>
      </c>
      <c r="G92" s="8">
        <f t="shared" si="26"/>
        <v>0.0282825826697628</v>
      </c>
      <c r="H92" s="8">
        <f t="shared" si="27"/>
        <v>0.0565651653395256</v>
      </c>
      <c r="I92" s="8">
        <f t="shared" si="27"/>
        <v>0.047137637782938</v>
      </c>
    </row>
    <row r="93" spans="1:9">
      <c r="A93" s="74" t="s">
        <v>41</v>
      </c>
      <c r="B93" s="8">
        <f>'iterasi 9'!X59</f>
        <v>0.891302400976985</v>
      </c>
      <c r="C93" s="7">
        <v>1</v>
      </c>
      <c r="D93" s="7">
        <f t="shared" si="24"/>
        <v>2</v>
      </c>
      <c r="E93" s="7">
        <v>1</v>
      </c>
      <c r="F93" s="8">
        <f t="shared" si="25"/>
        <v>0.794419969987339</v>
      </c>
      <c r="G93" s="8">
        <f t="shared" si="26"/>
        <v>0.794419969987339</v>
      </c>
      <c r="H93" s="8">
        <f t="shared" si="27"/>
        <v>1.58883993997468</v>
      </c>
      <c r="I93" s="8">
        <f t="shared" si="27"/>
        <v>0.794419969987339</v>
      </c>
    </row>
    <row r="94" spans="1:9">
      <c r="A94" s="74" t="s">
        <v>42</v>
      </c>
      <c r="B94" s="8">
        <f>'iterasi 9'!X60</f>
        <v>0.955864691314887</v>
      </c>
      <c r="C94" s="7">
        <v>0</v>
      </c>
      <c r="D94" s="7">
        <f t="shared" si="24"/>
        <v>0</v>
      </c>
      <c r="E94" s="7">
        <v>0</v>
      </c>
      <c r="F94" s="8">
        <f t="shared" si="25"/>
        <v>0.913677308102505</v>
      </c>
      <c r="G94" s="8">
        <f t="shared" si="26"/>
        <v>0</v>
      </c>
      <c r="H94" s="8">
        <f t="shared" si="27"/>
        <v>0</v>
      </c>
      <c r="I94" s="8">
        <f t="shared" si="27"/>
        <v>0</v>
      </c>
    </row>
    <row r="95" spans="1:9">
      <c r="A95" s="74" t="s">
        <v>43</v>
      </c>
      <c r="B95" s="8">
        <f>'iterasi 9'!X61</f>
        <v>0.0970954559008175</v>
      </c>
      <c r="C95" s="7">
        <v>3</v>
      </c>
      <c r="D95" s="7">
        <f t="shared" si="24"/>
        <v>6</v>
      </c>
      <c r="E95" s="7">
        <v>5</v>
      </c>
      <c r="F95" s="8">
        <f t="shared" si="25"/>
        <v>0.0094275275565876</v>
      </c>
      <c r="G95" s="8">
        <f t="shared" si="26"/>
        <v>0.0282825826697628</v>
      </c>
      <c r="H95" s="8">
        <f t="shared" si="27"/>
        <v>0.0565651653395256</v>
      </c>
      <c r="I95" s="8">
        <f t="shared" si="27"/>
        <v>0.047137637782938</v>
      </c>
    </row>
    <row r="96" spans="1:9">
      <c r="A96" s="74" t="s">
        <v>44</v>
      </c>
      <c r="B96" s="8">
        <f>'iterasi 9'!X62</f>
        <v>0.064878988019549</v>
      </c>
      <c r="C96" s="7">
        <v>4</v>
      </c>
      <c r="D96" s="7">
        <f t="shared" si="24"/>
        <v>8</v>
      </c>
      <c r="E96" s="7">
        <v>7</v>
      </c>
      <c r="F96" s="8">
        <f t="shared" si="25"/>
        <v>0.00420928308644078</v>
      </c>
      <c r="G96" s="8">
        <f t="shared" si="26"/>
        <v>0.0168371323457631</v>
      </c>
      <c r="H96" s="8">
        <f t="shared" si="27"/>
        <v>0.0336742646915262</v>
      </c>
      <c r="I96" s="8">
        <f t="shared" si="27"/>
        <v>0.0294649816050855</v>
      </c>
    </row>
    <row r="97" spans="1:9">
      <c r="A97" s="74" t="s">
        <v>45</v>
      </c>
      <c r="B97" s="8">
        <f>'iterasi 9'!X63</f>
        <v>0.0150326621949609</v>
      </c>
      <c r="C97" s="7">
        <v>5</v>
      </c>
      <c r="D97" s="7">
        <f t="shared" si="24"/>
        <v>10</v>
      </c>
      <c r="E97" s="7">
        <v>6</v>
      </c>
      <c r="F97" s="8">
        <f t="shared" si="25"/>
        <v>0.000225980932667807</v>
      </c>
      <c r="G97" s="8">
        <f t="shared" si="26"/>
        <v>0.00112990466333904</v>
      </c>
      <c r="H97" s="8">
        <f t="shared" si="27"/>
        <v>0.00225980932667807</v>
      </c>
      <c r="I97" s="8">
        <f t="shared" si="27"/>
        <v>0.00135588559600684</v>
      </c>
    </row>
    <row r="98" spans="1:9">
      <c r="A98" s="74" t="s">
        <v>46</v>
      </c>
      <c r="B98" s="8">
        <f>'iterasi 9'!X64</f>
        <v>0.955864691314887</v>
      </c>
      <c r="C98" s="7">
        <v>0</v>
      </c>
      <c r="D98" s="7">
        <f t="shared" si="24"/>
        <v>0</v>
      </c>
      <c r="E98" s="7">
        <v>0</v>
      </c>
      <c r="F98" s="8">
        <f t="shared" si="25"/>
        <v>0.913677308102505</v>
      </c>
      <c r="G98" s="8">
        <f t="shared" si="26"/>
        <v>0</v>
      </c>
      <c r="H98" s="8">
        <f t="shared" si="27"/>
        <v>0</v>
      </c>
      <c r="I98" s="8">
        <f t="shared" si="27"/>
        <v>0</v>
      </c>
    </row>
    <row r="99" spans="1:9">
      <c r="A99" s="74" t="s">
        <v>47</v>
      </c>
      <c r="B99" s="8">
        <f>'iterasi 9'!X65</f>
        <v>0.107331690801285</v>
      </c>
      <c r="C99" s="7">
        <v>2</v>
      </c>
      <c r="D99" s="7">
        <f t="shared" si="24"/>
        <v>4</v>
      </c>
      <c r="E99" s="7">
        <v>2</v>
      </c>
      <c r="F99" s="8">
        <f t="shared" si="25"/>
        <v>0.0115200918502627</v>
      </c>
      <c r="G99" s="8">
        <f t="shared" si="26"/>
        <v>0.0230401837005255</v>
      </c>
      <c r="H99" s="8">
        <f t="shared" si="27"/>
        <v>0.0460803674010509</v>
      </c>
      <c r="I99" s="8">
        <f t="shared" si="27"/>
        <v>0.0230401837005255</v>
      </c>
    </row>
    <row r="100" spans="1:9">
      <c r="A100" s="74" t="s">
        <v>48</v>
      </c>
      <c r="B100" s="8">
        <f>'iterasi 9'!X66</f>
        <v>0.107331690801285</v>
      </c>
      <c r="C100" s="7">
        <v>2</v>
      </c>
      <c r="D100" s="7">
        <f t="shared" si="24"/>
        <v>4</v>
      </c>
      <c r="E100" s="7">
        <v>2</v>
      </c>
      <c r="F100" s="8">
        <f t="shared" si="25"/>
        <v>0.0115200918502627</v>
      </c>
      <c r="G100" s="8">
        <f t="shared" si="26"/>
        <v>0.0230401837005255</v>
      </c>
      <c r="H100" s="8">
        <f t="shared" si="27"/>
        <v>0.0460803674010509</v>
      </c>
      <c r="I100" s="8">
        <f t="shared" si="27"/>
        <v>0.0230401837005255</v>
      </c>
    </row>
    <row r="101" spans="1:9">
      <c r="A101" s="74" t="s">
        <v>49</v>
      </c>
      <c r="B101" s="8">
        <f>'iterasi 9'!X67</f>
        <v>0.0691318035176465</v>
      </c>
      <c r="C101" s="7">
        <v>2</v>
      </c>
      <c r="D101" s="7">
        <f t="shared" si="24"/>
        <v>4</v>
      </c>
      <c r="E101" s="7">
        <v>3</v>
      </c>
      <c r="F101" s="8">
        <f t="shared" si="25"/>
        <v>0.00477920625760249</v>
      </c>
      <c r="G101" s="8">
        <f t="shared" si="26"/>
        <v>0.00955841251520497</v>
      </c>
      <c r="H101" s="8">
        <f t="shared" si="27"/>
        <v>0.0191168250304099</v>
      </c>
      <c r="I101" s="8">
        <f t="shared" si="27"/>
        <v>0.0143376187728075</v>
      </c>
    </row>
    <row r="102" spans="1:9">
      <c r="A102" s="74" t="s">
        <v>50</v>
      </c>
      <c r="B102" s="8">
        <f>'iterasi 9'!X68</f>
        <v>0.0471290886270924</v>
      </c>
      <c r="C102" s="7">
        <v>3</v>
      </c>
      <c r="D102" s="7">
        <f t="shared" si="24"/>
        <v>6</v>
      </c>
      <c r="E102" s="7">
        <v>2</v>
      </c>
      <c r="F102" s="8">
        <f t="shared" si="25"/>
        <v>0.00222115099482033</v>
      </c>
      <c r="G102" s="8">
        <f t="shared" si="26"/>
        <v>0.00666345298446099</v>
      </c>
      <c r="H102" s="8">
        <f t="shared" si="27"/>
        <v>0.013326905968922</v>
      </c>
      <c r="I102" s="8">
        <f t="shared" si="27"/>
        <v>0.00444230198964066</v>
      </c>
    </row>
    <row r="103" spans="1:9">
      <c r="A103" s="74" t="s">
        <v>51</v>
      </c>
      <c r="B103" s="8">
        <f>'iterasi 9'!X69</f>
        <v>0.107331690801285</v>
      </c>
      <c r="C103" s="7">
        <v>2</v>
      </c>
      <c r="D103" s="7">
        <f t="shared" si="24"/>
        <v>4</v>
      </c>
      <c r="E103" s="7">
        <v>2</v>
      </c>
      <c r="F103" s="8">
        <f t="shared" si="25"/>
        <v>0.0115200918502627</v>
      </c>
      <c r="G103" s="8">
        <f t="shared" si="26"/>
        <v>0.0230401837005255</v>
      </c>
      <c r="H103" s="8">
        <f t="shared" si="27"/>
        <v>0.0460803674010509</v>
      </c>
      <c r="I103" s="8">
        <f t="shared" si="27"/>
        <v>0.0230401837005255</v>
      </c>
    </row>
    <row r="104" spans="1:9">
      <c r="A104" s="74" t="s">
        <v>52</v>
      </c>
      <c r="B104" s="8">
        <f>'iterasi 9'!X70</f>
        <v>0.891302400976985</v>
      </c>
      <c r="C104" s="7">
        <v>1</v>
      </c>
      <c r="D104" s="7">
        <f t="shared" si="24"/>
        <v>2</v>
      </c>
      <c r="E104" s="7">
        <v>1</v>
      </c>
      <c r="F104" s="8">
        <f t="shared" si="25"/>
        <v>0.794419969987339</v>
      </c>
      <c r="G104" s="8">
        <f t="shared" si="26"/>
        <v>0.794419969987339</v>
      </c>
      <c r="H104" s="8">
        <f t="shared" si="27"/>
        <v>1.58883993997468</v>
      </c>
      <c r="I104" s="8">
        <f t="shared" si="27"/>
        <v>0.794419969987339</v>
      </c>
    </row>
    <row r="105" spans="1:9">
      <c r="A105" s="74" t="s">
        <v>53</v>
      </c>
      <c r="B105" s="8">
        <f>'iterasi 9'!X71</f>
        <v>0.0691318035176465</v>
      </c>
      <c r="C105" s="7">
        <v>2</v>
      </c>
      <c r="D105" s="7">
        <f t="shared" si="24"/>
        <v>4</v>
      </c>
      <c r="E105" s="7">
        <v>3</v>
      </c>
      <c r="F105" s="8">
        <f t="shared" si="25"/>
        <v>0.00477920625760249</v>
      </c>
      <c r="G105" s="8">
        <f t="shared" si="26"/>
        <v>0.00955841251520497</v>
      </c>
      <c r="H105" s="8">
        <f t="shared" si="27"/>
        <v>0.0191168250304099</v>
      </c>
      <c r="I105" s="8">
        <f t="shared" si="27"/>
        <v>0.0143376187728075</v>
      </c>
    </row>
    <row r="106" spans="1:9">
      <c r="A106" s="74" t="s">
        <v>54</v>
      </c>
      <c r="B106" s="8">
        <f>'iterasi 9'!X72</f>
        <v>0.00507712147017124</v>
      </c>
      <c r="C106" s="7">
        <v>5</v>
      </c>
      <c r="D106" s="7">
        <f t="shared" si="24"/>
        <v>10</v>
      </c>
      <c r="E106" s="7">
        <v>7</v>
      </c>
      <c r="F106" s="8">
        <f t="shared" si="25"/>
        <v>2.57771624228737e-5</v>
      </c>
      <c r="G106" s="8">
        <f t="shared" si="26"/>
        <v>0.000128885812114369</v>
      </c>
      <c r="H106" s="8">
        <f t="shared" si="27"/>
        <v>0.000257771624228737</v>
      </c>
      <c r="I106" s="8">
        <f t="shared" si="27"/>
        <v>0.000180440136960116</v>
      </c>
    </row>
    <row r="107" spans="1:9">
      <c r="A107" s="74" t="s">
        <v>55</v>
      </c>
      <c r="B107" s="8">
        <f>'iterasi 9'!X73</f>
        <v>0.891302400976985</v>
      </c>
      <c r="C107" s="7">
        <v>1</v>
      </c>
      <c r="D107" s="7">
        <f t="shared" si="24"/>
        <v>2</v>
      </c>
      <c r="E107" s="7">
        <v>1</v>
      </c>
      <c r="F107" s="8">
        <f t="shared" si="25"/>
        <v>0.794419969987339</v>
      </c>
      <c r="G107" s="8">
        <f t="shared" si="26"/>
        <v>0.794419969987339</v>
      </c>
      <c r="H107" s="8">
        <f t="shared" si="27"/>
        <v>1.58883993997468</v>
      </c>
      <c r="I107" s="8">
        <f t="shared" si="27"/>
        <v>0.794419969987339</v>
      </c>
    </row>
    <row r="108" spans="1:9">
      <c r="A108" s="36" t="s">
        <v>5</v>
      </c>
      <c r="B108" s="36"/>
      <c r="C108" s="36"/>
      <c r="D108" s="36"/>
      <c r="E108" s="36"/>
      <c r="F108" s="37">
        <f>SUM(F78:F107)</f>
        <v>8.79537246770016</v>
      </c>
      <c r="G108" s="37">
        <f>SUM(G78:G107)</f>
        <v>4.54019052077914</v>
      </c>
      <c r="H108" s="37">
        <f>SUM(H78:H107)</f>
        <v>9.08038104155829</v>
      </c>
      <c r="I108" s="37">
        <f>SUM(I78:I107)</f>
        <v>3.61231619293876</v>
      </c>
    </row>
    <row r="109" spans="1:9">
      <c r="A109" s="36" t="s">
        <v>73</v>
      </c>
      <c r="B109" s="36"/>
      <c r="C109" s="36"/>
      <c r="D109" s="36"/>
      <c r="E109" s="36"/>
      <c r="F109" s="36"/>
      <c r="G109" s="37">
        <f>(G108/$F108)</f>
        <v>0.516202188986583</v>
      </c>
      <c r="H109" s="37">
        <f>(H108/$F108)</f>
        <v>1.03240437797317</v>
      </c>
      <c r="I109" s="37">
        <f>(I108/$F108)</f>
        <v>0.410706448897362</v>
      </c>
    </row>
  </sheetData>
  <mergeCells count="46">
    <mergeCell ref="C4:E4"/>
    <mergeCell ref="P4:R4"/>
    <mergeCell ref="A36:E36"/>
    <mergeCell ref="O36:U36"/>
    <mergeCell ref="A37:F37"/>
    <mergeCell ref="C40:E40"/>
    <mergeCell ref="A72:E72"/>
    <mergeCell ref="A73:F73"/>
    <mergeCell ref="C76:E76"/>
    <mergeCell ref="A108:E108"/>
    <mergeCell ref="A109:F109"/>
    <mergeCell ref="A4:A5"/>
    <mergeCell ref="A40:A41"/>
    <mergeCell ref="A76:A77"/>
    <mergeCell ref="B4:B5"/>
    <mergeCell ref="B40:B41"/>
    <mergeCell ref="B76:B77"/>
    <mergeCell ref="F4:F5"/>
    <mergeCell ref="F40:F41"/>
    <mergeCell ref="F76:F77"/>
    <mergeCell ref="G4:G5"/>
    <mergeCell ref="G40:G41"/>
    <mergeCell ref="G76:G77"/>
    <mergeCell ref="H4:H5"/>
    <mergeCell ref="H40:H41"/>
    <mergeCell ref="H76:H77"/>
    <mergeCell ref="I4:I5"/>
    <mergeCell ref="I40:I41"/>
    <mergeCell ref="I76:I77"/>
    <mergeCell ref="K4:K6"/>
    <mergeCell ref="O4:O5"/>
    <mergeCell ref="O42:O43"/>
    <mergeCell ref="P42:P43"/>
    <mergeCell ref="Q42:Q43"/>
    <mergeCell ref="R42:R43"/>
    <mergeCell ref="S4:S5"/>
    <mergeCell ref="T4:T5"/>
    <mergeCell ref="U4:U5"/>
    <mergeCell ref="U42:U43"/>
    <mergeCell ref="V4:V5"/>
    <mergeCell ref="O76:P77"/>
    <mergeCell ref="O82:P83"/>
    <mergeCell ref="O39:X40"/>
    <mergeCell ref="A1:I2"/>
    <mergeCell ref="K1:N2"/>
    <mergeCell ref="P1:V2"/>
  </mergeCell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9"/>
  <sheetViews>
    <sheetView topLeftCell="D71" workbookViewId="0">
      <selection activeCell="O90" sqref="O90"/>
    </sheetView>
  </sheetViews>
  <sheetFormatPr defaultColWidth="9" defaultRowHeight="15"/>
  <cols>
    <col min="2" max="2" width="25.1428571428571" customWidth="1"/>
    <col min="7" max="9" width="9.85714285714286" customWidth="1"/>
    <col min="14" max="14" width="11.2857142857143" customWidth="1"/>
    <col min="16" max="16" width="13.1428571428571" customWidth="1"/>
    <col min="17" max="17" width="11.5714285714286" customWidth="1"/>
    <col min="18" max="18" width="12.5714285714286" customWidth="1"/>
    <col min="19" max="19" width="13.4285714285714" customWidth="1"/>
    <col min="20" max="20" width="12.8571428571429" customWidth="1"/>
    <col min="21" max="21" width="9.57142857142857" customWidth="1"/>
    <col min="22" max="22" width="13.8571428571429" customWidth="1"/>
    <col min="23" max="23" width="11.4285714285714" customWidth="1"/>
    <col min="24" max="24" width="11.1428571428571" customWidth="1"/>
  </cols>
  <sheetData>
    <row r="1" spans="1:22">
      <c r="A1" s="1" t="s">
        <v>6</v>
      </c>
      <c r="B1" s="2"/>
      <c r="C1" s="2"/>
      <c r="D1" s="2"/>
      <c r="E1" s="2"/>
      <c r="F1" s="2"/>
      <c r="G1" s="2"/>
      <c r="H1" s="2"/>
      <c r="I1" s="2"/>
      <c r="K1" s="1" t="s">
        <v>7</v>
      </c>
      <c r="L1" s="2"/>
      <c r="M1" s="2"/>
      <c r="N1" s="2"/>
      <c r="P1" s="1" t="s">
        <v>8</v>
      </c>
      <c r="Q1" s="2"/>
      <c r="R1" s="2"/>
      <c r="S1" s="2"/>
      <c r="T1" s="2"/>
      <c r="U1" s="2"/>
      <c r="V1" s="2"/>
    </row>
    <row r="2" spans="1:22">
      <c r="A2" s="2"/>
      <c r="B2" s="2"/>
      <c r="C2" s="2"/>
      <c r="D2" s="2"/>
      <c r="E2" s="2"/>
      <c r="F2" s="2"/>
      <c r="G2" s="2"/>
      <c r="H2" s="2"/>
      <c r="I2" s="2"/>
      <c r="K2" s="2"/>
      <c r="L2" s="2"/>
      <c r="M2" s="2"/>
      <c r="N2" s="2"/>
      <c r="P2" s="2"/>
      <c r="Q2" s="2"/>
      <c r="R2" s="2"/>
      <c r="S2" s="2"/>
      <c r="T2" s="2"/>
      <c r="U2" s="2"/>
      <c r="V2" s="2"/>
    </row>
    <row r="4" ht="17.25" customHeight="1" spans="1:22">
      <c r="A4" s="3" t="s">
        <v>3</v>
      </c>
      <c r="B4" s="3" t="s">
        <v>9</v>
      </c>
      <c r="C4" s="3" t="s">
        <v>10</v>
      </c>
      <c r="D4" s="3"/>
      <c r="E4" s="3"/>
      <c r="F4" s="5" t="s">
        <v>11</v>
      </c>
      <c r="G4" s="3" t="s">
        <v>12</v>
      </c>
      <c r="H4" s="3" t="s">
        <v>13</v>
      </c>
      <c r="I4" s="3" t="s">
        <v>14</v>
      </c>
      <c r="K4" s="16" t="s">
        <v>15</v>
      </c>
      <c r="L4" s="49">
        <f>(G36/$F36)</f>
        <v>5.404026468531</v>
      </c>
      <c r="M4" s="49">
        <f t="shared" ref="M4:N4" si="0">(H36/$F36)</f>
        <v>10.808052937062</v>
      </c>
      <c r="N4" s="49">
        <f t="shared" si="0"/>
        <v>7.2156725165633</v>
      </c>
      <c r="O4" s="17" t="s">
        <v>3</v>
      </c>
      <c r="P4" s="16" t="s">
        <v>16</v>
      </c>
      <c r="Q4" s="16"/>
      <c r="R4" s="16"/>
      <c r="S4" s="16" t="s">
        <v>17</v>
      </c>
      <c r="T4" s="16" t="s">
        <v>18</v>
      </c>
      <c r="U4" s="16" t="s">
        <v>19</v>
      </c>
      <c r="V4" s="16" t="s">
        <v>20</v>
      </c>
    </row>
    <row r="5" spans="1:22">
      <c r="A5" s="3"/>
      <c r="B5" s="3"/>
      <c r="C5" s="3" t="s">
        <v>21</v>
      </c>
      <c r="D5" s="3" t="s">
        <v>22</v>
      </c>
      <c r="E5" s="3" t="s">
        <v>23</v>
      </c>
      <c r="F5" s="5"/>
      <c r="G5" s="3"/>
      <c r="H5" s="3"/>
      <c r="I5" s="3"/>
      <c r="K5" s="16"/>
      <c r="L5" s="49">
        <f>(G72/$F72)</f>
        <v>2.51464311182724</v>
      </c>
      <c r="M5" s="49">
        <f t="shared" ref="M5:N5" si="1">(H72/$F72)</f>
        <v>5.02928622365448</v>
      </c>
      <c r="N5" s="49">
        <f t="shared" si="1"/>
        <v>2.68680442831264</v>
      </c>
      <c r="O5" s="20"/>
      <c r="P5" s="19" t="s">
        <v>11</v>
      </c>
      <c r="Q5" s="19" t="s">
        <v>24</v>
      </c>
      <c r="R5" s="19" t="s">
        <v>25</v>
      </c>
      <c r="S5" s="16"/>
      <c r="T5" s="16"/>
      <c r="U5" s="16"/>
      <c r="V5" s="16"/>
    </row>
    <row r="6" spans="1:22">
      <c r="A6" s="74" t="s">
        <v>26</v>
      </c>
      <c r="B6" s="8">
        <f>'iterasi 10'!V44</f>
        <v>0.0179399030008797</v>
      </c>
      <c r="C6" s="7">
        <v>2</v>
      </c>
      <c r="D6" s="7">
        <f>C6*2</f>
        <v>4</v>
      </c>
      <c r="E6" s="7">
        <v>2</v>
      </c>
      <c r="F6" s="8">
        <f>B6^2</f>
        <v>0.000321840119680971</v>
      </c>
      <c r="G6" s="8">
        <f>$F6*C6</f>
        <v>0.000643680239361943</v>
      </c>
      <c r="H6" s="8">
        <f>$F6*D6</f>
        <v>0.00128736047872389</v>
      </c>
      <c r="I6" s="8">
        <f>$F6*E6</f>
        <v>0.000643680239361943</v>
      </c>
      <c r="K6" s="16"/>
      <c r="L6" s="49">
        <f>(G108/$F108)</f>
        <v>0.518970579098739</v>
      </c>
      <c r="M6" s="49">
        <f t="shared" ref="M6:N6" si="2">(H108/$F108)</f>
        <v>1.03794115819748</v>
      </c>
      <c r="N6" s="49">
        <f t="shared" si="2"/>
        <v>0.413159704349258</v>
      </c>
      <c r="O6" s="68">
        <v>1</v>
      </c>
      <c r="P6" s="56">
        <f>B6^2</f>
        <v>0.000321840119680971</v>
      </c>
      <c r="Q6" s="8">
        <v>0.0225</v>
      </c>
      <c r="R6" s="8">
        <v>0.2916</v>
      </c>
      <c r="S6" s="22">
        <f>SUM(($C6-L$4)^2,($D6-M$4)^2,($E6-N$4)^2)*P6</f>
        <v>0.0274015388494684</v>
      </c>
      <c r="T6" s="22">
        <f>SUM(($C42-L$5)^2,($D42-M$5)^2,($E42-N$5)^2)*Q6</f>
        <v>0.0404097296738845</v>
      </c>
      <c r="U6" s="22">
        <f>SUM(($C78-L$6)^2,($D78-M$6)^2,($E78-N$6)^2)*R6</f>
        <v>3.93231431157804</v>
      </c>
      <c r="V6" s="27">
        <f>(S6+T6+U6)</f>
        <v>4.0001255801014</v>
      </c>
    </row>
    <row r="7" spans="1:22">
      <c r="A7" s="74" t="s">
        <v>27</v>
      </c>
      <c r="B7" s="8">
        <f>'iterasi 10'!V45</f>
        <v>0.0267055224444084</v>
      </c>
      <c r="C7" s="7">
        <v>3</v>
      </c>
      <c r="D7" s="7">
        <f t="shared" ref="D7:D35" si="3">C7*2</f>
        <v>6</v>
      </c>
      <c r="E7" s="7">
        <v>3</v>
      </c>
      <c r="F7" s="8">
        <f t="shared" ref="F7:F35" si="4">B7^2</f>
        <v>0.000713184929028803</v>
      </c>
      <c r="G7" s="8">
        <f t="shared" ref="G7:G35" si="5">F7*C7</f>
        <v>0.00213955478708641</v>
      </c>
      <c r="H7" s="8">
        <f t="shared" ref="H7:I35" si="6">$F7*D7</f>
        <v>0.00427910957417282</v>
      </c>
      <c r="I7" s="8">
        <f t="shared" si="6"/>
        <v>0.00213955478708641</v>
      </c>
      <c r="O7" s="68">
        <v>2</v>
      </c>
      <c r="P7" s="56">
        <f t="shared" ref="P7:P35" si="7">B7^2</f>
        <v>0.000713184929028803</v>
      </c>
      <c r="Q7" s="8">
        <v>0.0256</v>
      </c>
      <c r="R7" s="8">
        <v>0.2704</v>
      </c>
      <c r="S7" s="22">
        <f t="shared" ref="S7:S35" si="8">SUM(($C7-L$4)^2,($D7-M$4)^2,($E7-N$4)^2)*P7</f>
        <v>0.0332833500766089</v>
      </c>
      <c r="T7" s="22">
        <f t="shared" ref="T7:T35" si="9">SUM(($C43-L$5)^2,($D43-M$5)^2,($E43-N$5)^2)*Q7</f>
        <v>0.0326642690715723</v>
      </c>
      <c r="U7" s="22">
        <f t="shared" ref="U7:U35" si="10">SUM(($C79-L$6)^2,($D79-M$6)^2,($E79-N$6)^2)*R7</f>
        <v>10.1316926771253</v>
      </c>
      <c r="V7" s="27">
        <f t="shared" ref="V7:V35" si="11">(S7+T7+U7)</f>
        <v>10.1976402962735</v>
      </c>
    </row>
    <row r="8" spans="1:22">
      <c r="A8" s="74" t="s">
        <v>28</v>
      </c>
      <c r="B8" s="8">
        <f>'iterasi 10'!V46</f>
        <v>0.00726554785636561</v>
      </c>
      <c r="C8" s="7">
        <v>0</v>
      </c>
      <c r="D8" s="7">
        <f t="shared" si="3"/>
        <v>0</v>
      </c>
      <c r="E8" s="7">
        <v>0</v>
      </c>
      <c r="F8" s="8">
        <f t="shared" si="4"/>
        <v>5.2788185653139e-5</v>
      </c>
      <c r="G8" s="8">
        <f t="shared" si="5"/>
        <v>0</v>
      </c>
      <c r="H8" s="8">
        <f t="shared" si="6"/>
        <v>0</v>
      </c>
      <c r="I8" s="8">
        <f t="shared" si="6"/>
        <v>0</v>
      </c>
      <c r="O8" s="68">
        <v>3</v>
      </c>
      <c r="P8" s="56">
        <f t="shared" si="7"/>
        <v>5.2788185653139e-5</v>
      </c>
      <c r="Q8" s="8">
        <v>0.1089</v>
      </c>
      <c r="R8" s="8">
        <v>0.3136</v>
      </c>
      <c r="S8" s="22">
        <f t="shared" si="8"/>
        <v>0.0104564654176317</v>
      </c>
      <c r="T8" s="22">
        <f t="shared" si="9"/>
        <v>4.22924779815432</v>
      </c>
      <c r="U8" s="22">
        <f t="shared" si="10"/>
        <v>0.475841979560129</v>
      </c>
      <c r="V8" s="27">
        <f t="shared" si="11"/>
        <v>4.71554624313208</v>
      </c>
    </row>
    <row r="9" spans="1:22">
      <c r="A9" s="74" t="s">
        <v>29</v>
      </c>
      <c r="B9" s="8">
        <f>'iterasi 10'!V47</f>
        <v>0.962043829196281</v>
      </c>
      <c r="C9" s="7">
        <v>6</v>
      </c>
      <c r="D9" s="7">
        <f t="shared" si="3"/>
        <v>12</v>
      </c>
      <c r="E9" s="7">
        <v>8</v>
      </c>
      <c r="F9" s="8">
        <f t="shared" si="4"/>
        <v>0.925528329294644</v>
      </c>
      <c r="G9" s="8">
        <f t="shared" si="5"/>
        <v>5.55316997576786</v>
      </c>
      <c r="H9" s="8">
        <f t="shared" si="6"/>
        <v>11.1063399515357</v>
      </c>
      <c r="I9" s="8">
        <f t="shared" si="6"/>
        <v>7.40422663435715</v>
      </c>
      <c r="O9" s="68">
        <v>4</v>
      </c>
      <c r="P9" s="56">
        <f t="shared" si="7"/>
        <v>0.925528329294644</v>
      </c>
      <c r="Q9" s="8">
        <v>0.0484</v>
      </c>
      <c r="R9" s="8">
        <v>0.0169</v>
      </c>
      <c r="S9" s="22">
        <f t="shared" si="8"/>
        <v>2.21302324727914</v>
      </c>
      <c r="T9" s="22">
        <f t="shared" si="9"/>
        <v>4.30608074203697</v>
      </c>
      <c r="U9" s="22">
        <f t="shared" si="10"/>
        <v>3.51128871868225</v>
      </c>
      <c r="V9" s="27">
        <f t="shared" si="11"/>
        <v>10.0303927079984</v>
      </c>
    </row>
    <row r="10" spans="1:22">
      <c r="A10" s="74" t="s">
        <v>30</v>
      </c>
      <c r="B10" s="8">
        <f>'iterasi 10'!V48</f>
        <v>0.0100478259069279</v>
      </c>
      <c r="C10" s="7">
        <v>1</v>
      </c>
      <c r="D10" s="7">
        <f t="shared" si="3"/>
        <v>2</v>
      </c>
      <c r="E10" s="7">
        <v>1</v>
      </c>
      <c r="F10" s="8">
        <f t="shared" si="4"/>
        <v>0.000100958805455932</v>
      </c>
      <c r="G10" s="8">
        <f t="shared" si="5"/>
        <v>0.000100958805455932</v>
      </c>
      <c r="H10" s="8">
        <f t="shared" si="6"/>
        <v>0.000201917610911864</v>
      </c>
      <c r="I10" s="8">
        <f t="shared" si="6"/>
        <v>0.000100958805455932</v>
      </c>
      <c r="O10" s="68">
        <v>5</v>
      </c>
      <c r="P10" s="56">
        <f t="shared" si="7"/>
        <v>0.000100958805455932</v>
      </c>
      <c r="Q10" s="8">
        <v>0.0441</v>
      </c>
      <c r="R10" s="8">
        <v>0.1225</v>
      </c>
      <c r="S10" s="22">
        <f t="shared" si="8"/>
        <v>0.0136912084140595</v>
      </c>
      <c r="T10" s="22">
        <f t="shared" si="9"/>
        <v>0.631336833053801</v>
      </c>
      <c r="U10" s="22">
        <f t="shared" si="10"/>
        <v>0.183912686304152</v>
      </c>
      <c r="V10" s="27">
        <f t="shared" si="11"/>
        <v>0.828940727772013</v>
      </c>
    </row>
    <row r="11" spans="1:22">
      <c r="A11" s="74" t="s">
        <v>31</v>
      </c>
      <c r="B11" s="8">
        <f>'iterasi 10'!V49</f>
        <v>0.00834072905769325</v>
      </c>
      <c r="C11" s="7">
        <v>1</v>
      </c>
      <c r="D11" s="7">
        <f t="shared" si="3"/>
        <v>2</v>
      </c>
      <c r="E11" s="7">
        <v>0</v>
      </c>
      <c r="F11" s="8">
        <f t="shared" si="4"/>
        <v>6.95677612138486e-5</v>
      </c>
      <c r="G11" s="8">
        <f t="shared" si="5"/>
        <v>6.95677612138486e-5</v>
      </c>
      <c r="H11" s="8">
        <f t="shared" si="6"/>
        <v>0.000139135522427697</v>
      </c>
      <c r="I11" s="8">
        <f t="shared" si="6"/>
        <v>0</v>
      </c>
      <c r="O11" s="68">
        <v>6</v>
      </c>
      <c r="P11" s="56">
        <f t="shared" si="7"/>
        <v>6.95677612138486e-5</v>
      </c>
      <c r="Q11" s="8">
        <v>0.09</v>
      </c>
      <c r="R11" s="8">
        <v>0.3136</v>
      </c>
      <c r="S11" s="22">
        <f t="shared" si="8"/>
        <v>0.0103686000467914</v>
      </c>
      <c r="T11" s="22">
        <f t="shared" si="9"/>
        <v>1.6820673135326</v>
      </c>
      <c r="U11" s="22">
        <f t="shared" si="10"/>
        <v>0.416350243506483</v>
      </c>
      <c r="V11" s="27">
        <f t="shared" si="11"/>
        <v>2.10878615708588</v>
      </c>
    </row>
    <row r="12" spans="1:22">
      <c r="A12" s="74" t="s">
        <v>32</v>
      </c>
      <c r="B12" s="8">
        <f>'iterasi 10'!V50</f>
        <v>0.0179399030008797</v>
      </c>
      <c r="C12" s="7">
        <v>2</v>
      </c>
      <c r="D12" s="7">
        <f t="shared" si="3"/>
        <v>4</v>
      </c>
      <c r="E12" s="7">
        <v>2</v>
      </c>
      <c r="F12" s="8">
        <f t="shared" si="4"/>
        <v>0.000321840119680971</v>
      </c>
      <c r="G12" s="8">
        <f t="shared" si="5"/>
        <v>0.000643680239361943</v>
      </c>
      <c r="H12" s="8">
        <f t="shared" si="6"/>
        <v>0.00128736047872389</v>
      </c>
      <c r="I12" s="8">
        <f t="shared" si="6"/>
        <v>0.000643680239361943</v>
      </c>
      <c r="O12" s="68">
        <v>7</v>
      </c>
      <c r="P12" s="56">
        <f t="shared" si="7"/>
        <v>0.000321840119680971</v>
      </c>
      <c r="Q12" s="8">
        <v>0.1681</v>
      </c>
      <c r="R12" s="8">
        <v>0.0196</v>
      </c>
      <c r="S12" s="22">
        <f t="shared" si="8"/>
        <v>0.0274015388494684</v>
      </c>
      <c r="T12" s="22">
        <f t="shared" si="9"/>
        <v>0.301905580363555</v>
      </c>
      <c r="U12" s="22">
        <f t="shared" si="10"/>
        <v>0.264311935894821</v>
      </c>
      <c r="V12" s="27">
        <f t="shared" si="11"/>
        <v>0.593619055107844</v>
      </c>
    </row>
    <row r="13" spans="1:22">
      <c r="A13" s="74" t="s">
        <v>33</v>
      </c>
      <c r="B13" s="8">
        <f>'iterasi 10'!V51</f>
        <v>0.0664976521378856</v>
      </c>
      <c r="C13" s="7">
        <v>3</v>
      </c>
      <c r="D13" s="7">
        <f t="shared" si="3"/>
        <v>6</v>
      </c>
      <c r="E13" s="7">
        <v>4</v>
      </c>
      <c r="F13" s="8">
        <f t="shared" si="4"/>
        <v>0.00442193773985124</v>
      </c>
      <c r="G13" s="8">
        <f t="shared" si="5"/>
        <v>0.0132658132195537</v>
      </c>
      <c r="H13" s="8">
        <f t="shared" si="6"/>
        <v>0.0265316264391074</v>
      </c>
      <c r="I13" s="8">
        <f t="shared" si="6"/>
        <v>0.017687750959405</v>
      </c>
      <c r="O13" s="68">
        <v>8</v>
      </c>
      <c r="P13" s="56">
        <f t="shared" si="7"/>
        <v>0.00442193773985124</v>
      </c>
      <c r="Q13" s="8">
        <v>0.1024</v>
      </c>
      <c r="R13" s="8">
        <v>0.1156</v>
      </c>
      <c r="S13" s="22">
        <f t="shared" si="8"/>
        <v>0.173504747514259</v>
      </c>
      <c r="T13" s="22">
        <f t="shared" si="9"/>
        <v>0.297199529367861</v>
      </c>
      <c r="U13" s="22">
        <f t="shared" si="10"/>
        <v>5.04512597293613</v>
      </c>
      <c r="V13" s="27">
        <f t="shared" si="11"/>
        <v>5.51583024981825</v>
      </c>
    </row>
    <row r="14" spans="1:22">
      <c r="A14" s="74" t="s">
        <v>34</v>
      </c>
      <c r="B14" s="8">
        <f>'iterasi 10'!V52</f>
        <v>0.190586057689437</v>
      </c>
      <c r="C14" s="7">
        <v>4</v>
      </c>
      <c r="D14" s="7">
        <f t="shared" si="3"/>
        <v>8</v>
      </c>
      <c r="E14" s="7">
        <v>1</v>
      </c>
      <c r="F14" s="8">
        <f t="shared" si="4"/>
        <v>0.0363230453856015</v>
      </c>
      <c r="G14" s="8">
        <f t="shared" si="5"/>
        <v>0.145292181542406</v>
      </c>
      <c r="H14" s="8">
        <f t="shared" si="6"/>
        <v>0.290584363084812</v>
      </c>
      <c r="I14" s="8">
        <f t="shared" si="6"/>
        <v>0.0363230453856015</v>
      </c>
      <c r="O14" s="68">
        <v>9</v>
      </c>
      <c r="P14" s="56">
        <f t="shared" si="7"/>
        <v>0.0363230453856015</v>
      </c>
      <c r="Q14" s="8">
        <v>0.0121</v>
      </c>
      <c r="R14" s="8">
        <v>0.0529</v>
      </c>
      <c r="S14" s="22">
        <f t="shared" si="8"/>
        <v>1.76134211794396</v>
      </c>
      <c r="T14" s="22">
        <f t="shared" si="9"/>
        <v>0.167908488727596</v>
      </c>
      <c r="U14" s="22">
        <f t="shared" si="10"/>
        <v>3.22331394489266</v>
      </c>
      <c r="V14" s="27">
        <f t="shared" si="11"/>
        <v>5.15256455156422</v>
      </c>
    </row>
    <row r="15" spans="1:22">
      <c r="A15" s="74" t="s">
        <v>35</v>
      </c>
      <c r="B15" s="8">
        <f>'iterasi 10'!V53</f>
        <v>0.853915967640593</v>
      </c>
      <c r="C15" s="7">
        <v>7</v>
      </c>
      <c r="D15" s="7">
        <f t="shared" si="3"/>
        <v>14</v>
      </c>
      <c r="E15" s="7">
        <v>9</v>
      </c>
      <c r="F15" s="8">
        <f t="shared" si="4"/>
        <v>0.729172479791571</v>
      </c>
      <c r="G15" s="8">
        <f t="shared" si="5"/>
        <v>5.10420735854099</v>
      </c>
      <c r="H15" s="8">
        <f t="shared" si="6"/>
        <v>10.208414717082</v>
      </c>
      <c r="I15" s="8">
        <f t="shared" si="6"/>
        <v>6.56255231812414</v>
      </c>
      <c r="O15" s="68">
        <v>10</v>
      </c>
      <c r="P15" s="56">
        <f t="shared" si="7"/>
        <v>0.729172479791571</v>
      </c>
      <c r="Q15" s="8">
        <v>0.1089</v>
      </c>
      <c r="R15" s="8">
        <v>0.1225</v>
      </c>
      <c r="S15" s="22">
        <f t="shared" si="8"/>
        <v>11.6080482645703</v>
      </c>
      <c r="T15" s="22">
        <f t="shared" si="9"/>
        <v>15.2948493163168</v>
      </c>
      <c r="U15" s="22">
        <f t="shared" si="10"/>
        <v>34.7596859094039</v>
      </c>
      <c r="V15" s="27">
        <f t="shared" si="11"/>
        <v>61.662583490291</v>
      </c>
    </row>
    <row r="16" spans="1:22">
      <c r="A16" s="74" t="s">
        <v>36</v>
      </c>
      <c r="B16" s="8">
        <f>'iterasi 10'!V54</f>
        <v>0.00726554785636561</v>
      </c>
      <c r="C16" s="7">
        <v>0</v>
      </c>
      <c r="D16" s="7">
        <f t="shared" si="3"/>
        <v>0</v>
      </c>
      <c r="E16" s="7">
        <v>0</v>
      </c>
      <c r="F16" s="8">
        <f t="shared" si="4"/>
        <v>5.2788185653139e-5</v>
      </c>
      <c r="G16" s="8">
        <f t="shared" si="5"/>
        <v>0</v>
      </c>
      <c r="H16" s="8">
        <f t="shared" si="6"/>
        <v>0</v>
      </c>
      <c r="I16" s="8">
        <f t="shared" si="6"/>
        <v>0</v>
      </c>
      <c r="O16" s="68">
        <v>11</v>
      </c>
      <c r="P16" s="56">
        <f t="shared" si="7"/>
        <v>5.2788185653139e-5</v>
      </c>
      <c r="Q16" s="8">
        <v>0.09</v>
      </c>
      <c r="R16" s="8">
        <v>0.2601</v>
      </c>
      <c r="S16" s="22">
        <f t="shared" si="8"/>
        <v>0.0104564654176317</v>
      </c>
      <c r="T16" s="22">
        <f t="shared" si="9"/>
        <v>3.49524611417712</v>
      </c>
      <c r="U16" s="22">
        <f t="shared" si="10"/>
        <v>0.394663580623691</v>
      </c>
      <c r="V16" s="27">
        <f t="shared" si="11"/>
        <v>3.90036616021844</v>
      </c>
    </row>
    <row r="17" spans="1:22">
      <c r="A17" s="74" t="s">
        <v>37</v>
      </c>
      <c r="B17" s="8">
        <f>'iterasi 10'!V55</f>
        <v>0.260105772225194</v>
      </c>
      <c r="C17" s="7">
        <v>4</v>
      </c>
      <c r="D17" s="7">
        <f t="shared" si="3"/>
        <v>8</v>
      </c>
      <c r="E17" s="7">
        <v>3</v>
      </c>
      <c r="F17" s="8">
        <f t="shared" si="4"/>
        <v>0.0676550127448643</v>
      </c>
      <c r="G17" s="8">
        <f t="shared" si="5"/>
        <v>0.270620050979457</v>
      </c>
      <c r="H17" s="8">
        <f t="shared" si="6"/>
        <v>0.541240101958915</v>
      </c>
      <c r="I17" s="8">
        <f t="shared" si="6"/>
        <v>0.202965038234593</v>
      </c>
      <c r="O17" s="68">
        <v>12</v>
      </c>
      <c r="P17" s="56">
        <f t="shared" si="7"/>
        <v>0.0676550127448643</v>
      </c>
      <c r="Q17" s="8">
        <v>0.0324</v>
      </c>
      <c r="R17" s="8">
        <v>0.0625</v>
      </c>
      <c r="S17" s="22">
        <f t="shared" si="8"/>
        <v>1.86919612703927</v>
      </c>
      <c r="T17" s="22">
        <f t="shared" si="9"/>
        <v>0.360596347311683</v>
      </c>
      <c r="U17" s="22">
        <f t="shared" si="10"/>
        <v>4.20497324131895</v>
      </c>
      <c r="V17" s="27">
        <f t="shared" si="11"/>
        <v>6.4347657156699</v>
      </c>
    </row>
    <row r="18" spans="1:22">
      <c r="A18" s="74" t="s">
        <v>38</v>
      </c>
      <c r="B18" s="8">
        <f>'iterasi 10'!V56</f>
        <v>0.00726554785636561</v>
      </c>
      <c r="C18" s="7">
        <v>0</v>
      </c>
      <c r="D18" s="7">
        <f t="shared" si="3"/>
        <v>0</v>
      </c>
      <c r="E18" s="7">
        <v>0</v>
      </c>
      <c r="F18" s="8">
        <f t="shared" si="4"/>
        <v>5.2788185653139e-5</v>
      </c>
      <c r="G18" s="8">
        <f t="shared" si="5"/>
        <v>0</v>
      </c>
      <c r="H18" s="8">
        <f t="shared" si="6"/>
        <v>0</v>
      </c>
      <c r="I18" s="8">
        <f t="shared" si="6"/>
        <v>0</v>
      </c>
      <c r="O18" s="68">
        <v>13</v>
      </c>
      <c r="P18" s="56">
        <f t="shared" si="7"/>
        <v>5.2788185653139e-5</v>
      </c>
      <c r="Q18" s="8">
        <v>0.3136</v>
      </c>
      <c r="R18" s="8">
        <v>0.0361</v>
      </c>
      <c r="S18" s="22">
        <f t="shared" si="8"/>
        <v>0.0104564654176317</v>
      </c>
      <c r="T18" s="22">
        <f t="shared" si="9"/>
        <v>12.1789909045105</v>
      </c>
      <c r="U18" s="22">
        <f t="shared" si="10"/>
        <v>0.0547764523664561</v>
      </c>
      <c r="V18" s="27">
        <f t="shared" si="11"/>
        <v>12.2442238222946</v>
      </c>
    </row>
    <row r="19" spans="1:22">
      <c r="A19" s="74" t="s">
        <v>39</v>
      </c>
      <c r="B19" s="8">
        <f>'iterasi 10'!V57</f>
        <v>0.0303978844709832</v>
      </c>
      <c r="C19" s="7">
        <v>2</v>
      </c>
      <c r="D19" s="7">
        <f t="shared" si="3"/>
        <v>4</v>
      </c>
      <c r="E19" s="7">
        <v>1</v>
      </c>
      <c r="F19" s="8">
        <f t="shared" si="4"/>
        <v>0.000924031380311242</v>
      </c>
      <c r="G19" s="8">
        <f t="shared" si="5"/>
        <v>0.00184806276062248</v>
      </c>
      <c r="H19" s="8">
        <f t="shared" si="6"/>
        <v>0.00369612552124497</v>
      </c>
      <c r="I19" s="8">
        <f t="shared" si="6"/>
        <v>0.000924031380311242</v>
      </c>
      <c r="O19" s="68">
        <v>14</v>
      </c>
      <c r="P19" s="56">
        <f t="shared" si="7"/>
        <v>0.000924031380311242</v>
      </c>
      <c r="Q19" s="8">
        <v>0.1225</v>
      </c>
      <c r="R19" s="8">
        <v>0.1681</v>
      </c>
      <c r="S19" s="22">
        <f t="shared" si="8"/>
        <v>0.0892351572685165</v>
      </c>
      <c r="T19" s="22">
        <f t="shared" si="9"/>
        <v>0.510775613161078</v>
      </c>
      <c r="U19" s="22">
        <f t="shared" si="10"/>
        <v>1.90148370198586</v>
      </c>
      <c r="V19" s="27">
        <f t="shared" si="11"/>
        <v>2.50149447241545</v>
      </c>
    </row>
    <row r="20" spans="1:22">
      <c r="A20" s="74" t="s">
        <v>40</v>
      </c>
      <c r="B20" s="8">
        <f>'iterasi 10'!V58</f>
        <v>0.148788420575736</v>
      </c>
      <c r="C20" s="7">
        <v>3</v>
      </c>
      <c r="D20" s="7">
        <f t="shared" si="3"/>
        <v>6</v>
      </c>
      <c r="E20" s="7">
        <v>5</v>
      </c>
      <c r="F20" s="8">
        <f t="shared" si="4"/>
        <v>0.0221379940974222</v>
      </c>
      <c r="G20" s="8">
        <f t="shared" si="5"/>
        <v>0.0664139822922665</v>
      </c>
      <c r="H20" s="8">
        <f t="shared" si="6"/>
        <v>0.132827964584533</v>
      </c>
      <c r="I20" s="8">
        <f t="shared" si="6"/>
        <v>0.110689970487111</v>
      </c>
      <c r="O20" s="68">
        <v>15</v>
      </c>
      <c r="P20" s="56">
        <f t="shared" si="7"/>
        <v>0.0221379940974222</v>
      </c>
      <c r="Q20" s="8">
        <v>0.2209</v>
      </c>
      <c r="R20" s="8">
        <v>0.0729</v>
      </c>
      <c r="S20" s="22">
        <f t="shared" si="8"/>
        <v>0.748395279725101</v>
      </c>
      <c r="T20" s="22">
        <f t="shared" si="9"/>
        <v>1.44219652268633</v>
      </c>
      <c r="U20" s="22">
        <f t="shared" si="10"/>
        <v>3.77743297104916</v>
      </c>
      <c r="V20" s="27">
        <f t="shared" si="11"/>
        <v>5.96802477346059</v>
      </c>
    </row>
    <row r="21" spans="1:22">
      <c r="A21" s="74" t="s">
        <v>41</v>
      </c>
      <c r="B21" s="8">
        <f>'iterasi 10'!V59</f>
        <v>0.0100478259069279</v>
      </c>
      <c r="C21" s="7">
        <v>1</v>
      </c>
      <c r="D21" s="7">
        <f t="shared" si="3"/>
        <v>2</v>
      </c>
      <c r="E21" s="7">
        <v>1</v>
      </c>
      <c r="F21" s="8">
        <f t="shared" si="4"/>
        <v>0.000100958805455932</v>
      </c>
      <c r="G21" s="8">
        <f t="shared" si="5"/>
        <v>0.000100958805455932</v>
      </c>
      <c r="H21" s="8">
        <f t="shared" si="6"/>
        <v>0.000201917610911864</v>
      </c>
      <c r="I21" s="8">
        <f t="shared" si="6"/>
        <v>0.000100958805455932</v>
      </c>
      <c r="O21" s="68">
        <v>16</v>
      </c>
      <c r="P21" s="56">
        <f t="shared" si="7"/>
        <v>0.000100958805455932</v>
      </c>
      <c r="Q21" s="8">
        <v>0.2116</v>
      </c>
      <c r="R21" s="8">
        <v>0.0361</v>
      </c>
      <c r="S21" s="22">
        <f t="shared" si="8"/>
        <v>0.0136912084140595</v>
      </c>
      <c r="T21" s="22">
        <f t="shared" si="9"/>
        <v>3.02927151642141</v>
      </c>
      <c r="U21" s="22">
        <f t="shared" si="10"/>
        <v>0.0541979426577949</v>
      </c>
      <c r="V21" s="27">
        <f t="shared" si="11"/>
        <v>3.09716066749327</v>
      </c>
    </row>
    <row r="22" spans="1:22">
      <c r="A22" s="74" t="s">
        <v>42</v>
      </c>
      <c r="B22" s="8">
        <f>'iterasi 10'!V60</f>
        <v>0.00726554785636561</v>
      </c>
      <c r="C22" s="7">
        <v>0</v>
      </c>
      <c r="D22" s="7">
        <f t="shared" si="3"/>
        <v>0</v>
      </c>
      <c r="E22" s="7">
        <v>0</v>
      </c>
      <c r="F22" s="8">
        <f t="shared" si="4"/>
        <v>5.2788185653139e-5</v>
      </c>
      <c r="G22" s="8">
        <f t="shared" si="5"/>
        <v>0</v>
      </c>
      <c r="H22" s="8">
        <f t="shared" si="6"/>
        <v>0</v>
      </c>
      <c r="I22" s="8">
        <f t="shared" si="6"/>
        <v>0</v>
      </c>
      <c r="O22" s="68">
        <v>17</v>
      </c>
      <c r="P22" s="56">
        <f t="shared" si="7"/>
        <v>5.2788185653139e-5</v>
      </c>
      <c r="Q22" s="8">
        <v>0.0064</v>
      </c>
      <c r="R22" s="8">
        <v>0.3969</v>
      </c>
      <c r="S22" s="22">
        <f t="shared" si="8"/>
        <v>0.0104564654176317</v>
      </c>
      <c r="T22" s="22">
        <f t="shared" si="9"/>
        <v>0.248550834785929</v>
      </c>
      <c r="U22" s="22">
        <f t="shared" si="10"/>
        <v>0.602237505380788</v>
      </c>
      <c r="V22" s="27">
        <f t="shared" si="11"/>
        <v>0.861244805584348</v>
      </c>
    </row>
    <row r="23" spans="1:22">
      <c r="A23" s="74" t="s">
        <v>43</v>
      </c>
      <c r="B23" s="8">
        <f>'iterasi 10'!V61</f>
        <v>0.148788420575736</v>
      </c>
      <c r="C23" s="7">
        <v>3</v>
      </c>
      <c r="D23" s="7">
        <f t="shared" si="3"/>
        <v>6</v>
      </c>
      <c r="E23" s="7">
        <v>5</v>
      </c>
      <c r="F23" s="8">
        <f t="shared" si="4"/>
        <v>0.0221379940974222</v>
      </c>
      <c r="G23" s="8">
        <f t="shared" si="5"/>
        <v>0.0664139822922665</v>
      </c>
      <c r="H23" s="8">
        <f t="shared" si="6"/>
        <v>0.132827964584533</v>
      </c>
      <c r="I23" s="8">
        <f t="shared" si="6"/>
        <v>0.110689970487111</v>
      </c>
      <c r="O23" s="68">
        <v>18</v>
      </c>
      <c r="P23" s="56">
        <f t="shared" si="7"/>
        <v>0.0221379940974222</v>
      </c>
      <c r="Q23" s="8">
        <v>0.16</v>
      </c>
      <c r="R23" s="8">
        <v>0.1024</v>
      </c>
      <c r="S23" s="22">
        <f t="shared" si="8"/>
        <v>0.748395279725101</v>
      </c>
      <c r="T23" s="22">
        <f t="shared" si="9"/>
        <v>1.04459684757724</v>
      </c>
      <c r="U23" s="22">
        <f t="shared" si="10"/>
        <v>5.30602381667263</v>
      </c>
      <c r="V23" s="27">
        <f t="shared" si="11"/>
        <v>7.09901594397497</v>
      </c>
    </row>
    <row r="24" spans="1:22">
      <c r="A24" s="74" t="s">
        <v>44</v>
      </c>
      <c r="B24" s="8">
        <f>'iterasi 10'!V62</f>
        <v>0.703562322291247</v>
      </c>
      <c r="C24" s="7">
        <v>4</v>
      </c>
      <c r="D24" s="7">
        <f t="shared" si="3"/>
        <v>8</v>
      </c>
      <c r="E24" s="7">
        <v>7</v>
      </c>
      <c r="F24" s="8">
        <f t="shared" si="4"/>
        <v>0.494999941347852</v>
      </c>
      <c r="G24" s="8">
        <f t="shared" si="5"/>
        <v>1.97999976539141</v>
      </c>
      <c r="H24" s="8">
        <f t="shared" si="6"/>
        <v>3.95999953078282</v>
      </c>
      <c r="I24" s="8">
        <f t="shared" si="6"/>
        <v>3.46499958943497</v>
      </c>
      <c r="O24" s="68">
        <v>19</v>
      </c>
      <c r="P24" s="56">
        <f t="shared" si="7"/>
        <v>0.494999941347852</v>
      </c>
      <c r="Q24" s="8">
        <v>0.0576</v>
      </c>
      <c r="R24" s="8">
        <v>0.1225</v>
      </c>
      <c r="S24" s="22">
        <f t="shared" si="8"/>
        <v>4.90196771592882</v>
      </c>
      <c r="T24" s="22">
        <f t="shared" si="9"/>
        <v>1.70698069243208</v>
      </c>
      <c r="U24" s="22">
        <f t="shared" si="10"/>
        <v>12.7368510427229</v>
      </c>
      <c r="V24" s="27">
        <f t="shared" si="11"/>
        <v>19.3457994510838</v>
      </c>
    </row>
    <row r="25" spans="1:22">
      <c r="A25" s="74" t="s">
        <v>45</v>
      </c>
      <c r="B25" s="8">
        <f>'iterasi 10'!V63</f>
        <v>0.934686673317452</v>
      </c>
      <c r="C25" s="7">
        <v>5</v>
      </c>
      <c r="D25" s="7">
        <f t="shared" si="3"/>
        <v>10</v>
      </c>
      <c r="E25" s="7">
        <v>6</v>
      </c>
      <c r="F25" s="8">
        <f t="shared" si="4"/>
        <v>0.873639177277244</v>
      </c>
      <c r="G25" s="8">
        <f t="shared" si="5"/>
        <v>4.36819588638622</v>
      </c>
      <c r="H25" s="8">
        <f t="shared" si="6"/>
        <v>8.73639177277244</v>
      </c>
      <c r="I25" s="8">
        <f t="shared" si="6"/>
        <v>5.24183506366347</v>
      </c>
      <c r="O25" s="68">
        <v>20</v>
      </c>
      <c r="P25" s="56">
        <f t="shared" si="7"/>
        <v>0.873639177277244</v>
      </c>
      <c r="Q25" s="8">
        <v>0.0441</v>
      </c>
      <c r="R25" s="8">
        <v>0.0144</v>
      </c>
      <c r="S25" s="22">
        <f t="shared" si="8"/>
        <v>2.00416898766293</v>
      </c>
      <c r="T25" s="22">
        <f t="shared" si="9"/>
        <v>1.84612563090468</v>
      </c>
      <c r="U25" s="22">
        <f t="shared" si="10"/>
        <v>1.89519707295389</v>
      </c>
      <c r="V25" s="27">
        <f t="shared" si="11"/>
        <v>5.7454916915215</v>
      </c>
    </row>
    <row r="26" spans="1:22">
      <c r="A26" s="74" t="s">
        <v>46</v>
      </c>
      <c r="B26" s="8">
        <f>'iterasi 10'!V64</f>
        <v>0.00726554785636561</v>
      </c>
      <c r="C26" s="7">
        <v>0</v>
      </c>
      <c r="D26" s="7">
        <f t="shared" si="3"/>
        <v>0</v>
      </c>
      <c r="E26" s="7">
        <v>0</v>
      </c>
      <c r="F26" s="8">
        <f t="shared" si="4"/>
        <v>5.2788185653139e-5</v>
      </c>
      <c r="G26" s="8">
        <f t="shared" si="5"/>
        <v>0</v>
      </c>
      <c r="H26" s="8">
        <f t="shared" si="6"/>
        <v>0</v>
      </c>
      <c r="I26" s="8">
        <f t="shared" si="6"/>
        <v>0</v>
      </c>
      <c r="O26" s="68">
        <v>21</v>
      </c>
      <c r="P26" s="56">
        <f t="shared" si="7"/>
        <v>5.2788185653139e-5</v>
      </c>
      <c r="Q26" s="8">
        <v>0.0625</v>
      </c>
      <c r="R26" s="8">
        <v>0.3481</v>
      </c>
      <c r="S26" s="22">
        <f t="shared" si="8"/>
        <v>0.0104564654176317</v>
      </c>
      <c r="T26" s="22">
        <f t="shared" si="9"/>
        <v>2.42725424595633</v>
      </c>
      <c r="U26" s="22">
        <f t="shared" si="10"/>
        <v>0.528190666724747</v>
      </c>
      <c r="V26" s="27">
        <f t="shared" si="11"/>
        <v>2.96590137809871</v>
      </c>
    </row>
    <row r="27" spans="1:22">
      <c r="A27" s="74" t="s">
        <v>47</v>
      </c>
      <c r="B27" s="8">
        <f>'iterasi 10'!V65</f>
        <v>0.0179399030008797</v>
      </c>
      <c r="C27" s="7">
        <v>2</v>
      </c>
      <c r="D27" s="7">
        <f t="shared" si="3"/>
        <v>4</v>
      </c>
      <c r="E27" s="7">
        <v>2</v>
      </c>
      <c r="F27" s="8">
        <f t="shared" si="4"/>
        <v>0.000321840119680971</v>
      </c>
      <c r="G27" s="8">
        <f t="shared" si="5"/>
        <v>0.000643680239361943</v>
      </c>
      <c r="H27" s="8">
        <f t="shared" si="6"/>
        <v>0.00128736047872389</v>
      </c>
      <c r="I27" s="8">
        <f t="shared" si="6"/>
        <v>0.000643680239361943</v>
      </c>
      <c r="O27" s="68">
        <v>22</v>
      </c>
      <c r="P27" s="56">
        <f t="shared" si="7"/>
        <v>0.000321840119680971</v>
      </c>
      <c r="Q27" s="8">
        <v>0.0625</v>
      </c>
      <c r="R27" s="8">
        <v>0.0784</v>
      </c>
      <c r="S27" s="22">
        <f t="shared" si="8"/>
        <v>0.0274015388494684</v>
      </c>
      <c r="T27" s="22">
        <f t="shared" si="9"/>
        <v>0.112249249094124</v>
      </c>
      <c r="U27" s="22">
        <f t="shared" si="10"/>
        <v>1.05724774357928</v>
      </c>
      <c r="V27" s="27">
        <f t="shared" si="11"/>
        <v>1.19689853152287</v>
      </c>
    </row>
    <row r="28" spans="1:22">
      <c r="A28" s="74" t="s">
        <v>48</v>
      </c>
      <c r="B28" s="8">
        <f>'iterasi 10'!V66</f>
        <v>0.0179399030008797</v>
      </c>
      <c r="C28" s="7">
        <v>2</v>
      </c>
      <c r="D28" s="7">
        <f t="shared" si="3"/>
        <v>4</v>
      </c>
      <c r="E28" s="7">
        <v>2</v>
      </c>
      <c r="F28" s="8">
        <f t="shared" si="4"/>
        <v>0.000321840119680971</v>
      </c>
      <c r="G28" s="8">
        <f t="shared" si="5"/>
        <v>0.000643680239361943</v>
      </c>
      <c r="H28" s="8">
        <f t="shared" si="6"/>
        <v>0.00128736047872389</v>
      </c>
      <c r="I28" s="8">
        <f t="shared" si="6"/>
        <v>0.000643680239361943</v>
      </c>
      <c r="O28" s="68">
        <v>23</v>
      </c>
      <c r="P28" s="56">
        <f t="shared" si="7"/>
        <v>0.000321840119680971</v>
      </c>
      <c r="Q28" s="8">
        <v>0.3364</v>
      </c>
      <c r="R28" s="8">
        <v>0.09</v>
      </c>
      <c r="S28" s="22">
        <f t="shared" si="8"/>
        <v>0.0274015388494684</v>
      </c>
      <c r="T28" s="22">
        <f t="shared" si="9"/>
        <v>0.604170358324211</v>
      </c>
      <c r="U28" s="22">
        <f t="shared" si="10"/>
        <v>1.21367725665989</v>
      </c>
      <c r="V28" s="27">
        <f t="shared" si="11"/>
        <v>1.84524915383357</v>
      </c>
    </row>
    <row r="29" spans="1:22">
      <c r="A29" s="74" t="s">
        <v>49</v>
      </c>
      <c r="B29" s="8">
        <f>'iterasi 10'!V67</f>
        <v>0.0168574069319826</v>
      </c>
      <c r="C29" s="7">
        <v>2</v>
      </c>
      <c r="D29" s="7">
        <f t="shared" si="3"/>
        <v>4</v>
      </c>
      <c r="E29" s="7">
        <v>3</v>
      </c>
      <c r="F29" s="8">
        <f t="shared" si="4"/>
        <v>0.000284172168470454</v>
      </c>
      <c r="G29" s="8">
        <f t="shared" si="5"/>
        <v>0.000568344336940907</v>
      </c>
      <c r="H29" s="8">
        <f t="shared" si="6"/>
        <v>0.00113668867388181</v>
      </c>
      <c r="I29" s="8">
        <f t="shared" si="6"/>
        <v>0.000852516505411361</v>
      </c>
      <c r="O29" s="68">
        <v>24</v>
      </c>
      <c r="P29" s="56">
        <f t="shared" si="7"/>
        <v>0.000284172168470454</v>
      </c>
      <c r="Q29" s="8">
        <v>0.0441</v>
      </c>
      <c r="R29" s="8">
        <v>0.1225</v>
      </c>
      <c r="S29" s="22">
        <f t="shared" si="8"/>
        <v>0.0215143553969536</v>
      </c>
      <c r="T29" s="22">
        <f t="shared" si="9"/>
        <v>0.0627269195836391</v>
      </c>
      <c r="U29" s="22">
        <f t="shared" si="10"/>
        <v>2.16322547177706</v>
      </c>
      <c r="V29" s="27">
        <f t="shared" si="11"/>
        <v>2.24746674675765</v>
      </c>
    </row>
    <row r="30" spans="1:22">
      <c r="A30" s="74" t="s">
        <v>50</v>
      </c>
      <c r="B30" s="8">
        <f>'iterasi 10'!V68</f>
        <v>0.027745701105722</v>
      </c>
      <c r="C30" s="7">
        <v>3</v>
      </c>
      <c r="D30" s="7">
        <f t="shared" si="3"/>
        <v>6</v>
      </c>
      <c r="E30" s="7">
        <v>2</v>
      </c>
      <c r="F30" s="8">
        <f t="shared" si="4"/>
        <v>0.000769823929848061</v>
      </c>
      <c r="G30" s="8">
        <f t="shared" si="5"/>
        <v>0.00230947178954418</v>
      </c>
      <c r="H30" s="8">
        <f t="shared" si="6"/>
        <v>0.00461894357908837</v>
      </c>
      <c r="I30" s="8">
        <f t="shared" si="6"/>
        <v>0.00153964785969612</v>
      </c>
      <c r="O30" s="68">
        <v>25</v>
      </c>
      <c r="P30" s="56">
        <f t="shared" si="7"/>
        <v>0.000769823929848061</v>
      </c>
      <c r="Q30" s="8">
        <v>0.0225</v>
      </c>
      <c r="R30" s="8">
        <v>0.1024</v>
      </c>
      <c r="S30" s="22">
        <f t="shared" si="8"/>
        <v>0.0431870886746114</v>
      </c>
      <c r="T30" s="22">
        <f t="shared" si="9"/>
        <v>0.0371150295127552</v>
      </c>
      <c r="U30" s="22">
        <f t="shared" si="10"/>
        <v>3.40946913902481</v>
      </c>
      <c r="V30" s="27">
        <f t="shared" si="11"/>
        <v>3.48977125721218</v>
      </c>
    </row>
    <row r="31" spans="1:22">
      <c r="A31" s="74" t="s">
        <v>51</v>
      </c>
      <c r="B31" s="8">
        <f>'iterasi 10'!V69</f>
        <v>0.0179399030008797</v>
      </c>
      <c r="C31" s="7">
        <v>2</v>
      </c>
      <c r="D31" s="7">
        <f t="shared" si="3"/>
        <v>4</v>
      </c>
      <c r="E31" s="7">
        <v>2</v>
      </c>
      <c r="F31" s="8">
        <f t="shared" si="4"/>
        <v>0.000321840119680971</v>
      </c>
      <c r="G31" s="8">
        <f t="shared" si="5"/>
        <v>0.000643680239361943</v>
      </c>
      <c r="H31" s="8">
        <f t="shared" si="6"/>
        <v>0.00128736047872389</v>
      </c>
      <c r="I31" s="8">
        <f t="shared" si="6"/>
        <v>0.000643680239361943</v>
      </c>
      <c r="O31" s="68">
        <v>26</v>
      </c>
      <c r="P31" s="56">
        <f t="shared" si="7"/>
        <v>0.000321840119680971</v>
      </c>
      <c r="Q31" s="8">
        <v>0.2809</v>
      </c>
      <c r="R31" s="8">
        <v>0.0729</v>
      </c>
      <c r="S31" s="22">
        <f t="shared" si="8"/>
        <v>0.0274015388494684</v>
      </c>
      <c r="T31" s="22">
        <f t="shared" si="9"/>
        <v>0.504493025128629</v>
      </c>
      <c r="U31" s="22">
        <f t="shared" si="10"/>
        <v>0.983078577894511</v>
      </c>
      <c r="V31" s="27">
        <f t="shared" si="11"/>
        <v>1.51497314187261</v>
      </c>
    </row>
    <row r="32" spans="1:22">
      <c r="A32" s="74" t="s">
        <v>52</v>
      </c>
      <c r="B32" s="8">
        <f>'iterasi 10'!V70</f>
        <v>0.0100478259069279</v>
      </c>
      <c r="C32" s="7">
        <v>1</v>
      </c>
      <c r="D32" s="7">
        <f t="shared" si="3"/>
        <v>2</v>
      </c>
      <c r="E32" s="7">
        <v>1</v>
      </c>
      <c r="F32" s="8">
        <f t="shared" si="4"/>
        <v>0.000100958805455932</v>
      </c>
      <c r="G32" s="8">
        <f t="shared" si="5"/>
        <v>0.000100958805455932</v>
      </c>
      <c r="H32" s="8">
        <f t="shared" si="6"/>
        <v>0.000201917610911864</v>
      </c>
      <c r="I32" s="8">
        <f t="shared" si="6"/>
        <v>0.000100958805455932</v>
      </c>
      <c r="O32" s="68">
        <v>27</v>
      </c>
      <c r="P32" s="56">
        <f t="shared" si="7"/>
        <v>0.000100958805455932</v>
      </c>
      <c r="Q32" s="8">
        <v>0.0225</v>
      </c>
      <c r="R32" s="8">
        <v>0.0225</v>
      </c>
      <c r="S32" s="22">
        <f t="shared" si="8"/>
        <v>0.0136912084140595</v>
      </c>
      <c r="T32" s="22">
        <f t="shared" si="9"/>
        <v>0.322110629109082</v>
      </c>
      <c r="U32" s="22">
        <f t="shared" si="10"/>
        <v>0.0337798811579054</v>
      </c>
      <c r="V32" s="27">
        <f t="shared" si="11"/>
        <v>0.369581718681047</v>
      </c>
    </row>
    <row r="33" spans="1:22">
      <c r="A33" s="74" t="s">
        <v>53</v>
      </c>
      <c r="B33" s="8">
        <f>'iterasi 10'!V71</f>
        <v>0.0168574069319826</v>
      </c>
      <c r="C33" s="7">
        <v>2</v>
      </c>
      <c r="D33" s="7">
        <f t="shared" si="3"/>
        <v>4</v>
      </c>
      <c r="E33" s="7">
        <v>3</v>
      </c>
      <c r="F33" s="8">
        <f t="shared" si="4"/>
        <v>0.000284172168470454</v>
      </c>
      <c r="G33" s="8">
        <f t="shared" si="5"/>
        <v>0.000568344336940907</v>
      </c>
      <c r="H33" s="8">
        <f t="shared" si="6"/>
        <v>0.00113668867388181</v>
      </c>
      <c r="I33" s="8">
        <f t="shared" si="6"/>
        <v>0.000852516505411361</v>
      </c>
      <c r="O33" s="68">
        <v>28</v>
      </c>
      <c r="P33" s="56">
        <f t="shared" si="7"/>
        <v>0.000284172168470454</v>
      </c>
      <c r="Q33" s="8">
        <v>0.36</v>
      </c>
      <c r="R33" s="8">
        <v>0.0169</v>
      </c>
      <c r="S33" s="22">
        <f t="shared" si="8"/>
        <v>0.0215143553969536</v>
      </c>
      <c r="T33" s="22">
        <f t="shared" si="9"/>
        <v>0.512056486397054</v>
      </c>
      <c r="U33" s="22">
        <f t="shared" si="10"/>
        <v>0.298436820188019</v>
      </c>
      <c r="V33" s="27">
        <f t="shared" si="11"/>
        <v>0.832007661982027</v>
      </c>
    </row>
    <row r="34" spans="1:22">
      <c r="A34" s="74" t="s">
        <v>54</v>
      </c>
      <c r="B34" s="8">
        <f>'iterasi 10'!V72</f>
        <v>0.978285717395407</v>
      </c>
      <c r="C34" s="7">
        <v>5</v>
      </c>
      <c r="D34" s="7">
        <f t="shared" si="3"/>
        <v>10</v>
      </c>
      <c r="E34" s="7">
        <v>7</v>
      </c>
      <c r="F34" s="8">
        <f t="shared" si="4"/>
        <v>0.957042944859846</v>
      </c>
      <c r="G34" s="8">
        <f t="shared" si="5"/>
        <v>4.78521472429923</v>
      </c>
      <c r="H34" s="8">
        <f t="shared" si="6"/>
        <v>9.57042944859846</v>
      </c>
      <c r="I34" s="8">
        <f t="shared" si="6"/>
        <v>6.69930061401892</v>
      </c>
      <c r="O34" s="68">
        <v>29</v>
      </c>
      <c r="P34" s="56">
        <f t="shared" si="7"/>
        <v>0.957042944859846</v>
      </c>
      <c r="Q34" s="8">
        <v>0.0441</v>
      </c>
      <c r="R34" s="8">
        <v>0.0256</v>
      </c>
      <c r="S34" s="22">
        <f t="shared" si="8"/>
        <v>0.825642451823889</v>
      </c>
      <c r="T34" s="22">
        <f t="shared" si="9"/>
        <v>2.1824494803275</v>
      </c>
      <c r="U34" s="22">
        <f t="shared" si="10"/>
        <v>3.68088546394424</v>
      </c>
      <c r="V34" s="27">
        <f t="shared" si="11"/>
        <v>6.68897739609563</v>
      </c>
    </row>
    <row r="35" spans="1:22">
      <c r="A35" s="74" t="s">
        <v>55</v>
      </c>
      <c r="B35" s="8">
        <f>'iterasi 10'!V73</f>
        <v>0.0100478259069279</v>
      </c>
      <c r="C35" s="7">
        <v>1</v>
      </c>
      <c r="D35" s="7">
        <f t="shared" si="3"/>
        <v>2</v>
      </c>
      <c r="E35" s="7">
        <v>1</v>
      </c>
      <c r="F35" s="8">
        <f t="shared" si="4"/>
        <v>0.000100958805455932</v>
      </c>
      <c r="G35" s="8">
        <f t="shared" si="5"/>
        <v>0.000100958805455932</v>
      </c>
      <c r="H35" s="8">
        <f t="shared" si="6"/>
        <v>0.000201917610911864</v>
      </c>
      <c r="I35" s="8">
        <f t="shared" si="6"/>
        <v>0.000100958805455932</v>
      </c>
      <c r="O35" s="68">
        <v>30</v>
      </c>
      <c r="P35" s="56">
        <f t="shared" si="7"/>
        <v>0.000100958805455932</v>
      </c>
      <c r="Q35" s="8">
        <v>0.1764</v>
      </c>
      <c r="R35" s="8">
        <v>0.0484</v>
      </c>
      <c r="S35" s="22">
        <f t="shared" si="8"/>
        <v>0.0136912084140595</v>
      </c>
      <c r="T35" s="22">
        <f t="shared" si="9"/>
        <v>2.52534733221521</v>
      </c>
      <c r="U35" s="22">
        <f t="shared" si="10"/>
        <v>0.0726642776907832</v>
      </c>
      <c r="V35" s="27">
        <f t="shared" si="11"/>
        <v>2.61170281832005</v>
      </c>
    </row>
    <row r="36" spans="1:22">
      <c r="A36" s="9" t="s">
        <v>5</v>
      </c>
      <c r="B36" s="9"/>
      <c r="C36" s="9"/>
      <c r="D36" s="9"/>
      <c r="E36" s="9"/>
      <c r="F36" s="10">
        <f>SUM(F6:F35)</f>
        <v>4.13838078572216</v>
      </c>
      <c r="G36" s="10">
        <f>SUM(G6:G35)</f>
        <v>22.3639193029027</v>
      </c>
      <c r="H36" s="10">
        <f>SUM(H6:H35)</f>
        <v>44.7278386058053</v>
      </c>
      <c r="I36" s="10">
        <f>SUM(I6:I35)</f>
        <v>29.861200498609</v>
      </c>
      <c r="O36" s="18" t="s">
        <v>56</v>
      </c>
      <c r="P36" s="18"/>
      <c r="Q36" s="18"/>
      <c r="R36" s="18"/>
      <c r="S36" s="18"/>
      <c r="T36" s="18"/>
      <c r="U36" s="18"/>
      <c r="V36" s="38">
        <f>SUM(V6:V35)</f>
        <v>195.766146367238</v>
      </c>
    </row>
    <row r="37" spans="1:9">
      <c r="A37" s="9" t="s">
        <v>57</v>
      </c>
      <c r="B37" s="9"/>
      <c r="C37" s="9"/>
      <c r="D37" s="9"/>
      <c r="E37" s="9"/>
      <c r="F37" s="9"/>
      <c r="G37" s="10">
        <f>(G36/$F36)</f>
        <v>5.404026468531</v>
      </c>
      <c r="H37" s="10">
        <f t="shared" ref="H37:I37" si="12">(H36/$F36)</f>
        <v>10.808052937062</v>
      </c>
      <c r="I37" s="10">
        <f t="shared" si="12"/>
        <v>7.2156725165633</v>
      </c>
    </row>
    <row r="38" spans="1:9">
      <c r="A38" s="30"/>
      <c r="B38" s="30"/>
      <c r="C38" s="30"/>
      <c r="D38" s="30"/>
      <c r="E38" s="30"/>
      <c r="F38" s="30"/>
      <c r="G38" s="67"/>
      <c r="H38" s="67"/>
      <c r="I38" s="67"/>
    </row>
    <row r="39" customHeight="1" spans="1:24">
      <c r="A39" s="30"/>
      <c r="B39" s="30"/>
      <c r="C39" s="30"/>
      <c r="D39" s="30"/>
      <c r="E39" s="30"/>
      <c r="F39" s="30"/>
      <c r="G39" s="67"/>
      <c r="H39" s="67"/>
      <c r="I39" s="67"/>
      <c r="O39" s="2" t="s">
        <v>8</v>
      </c>
      <c r="P39" s="2"/>
      <c r="Q39" s="2"/>
      <c r="R39" s="2"/>
      <c r="S39" s="2"/>
      <c r="T39" s="2"/>
      <c r="U39" s="2"/>
      <c r="V39" s="2"/>
      <c r="W39" s="2"/>
      <c r="X39" s="2"/>
    </row>
    <row r="40" customHeight="1" spans="1:24">
      <c r="A40" s="11" t="s">
        <v>3</v>
      </c>
      <c r="B40" s="11" t="s">
        <v>58</v>
      </c>
      <c r="C40" s="11" t="s">
        <v>10</v>
      </c>
      <c r="D40" s="11"/>
      <c r="E40" s="11"/>
      <c r="F40" s="13" t="s">
        <v>11</v>
      </c>
      <c r="G40" s="11" t="s">
        <v>12</v>
      </c>
      <c r="H40" s="11" t="s">
        <v>13</v>
      </c>
      <c r="I40" s="11" t="s">
        <v>14</v>
      </c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9">
      <c r="A41" s="14"/>
      <c r="B41" s="14"/>
      <c r="C41" s="14" t="s">
        <v>21</v>
      </c>
      <c r="D41" s="14" t="s">
        <v>22</v>
      </c>
      <c r="E41" s="14" t="s">
        <v>23</v>
      </c>
      <c r="F41" s="15"/>
      <c r="G41" s="14"/>
      <c r="H41" s="14"/>
      <c r="I41" s="14"/>
    </row>
    <row r="42" spans="1:24">
      <c r="A42" s="74" t="s">
        <v>26</v>
      </c>
      <c r="B42" s="8">
        <f>'iterasi 10'!W44</f>
        <v>0.869781210462763</v>
      </c>
      <c r="C42" s="7">
        <v>2</v>
      </c>
      <c r="D42" s="7">
        <f>C42*2</f>
        <v>4</v>
      </c>
      <c r="E42" s="7">
        <v>2</v>
      </c>
      <c r="F42" s="8">
        <f>B42^2</f>
        <v>0.756519354074069</v>
      </c>
      <c r="G42" s="8">
        <f>$F42*C42</f>
        <v>1.51303870814814</v>
      </c>
      <c r="H42" s="8">
        <f>$F42*D42</f>
        <v>3.02607741629628</v>
      </c>
      <c r="I42" s="8">
        <f>$F42*E42</f>
        <v>1.51303870814814</v>
      </c>
      <c r="O42" s="17" t="s">
        <v>3</v>
      </c>
      <c r="P42" s="16" t="s">
        <v>17</v>
      </c>
      <c r="Q42" s="16" t="s">
        <v>18</v>
      </c>
      <c r="R42" s="16" t="s">
        <v>19</v>
      </c>
      <c r="S42" s="18" t="s">
        <v>59</v>
      </c>
      <c r="U42" s="16" t="s">
        <v>3</v>
      </c>
      <c r="V42" s="19" t="s">
        <v>11</v>
      </c>
      <c r="W42" s="19" t="s">
        <v>24</v>
      </c>
      <c r="X42" s="19" t="s">
        <v>25</v>
      </c>
    </row>
    <row r="43" spans="1:24">
      <c r="A43" s="74" t="s">
        <v>27</v>
      </c>
      <c r="B43" s="8">
        <f>'iterasi 10'!W45</f>
        <v>0.940331449730338</v>
      </c>
      <c r="C43" s="7">
        <v>3</v>
      </c>
      <c r="D43" s="7">
        <f t="shared" ref="D43:D71" si="13">C43*2</f>
        <v>6</v>
      </c>
      <c r="E43" s="7">
        <v>3</v>
      </c>
      <c r="F43" s="8">
        <f t="shared" ref="F43:F71" si="14">B43^2</f>
        <v>0.88422323535196</v>
      </c>
      <c r="G43" s="8">
        <f t="shared" ref="G43:G71" si="15">F43*C43</f>
        <v>2.65266970605588</v>
      </c>
      <c r="H43" s="8">
        <f t="shared" ref="H43:I71" si="16">$F43*D43</f>
        <v>5.30533941211176</v>
      </c>
      <c r="I43" s="8">
        <f t="shared" si="16"/>
        <v>2.65266970605588</v>
      </c>
      <c r="O43" s="20"/>
      <c r="P43" s="16"/>
      <c r="Q43" s="16"/>
      <c r="R43" s="16"/>
      <c r="S43" s="18" t="s">
        <v>20</v>
      </c>
      <c r="U43" s="16"/>
      <c r="V43" s="16" t="s">
        <v>63</v>
      </c>
      <c r="W43" s="16" t="s">
        <v>64</v>
      </c>
      <c r="X43" s="16" t="s">
        <v>65</v>
      </c>
    </row>
    <row r="44" spans="1:24">
      <c r="A44" s="74" t="s">
        <v>28</v>
      </c>
      <c r="B44" s="8">
        <f>'iterasi 10'!W46</f>
        <v>0.0371505968822976</v>
      </c>
      <c r="C44" s="7">
        <v>0</v>
      </c>
      <c r="D44" s="7">
        <f t="shared" si="13"/>
        <v>0</v>
      </c>
      <c r="E44" s="7">
        <v>0</v>
      </c>
      <c r="F44" s="8">
        <f t="shared" si="14"/>
        <v>0.00138016684871098</v>
      </c>
      <c r="G44" s="8">
        <f t="shared" si="15"/>
        <v>0</v>
      </c>
      <c r="H44" s="8">
        <f t="shared" si="16"/>
        <v>0</v>
      </c>
      <c r="I44" s="8">
        <f t="shared" si="16"/>
        <v>0</v>
      </c>
      <c r="O44" s="21">
        <v>1</v>
      </c>
      <c r="P44" s="22">
        <f>SUM(($C6-L$4)^2,($D6-M$4)^2,($E6-N$4)^2)^-1</f>
        <v>0.011745330123575</v>
      </c>
      <c r="Q44" s="22">
        <f>SUM(($C42-L$5)^2,($D42-M$5)^2,($E42-N$5)^2)^-1</f>
        <v>0.556796597789196</v>
      </c>
      <c r="R44" s="22">
        <f>SUM(($C78-L$6)^2,($D78-M$6)^2,($E78-N$6)^2)^-1</f>
        <v>0.0741548047523649</v>
      </c>
      <c r="S44" s="22">
        <f>SUM(P44:R44)</f>
        <v>0.642696732665135</v>
      </c>
      <c r="U44" s="21">
        <v>1</v>
      </c>
      <c r="V44" s="22">
        <f>P44/S44</f>
        <v>0.0182750736492302</v>
      </c>
      <c r="W44" s="22">
        <f>Q44/S44</f>
        <v>0.86634421724889</v>
      </c>
      <c r="X44" s="22">
        <f>R44/S44</f>
        <v>0.11538070910188</v>
      </c>
    </row>
    <row r="45" spans="1:24">
      <c r="A45" s="74" t="s">
        <v>29</v>
      </c>
      <c r="B45" s="8">
        <f>'iterasi 10'!W47</f>
        <v>0.0265523159163863</v>
      </c>
      <c r="C45" s="7">
        <v>6</v>
      </c>
      <c r="D45" s="7">
        <f t="shared" si="13"/>
        <v>12</v>
      </c>
      <c r="E45" s="7">
        <v>8</v>
      </c>
      <c r="F45" s="8">
        <f t="shared" si="14"/>
        <v>0.000705025480523582</v>
      </c>
      <c r="G45" s="8">
        <f t="shared" si="15"/>
        <v>0.00423015288314149</v>
      </c>
      <c r="H45" s="8">
        <f t="shared" si="16"/>
        <v>0.00846030576628299</v>
      </c>
      <c r="I45" s="8">
        <f t="shared" si="16"/>
        <v>0.00564020384418866</v>
      </c>
      <c r="O45" s="21">
        <v>2</v>
      </c>
      <c r="P45" s="22">
        <f t="shared" ref="P45:P73" si="17">SUM(($C7-L$4)^2,($D7-M$4)^2,($E7-N$4)^2)^-1</f>
        <v>0.0214276786257168</v>
      </c>
      <c r="Q45" s="22">
        <f t="shared" ref="Q45:Q73" si="18">SUM(($C43-L$5)^2,($D43-M$5)^2,($E43-N$5)^2)^-1</f>
        <v>0.783730991925965</v>
      </c>
      <c r="R45" s="22">
        <f t="shared" ref="R45:R73" si="19">SUM(($C79-L$6)^2,($D79-M$6)^2,($E79-N$6)^2)^-1</f>
        <v>0.0266885315827327</v>
      </c>
      <c r="S45" s="22">
        <f t="shared" ref="S45:S73" si="20">SUM(P45:R45)</f>
        <v>0.831847202134414</v>
      </c>
      <c r="U45" s="21">
        <v>2</v>
      </c>
      <c r="V45" s="22">
        <f t="shared" ref="V45:V73" si="21">P45/S45</f>
        <v>0.0257591521264195</v>
      </c>
      <c r="W45" s="22">
        <f t="shared" ref="W45:W73" si="22">Q45/S45</f>
        <v>0.942157393707655</v>
      </c>
      <c r="X45" s="22">
        <f t="shared" ref="X45:X73" si="23">R45/S45</f>
        <v>0.0320834541659253</v>
      </c>
    </row>
    <row r="46" spans="1:24">
      <c r="A46" s="74" t="s">
        <v>30</v>
      </c>
      <c r="B46" s="8">
        <f>'iterasi 10'!W48</f>
        <v>0.0957169472503778</v>
      </c>
      <c r="C46" s="7">
        <v>1</v>
      </c>
      <c r="D46" s="7">
        <f t="shared" si="13"/>
        <v>2</v>
      </c>
      <c r="E46" s="7">
        <v>1</v>
      </c>
      <c r="F46" s="8">
        <f t="shared" si="14"/>
        <v>0.0091617339909316</v>
      </c>
      <c r="G46" s="8">
        <f t="shared" si="15"/>
        <v>0.0091617339909316</v>
      </c>
      <c r="H46" s="8">
        <f t="shared" si="16"/>
        <v>0.0183234679818632</v>
      </c>
      <c r="I46" s="8">
        <f t="shared" si="16"/>
        <v>0.0091617339909316</v>
      </c>
      <c r="O46" s="21">
        <v>3</v>
      </c>
      <c r="P46" s="22">
        <f t="shared" si="17"/>
        <v>0.0050483775869547</v>
      </c>
      <c r="Q46" s="22">
        <f t="shared" si="18"/>
        <v>0.0257492597259316</v>
      </c>
      <c r="R46" s="22">
        <f t="shared" si="19"/>
        <v>0.659042315455005</v>
      </c>
      <c r="S46" s="22">
        <f t="shared" si="20"/>
        <v>0.689839952767891</v>
      </c>
      <c r="U46" s="21">
        <v>3</v>
      </c>
      <c r="V46" s="22">
        <f t="shared" si="21"/>
        <v>0.00731818672823856</v>
      </c>
      <c r="W46" s="22">
        <f t="shared" si="22"/>
        <v>0.0373264256768779</v>
      </c>
      <c r="X46" s="22">
        <f t="shared" si="23"/>
        <v>0.955355387594884</v>
      </c>
    </row>
    <row r="47" spans="1:24">
      <c r="A47" s="74" t="s">
        <v>31</v>
      </c>
      <c r="B47" s="8">
        <f>'iterasi 10'!W49</f>
        <v>0.0668203146082128</v>
      </c>
      <c r="C47" s="7">
        <v>1</v>
      </c>
      <c r="D47" s="7">
        <f t="shared" si="13"/>
        <v>2</v>
      </c>
      <c r="E47" s="7">
        <v>0</v>
      </c>
      <c r="F47" s="8">
        <f t="shared" si="14"/>
        <v>0.00446495444434054</v>
      </c>
      <c r="G47" s="8">
        <f t="shared" si="15"/>
        <v>0.00446495444434054</v>
      </c>
      <c r="H47" s="8">
        <f t="shared" si="16"/>
        <v>0.00892990888868108</v>
      </c>
      <c r="I47" s="8">
        <f t="shared" si="16"/>
        <v>0</v>
      </c>
      <c r="O47" s="21">
        <v>4</v>
      </c>
      <c r="P47" s="22">
        <f t="shared" si="17"/>
        <v>0.418218981853244</v>
      </c>
      <c r="Q47" s="22">
        <f t="shared" si="18"/>
        <v>0.011239919290762</v>
      </c>
      <c r="R47" s="22">
        <f t="shared" si="19"/>
        <v>0.00481304767394417</v>
      </c>
      <c r="S47" s="22">
        <f t="shared" si="20"/>
        <v>0.434271948817951</v>
      </c>
      <c r="U47" s="21">
        <v>4</v>
      </c>
      <c r="V47" s="22">
        <f t="shared" si="21"/>
        <v>0.96303475965141</v>
      </c>
      <c r="W47" s="22">
        <f t="shared" si="22"/>
        <v>0.0258822134870927</v>
      </c>
      <c r="X47" s="22">
        <f t="shared" si="23"/>
        <v>0.0110830268614974</v>
      </c>
    </row>
    <row r="48" spans="1:24">
      <c r="A48" s="74" t="s">
        <v>32</v>
      </c>
      <c r="B48" s="8">
        <f>'iterasi 10'!W50</f>
        <v>0.869781210462763</v>
      </c>
      <c r="C48" s="7">
        <v>2</v>
      </c>
      <c r="D48" s="7">
        <f t="shared" si="13"/>
        <v>4</v>
      </c>
      <c r="E48" s="7">
        <v>2</v>
      </c>
      <c r="F48" s="8">
        <f t="shared" si="14"/>
        <v>0.756519354074069</v>
      </c>
      <c r="G48" s="8">
        <f t="shared" si="15"/>
        <v>1.51303870814814</v>
      </c>
      <c r="H48" s="8">
        <f t="shared" si="16"/>
        <v>3.02607741629628</v>
      </c>
      <c r="I48" s="8">
        <f t="shared" si="16"/>
        <v>1.51303870814814</v>
      </c>
      <c r="O48" s="21">
        <v>5</v>
      </c>
      <c r="P48" s="22">
        <f t="shared" si="17"/>
        <v>0.00737398792003322</v>
      </c>
      <c r="Q48" s="22">
        <f t="shared" si="18"/>
        <v>0.0698517775157938</v>
      </c>
      <c r="R48" s="22">
        <f t="shared" si="19"/>
        <v>0.666076943693876</v>
      </c>
      <c r="S48" s="22">
        <f t="shared" si="20"/>
        <v>0.743302709129703</v>
      </c>
      <c r="U48" s="21">
        <v>5</v>
      </c>
      <c r="V48" s="22">
        <f t="shared" si="21"/>
        <v>0.00992057183360338</v>
      </c>
      <c r="W48" s="22">
        <f t="shared" si="22"/>
        <v>0.0939748727642602</v>
      </c>
      <c r="X48" s="22">
        <f t="shared" si="23"/>
        <v>0.896104555402136</v>
      </c>
    </row>
    <row r="49" spans="1:24">
      <c r="A49" s="74" t="s">
        <v>33</v>
      </c>
      <c r="B49" s="8">
        <f>'iterasi 10'!W51</f>
        <v>0.874286871106776</v>
      </c>
      <c r="C49" s="7">
        <v>3</v>
      </c>
      <c r="D49" s="7">
        <f t="shared" si="13"/>
        <v>6</v>
      </c>
      <c r="E49" s="7">
        <v>4</v>
      </c>
      <c r="F49" s="8">
        <f t="shared" si="14"/>
        <v>0.764377532989676</v>
      </c>
      <c r="G49" s="8">
        <f t="shared" si="15"/>
        <v>2.29313259896903</v>
      </c>
      <c r="H49" s="8">
        <f t="shared" si="16"/>
        <v>4.58626519793805</v>
      </c>
      <c r="I49" s="8">
        <f t="shared" si="16"/>
        <v>3.0575101319587</v>
      </c>
      <c r="O49" s="21">
        <v>6</v>
      </c>
      <c r="P49" s="22">
        <f t="shared" si="17"/>
        <v>0.00670946520262168</v>
      </c>
      <c r="Q49" s="22">
        <f t="shared" si="18"/>
        <v>0.053505587603974</v>
      </c>
      <c r="R49" s="22">
        <f t="shared" si="19"/>
        <v>0.753212000931895</v>
      </c>
      <c r="S49" s="22">
        <f t="shared" si="20"/>
        <v>0.813427053738491</v>
      </c>
      <c r="U49" s="21">
        <v>6</v>
      </c>
      <c r="V49" s="22">
        <f t="shared" si="21"/>
        <v>0.00824839199997731</v>
      </c>
      <c r="W49" s="22">
        <f t="shared" si="22"/>
        <v>0.0657779789325467</v>
      </c>
      <c r="X49" s="22">
        <f t="shared" si="23"/>
        <v>0.925973629067476</v>
      </c>
    </row>
    <row r="50" spans="1:24">
      <c r="A50" s="74" t="s">
        <v>34</v>
      </c>
      <c r="B50" s="8">
        <f>'iterasi 10'!W52</f>
        <v>0.65883301616046</v>
      </c>
      <c r="C50" s="7">
        <v>4</v>
      </c>
      <c r="D50" s="7">
        <f t="shared" si="13"/>
        <v>8</v>
      </c>
      <c r="E50" s="7">
        <v>1</v>
      </c>
      <c r="F50" s="8">
        <f t="shared" si="14"/>
        <v>0.434060943183089</v>
      </c>
      <c r="G50" s="8">
        <f t="shared" si="15"/>
        <v>1.73624377273236</v>
      </c>
      <c r="H50" s="8">
        <f t="shared" si="16"/>
        <v>3.47248754546471</v>
      </c>
      <c r="I50" s="8">
        <f t="shared" si="16"/>
        <v>0.434060943183089</v>
      </c>
      <c r="O50" s="21">
        <v>7</v>
      </c>
      <c r="P50" s="22">
        <f t="shared" si="17"/>
        <v>0.011745330123575</v>
      </c>
      <c r="Q50" s="22">
        <f t="shared" si="18"/>
        <v>0.556796597789196</v>
      </c>
      <c r="R50" s="22">
        <f t="shared" si="19"/>
        <v>0.0741548047523649</v>
      </c>
      <c r="S50" s="22">
        <f t="shared" si="20"/>
        <v>0.642696732665135</v>
      </c>
      <c r="U50" s="21">
        <v>7</v>
      </c>
      <c r="V50" s="22">
        <f t="shared" si="21"/>
        <v>0.0182750736492302</v>
      </c>
      <c r="W50" s="22">
        <f t="shared" si="22"/>
        <v>0.86634421724889</v>
      </c>
      <c r="X50" s="22">
        <f t="shared" si="23"/>
        <v>0.11538070910188</v>
      </c>
    </row>
    <row r="51" spans="1:24">
      <c r="A51" s="74" t="s">
        <v>35</v>
      </c>
      <c r="B51" s="8">
        <f>'iterasi 10'!W53</f>
        <v>0.0976421756564276</v>
      </c>
      <c r="C51" s="7">
        <v>7</v>
      </c>
      <c r="D51" s="7">
        <f t="shared" si="13"/>
        <v>14</v>
      </c>
      <c r="E51" s="7">
        <v>9</v>
      </c>
      <c r="F51" s="8">
        <f t="shared" si="14"/>
        <v>0.00953399446692067</v>
      </c>
      <c r="G51" s="8">
        <f t="shared" si="15"/>
        <v>0.0667379612684447</v>
      </c>
      <c r="H51" s="8">
        <f t="shared" si="16"/>
        <v>0.133475922536889</v>
      </c>
      <c r="I51" s="8">
        <f t="shared" si="16"/>
        <v>0.085805950202286</v>
      </c>
      <c r="O51" s="21">
        <v>8</v>
      </c>
      <c r="P51" s="22">
        <f t="shared" si="17"/>
        <v>0.0254859754744627</v>
      </c>
      <c r="Q51" s="22">
        <f t="shared" si="18"/>
        <v>0.344549670781118</v>
      </c>
      <c r="R51" s="22">
        <f t="shared" si="19"/>
        <v>0.0229132038763987</v>
      </c>
      <c r="S51" s="22">
        <f t="shared" si="20"/>
        <v>0.39294885013198</v>
      </c>
      <c r="U51" s="21">
        <v>8</v>
      </c>
      <c r="V51" s="22">
        <f t="shared" si="21"/>
        <v>0.0648582518205683</v>
      </c>
      <c r="W51" s="22">
        <f t="shared" si="22"/>
        <v>0.876830841127018</v>
      </c>
      <c r="X51" s="22">
        <f t="shared" si="23"/>
        <v>0.0583109070524137</v>
      </c>
    </row>
    <row r="52" spans="1:24">
      <c r="A52" s="74" t="s">
        <v>36</v>
      </c>
      <c r="B52" s="8">
        <f>'iterasi 10'!W54</f>
        <v>0.0371505968822976</v>
      </c>
      <c r="C52" s="7">
        <v>0</v>
      </c>
      <c r="D52" s="7">
        <f t="shared" si="13"/>
        <v>0</v>
      </c>
      <c r="E52" s="7">
        <v>0</v>
      </c>
      <c r="F52" s="8">
        <f t="shared" si="14"/>
        <v>0.00138016684871098</v>
      </c>
      <c r="G52" s="8">
        <f t="shared" si="15"/>
        <v>0</v>
      </c>
      <c r="H52" s="8">
        <f t="shared" si="16"/>
        <v>0</v>
      </c>
      <c r="I52" s="8">
        <f t="shared" si="16"/>
        <v>0</v>
      </c>
      <c r="O52" s="21">
        <v>9</v>
      </c>
      <c r="P52" s="22">
        <f t="shared" si="17"/>
        <v>0.0206223680314884</v>
      </c>
      <c r="Q52" s="22">
        <f t="shared" si="18"/>
        <v>0.0720630629915935</v>
      </c>
      <c r="R52" s="22">
        <f t="shared" si="19"/>
        <v>0.0164116809297524</v>
      </c>
      <c r="S52" s="22">
        <f t="shared" si="20"/>
        <v>0.109097111952834</v>
      </c>
      <c r="U52" s="21">
        <v>9</v>
      </c>
      <c r="V52" s="22">
        <f t="shared" si="21"/>
        <v>0.189027625592912</v>
      </c>
      <c r="W52" s="22">
        <f t="shared" si="22"/>
        <v>0.660540519374595</v>
      </c>
      <c r="X52" s="22">
        <f t="shared" si="23"/>
        <v>0.150431855032493</v>
      </c>
    </row>
    <row r="53" spans="1:24">
      <c r="A53" s="74" t="s">
        <v>37</v>
      </c>
      <c r="B53" s="8">
        <f>'iterasi 10'!W55</f>
        <v>0.634125290699899</v>
      </c>
      <c r="C53" s="7">
        <v>4</v>
      </c>
      <c r="D53" s="7">
        <f t="shared" si="13"/>
        <v>8</v>
      </c>
      <c r="E53" s="7">
        <v>3</v>
      </c>
      <c r="F53" s="8">
        <f t="shared" si="14"/>
        <v>0.402114884305231</v>
      </c>
      <c r="G53" s="8">
        <f t="shared" si="15"/>
        <v>1.60845953722092</v>
      </c>
      <c r="H53" s="8">
        <f t="shared" si="16"/>
        <v>3.21691907444185</v>
      </c>
      <c r="I53" s="8">
        <f t="shared" si="16"/>
        <v>1.20634465291569</v>
      </c>
      <c r="O53" s="21">
        <v>10</v>
      </c>
      <c r="P53" s="22">
        <f t="shared" si="17"/>
        <v>0.062816113714579</v>
      </c>
      <c r="Q53" s="22">
        <f t="shared" si="18"/>
        <v>0.00712004399309926</v>
      </c>
      <c r="R53" s="22">
        <f t="shared" si="19"/>
        <v>0.00352419755228165</v>
      </c>
      <c r="S53" s="22">
        <f t="shared" si="20"/>
        <v>0.0734603552599599</v>
      </c>
      <c r="U53" s="21">
        <v>10</v>
      </c>
      <c r="V53" s="22">
        <f t="shared" si="21"/>
        <v>0.855102231568125</v>
      </c>
      <c r="W53" s="22">
        <f t="shared" si="22"/>
        <v>0.0969236259190825</v>
      </c>
      <c r="X53" s="22">
        <f t="shared" si="23"/>
        <v>0.047974142512792</v>
      </c>
    </row>
    <row r="54" spans="1:24">
      <c r="A54" s="74" t="s">
        <v>38</v>
      </c>
      <c r="B54" s="8">
        <f>'iterasi 10'!W56</f>
        <v>0.0371505968822976</v>
      </c>
      <c r="C54" s="7">
        <v>0</v>
      </c>
      <c r="D54" s="7">
        <f t="shared" si="13"/>
        <v>0</v>
      </c>
      <c r="E54" s="7">
        <v>0</v>
      </c>
      <c r="F54" s="8">
        <f t="shared" si="14"/>
        <v>0.00138016684871098</v>
      </c>
      <c r="G54" s="8">
        <f t="shared" si="15"/>
        <v>0</v>
      </c>
      <c r="H54" s="8">
        <f t="shared" si="16"/>
        <v>0</v>
      </c>
      <c r="I54" s="8">
        <f t="shared" si="16"/>
        <v>0</v>
      </c>
      <c r="O54" s="21">
        <v>11</v>
      </c>
      <c r="P54" s="22">
        <f t="shared" si="17"/>
        <v>0.0050483775869547</v>
      </c>
      <c r="Q54" s="22">
        <f t="shared" si="18"/>
        <v>0.0257492597259316</v>
      </c>
      <c r="R54" s="22">
        <f t="shared" si="19"/>
        <v>0.659042315455005</v>
      </c>
      <c r="S54" s="22">
        <f t="shared" si="20"/>
        <v>0.689839952767891</v>
      </c>
      <c r="U54" s="21">
        <v>11</v>
      </c>
      <c r="V54" s="22">
        <f t="shared" si="21"/>
        <v>0.00731818672823856</v>
      </c>
      <c r="W54" s="22">
        <f t="shared" si="22"/>
        <v>0.0373264256768779</v>
      </c>
      <c r="X54" s="22">
        <f t="shared" si="23"/>
        <v>0.955355387594884</v>
      </c>
    </row>
    <row r="55" spans="1:24">
      <c r="A55" s="74" t="s">
        <v>39</v>
      </c>
      <c r="B55" s="8">
        <f>'iterasi 10'!W57</f>
        <v>0.712313209610808</v>
      </c>
      <c r="C55" s="7">
        <v>2</v>
      </c>
      <c r="D55" s="7">
        <f t="shared" si="13"/>
        <v>4</v>
      </c>
      <c r="E55" s="7">
        <v>1</v>
      </c>
      <c r="F55" s="8">
        <f t="shared" si="14"/>
        <v>0.507390108586051</v>
      </c>
      <c r="G55" s="8">
        <f t="shared" si="15"/>
        <v>1.0147802171721</v>
      </c>
      <c r="H55" s="8">
        <f t="shared" si="16"/>
        <v>2.02956043434421</v>
      </c>
      <c r="I55" s="8">
        <f t="shared" si="16"/>
        <v>0.507390108586051</v>
      </c>
      <c r="O55" s="21">
        <v>12</v>
      </c>
      <c r="P55" s="22">
        <f t="shared" si="17"/>
        <v>0.0361947105315413</v>
      </c>
      <c r="Q55" s="22">
        <f t="shared" si="18"/>
        <v>0.0898511597290112</v>
      </c>
      <c r="R55" s="22">
        <f t="shared" si="19"/>
        <v>0.0148633526096818</v>
      </c>
      <c r="S55" s="22">
        <f t="shared" si="20"/>
        <v>0.140909222870234</v>
      </c>
      <c r="U55" s="21">
        <v>12</v>
      </c>
      <c r="V55" s="22">
        <f t="shared" si="21"/>
        <v>0.256865447089106</v>
      </c>
      <c r="W55" s="22">
        <f t="shared" si="22"/>
        <v>0.637652794464396</v>
      </c>
      <c r="X55" s="22">
        <f t="shared" si="23"/>
        <v>0.105481758446498</v>
      </c>
    </row>
    <row r="56" spans="1:24">
      <c r="A56" s="74" t="s">
        <v>40</v>
      </c>
      <c r="B56" s="8">
        <f>'iterasi 10'!W58</f>
        <v>0.755096889416628</v>
      </c>
      <c r="C56" s="7">
        <v>3</v>
      </c>
      <c r="D56" s="7">
        <f t="shared" si="13"/>
        <v>6</v>
      </c>
      <c r="E56" s="7">
        <v>5</v>
      </c>
      <c r="F56" s="8">
        <f t="shared" si="14"/>
        <v>0.570171312406668</v>
      </c>
      <c r="G56" s="8">
        <f t="shared" si="15"/>
        <v>1.71051393722</v>
      </c>
      <c r="H56" s="8">
        <f t="shared" si="16"/>
        <v>3.42102787444001</v>
      </c>
      <c r="I56" s="8">
        <f t="shared" si="16"/>
        <v>2.85085656203334</v>
      </c>
      <c r="O56" s="21">
        <v>13</v>
      </c>
      <c r="P56" s="22">
        <f t="shared" si="17"/>
        <v>0.0050483775869547</v>
      </c>
      <c r="Q56" s="22">
        <f t="shared" si="18"/>
        <v>0.0257492597259316</v>
      </c>
      <c r="R56" s="22">
        <f t="shared" si="19"/>
        <v>0.659042315455005</v>
      </c>
      <c r="S56" s="22">
        <f t="shared" si="20"/>
        <v>0.689839952767891</v>
      </c>
      <c r="U56" s="21">
        <v>13</v>
      </c>
      <c r="V56" s="22">
        <f t="shared" si="21"/>
        <v>0.00731818672823856</v>
      </c>
      <c r="W56" s="22">
        <f t="shared" si="22"/>
        <v>0.0373264256768779</v>
      </c>
      <c r="X56" s="22">
        <f t="shared" si="23"/>
        <v>0.955355387594884</v>
      </c>
    </row>
    <row r="57" spans="1:24">
      <c r="A57" s="74" t="s">
        <v>41</v>
      </c>
      <c r="B57" s="8">
        <f>'iterasi 10'!W59</f>
        <v>0.0957169472503778</v>
      </c>
      <c r="C57" s="7">
        <v>1</v>
      </c>
      <c r="D57" s="7">
        <f t="shared" si="13"/>
        <v>2</v>
      </c>
      <c r="E57" s="7">
        <v>1</v>
      </c>
      <c r="F57" s="8">
        <f t="shared" si="14"/>
        <v>0.0091617339909316</v>
      </c>
      <c r="G57" s="8">
        <f t="shared" si="15"/>
        <v>0.0091617339909316</v>
      </c>
      <c r="H57" s="8">
        <f t="shared" si="16"/>
        <v>0.0183234679818632</v>
      </c>
      <c r="I57" s="8">
        <f t="shared" si="16"/>
        <v>0.0091617339909316</v>
      </c>
      <c r="O57" s="21">
        <v>14</v>
      </c>
      <c r="P57" s="22">
        <f t="shared" si="17"/>
        <v>0.0103550148685316</v>
      </c>
      <c r="Q57" s="22">
        <f t="shared" si="18"/>
        <v>0.239831340501702</v>
      </c>
      <c r="R57" s="22">
        <f t="shared" si="19"/>
        <v>0.0884046493927036</v>
      </c>
      <c r="S57" s="22">
        <f t="shared" si="20"/>
        <v>0.338591004762937</v>
      </c>
      <c r="U57" s="21">
        <v>14</v>
      </c>
      <c r="V57" s="22">
        <f t="shared" si="21"/>
        <v>0.0305826638122936</v>
      </c>
      <c r="W57" s="22">
        <f t="shared" si="22"/>
        <v>0.708321653936491</v>
      </c>
      <c r="X57" s="22">
        <f t="shared" si="23"/>
        <v>0.261095682251216</v>
      </c>
    </row>
    <row r="58" spans="1:24">
      <c r="A58" s="74" t="s">
        <v>42</v>
      </c>
      <c r="B58" s="8">
        <f>'iterasi 10'!W60</f>
        <v>0.0371505968822976</v>
      </c>
      <c r="C58" s="7">
        <v>0</v>
      </c>
      <c r="D58" s="7">
        <f t="shared" si="13"/>
        <v>0</v>
      </c>
      <c r="E58" s="7">
        <v>0</v>
      </c>
      <c r="F58" s="8">
        <f t="shared" si="14"/>
        <v>0.00138016684871098</v>
      </c>
      <c r="G58" s="8">
        <f t="shared" si="15"/>
        <v>0</v>
      </c>
      <c r="H58" s="8">
        <f t="shared" si="16"/>
        <v>0</v>
      </c>
      <c r="I58" s="8">
        <f t="shared" si="16"/>
        <v>0</v>
      </c>
      <c r="O58" s="21">
        <v>15</v>
      </c>
      <c r="P58" s="22">
        <f t="shared" si="17"/>
        <v>0.0295806169509164</v>
      </c>
      <c r="Q58" s="22">
        <f t="shared" si="18"/>
        <v>0.153169139243615</v>
      </c>
      <c r="R58" s="22">
        <f t="shared" si="19"/>
        <v>0.0192988202725811</v>
      </c>
      <c r="S58" s="22">
        <f t="shared" si="20"/>
        <v>0.202048576467113</v>
      </c>
      <c r="U58" s="21">
        <v>15</v>
      </c>
      <c r="V58" s="22">
        <f t="shared" si="21"/>
        <v>0.146403491022522</v>
      </c>
      <c r="W58" s="22">
        <f t="shared" si="22"/>
        <v>0.758080764150033</v>
      </c>
      <c r="X58" s="22">
        <f t="shared" si="23"/>
        <v>0.0955157448274443</v>
      </c>
    </row>
    <row r="59" spans="1:24">
      <c r="A59" s="74" t="s">
        <v>43</v>
      </c>
      <c r="B59" s="8">
        <f>'iterasi 10'!W61</f>
        <v>0.755096889416628</v>
      </c>
      <c r="C59" s="7">
        <v>3</v>
      </c>
      <c r="D59" s="7">
        <f t="shared" si="13"/>
        <v>6</v>
      </c>
      <c r="E59" s="7">
        <v>5</v>
      </c>
      <c r="F59" s="8">
        <f t="shared" si="14"/>
        <v>0.570171312406668</v>
      </c>
      <c r="G59" s="8">
        <f t="shared" si="15"/>
        <v>1.71051393722</v>
      </c>
      <c r="H59" s="8">
        <f t="shared" si="16"/>
        <v>3.42102787444001</v>
      </c>
      <c r="I59" s="8">
        <f t="shared" si="16"/>
        <v>2.85085656203334</v>
      </c>
      <c r="O59" s="21">
        <v>16</v>
      </c>
      <c r="P59" s="22">
        <f t="shared" si="17"/>
        <v>0.00737398792003322</v>
      </c>
      <c r="Q59" s="22">
        <f t="shared" si="18"/>
        <v>0.0698517775157938</v>
      </c>
      <c r="R59" s="22">
        <f t="shared" si="19"/>
        <v>0.666076943693876</v>
      </c>
      <c r="S59" s="22">
        <f t="shared" si="20"/>
        <v>0.743302709129703</v>
      </c>
      <c r="U59" s="21">
        <v>16</v>
      </c>
      <c r="V59" s="22">
        <f t="shared" si="21"/>
        <v>0.00992057183360338</v>
      </c>
      <c r="W59" s="22">
        <f t="shared" si="22"/>
        <v>0.0939748727642602</v>
      </c>
      <c r="X59" s="22">
        <f t="shared" si="23"/>
        <v>0.896104555402136</v>
      </c>
    </row>
    <row r="60" spans="1:24">
      <c r="A60" s="74" t="s">
        <v>44</v>
      </c>
      <c r="B60" s="8">
        <f>'iterasi 10'!W62</f>
        <v>0.230428002191602</v>
      </c>
      <c r="C60" s="7">
        <v>4</v>
      </c>
      <c r="D60" s="7">
        <f t="shared" si="13"/>
        <v>8</v>
      </c>
      <c r="E60" s="7">
        <v>7</v>
      </c>
      <c r="F60" s="8">
        <f t="shared" si="14"/>
        <v>0.053097064194013</v>
      </c>
      <c r="G60" s="8">
        <f t="shared" si="15"/>
        <v>0.212388256776052</v>
      </c>
      <c r="H60" s="8">
        <f t="shared" si="16"/>
        <v>0.424776513552104</v>
      </c>
      <c r="I60" s="8">
        <f t="shared" si="16"/>
        <v>0.371679449358091</v>
      </c>
      <c r="O60" s="21">
        <v>17</v>
      </c>
      <c r="P60" s="22">
        <f t="shared" si="17"/>
        <v>0.0050483775869547</v>
      </c>
      <c r="Q60" s="22">
        <f t="shared" si="18"/>
        <v>0.0257492597259316</v>
      </c>
      <c r="R60" s="22">
        <f t="shared" si="19"/>
        <v>0.659042315455005</v>
      </c>
      <c r="S60" s="22">
        <f t="shared" si="20"/>
        <v>0.689839952767891</v>
      </c>
      <c r="U60" s="21">
        <v>17</v>
      </c>
      <c r="V60" s="22">
        <f t="shared" si="21"/>
        <v>0.00731818672823856</v>
      </c>
      <c r="W60" s="22">
        <f t="shared" si="22"/>
        <v>0.0373264256768779</v>
      </c>
      <c r="X60" s="22">
        <f t="shared" si="23"/>
        <v>0.955355387594884</v>
      </c>
    </row>
    <row r="61" spans="1:24">
      <c r="A61" s="74" t="s">
        <v>45</v>
      </c>
      <c r="B61" s="8">
        <f>'iterasi 10'!W63</f>
        <v>0.0494979320365167</v>
      </c>
      <c r="C61" s="7">
        <v>5</v>
      </c>
      <c r="D61" s="7">
        <f t="shared" si="13"/>
        <v>10</v>
      </c>
      <c r="E61" s="7">
        <v>6</v>
      </c>
      <c r="F61" s="8">
        <f t="shared" si="14"/>
        <v>0.00245004527589163</v>
      </c>
      <c r="G61" s="8">
        <f t="shared" si="15"/>
        <v>0.0122502263794581</v>
      </c>
      <c r="H61" s="8">
        <f t="shared" si="16"/>
        <v>0.0245004527589163</v>
      </c>
      <c r="I61" s="8">
        <f t="shared" si="16"/>
        <v>0.0147002716553498</v>
      </c>
      <c r="O61" s="21">
        <v>18</v>
      </c>
      <c r="P61" s="22">
        <f t="shared" si="17"/>
        <v>0.0295806169509164</v>
      </c>
      <c r="Q61" s="22">
        <f t="shared" si="18"/>
        <v>0.153169139243615</v>
      </c>
      <c r="R61" s="22">
        <f t="shared" si="19"/>
        <v>0.0192988202725811</v>
      </c>
      <c r="S61" s="22">
        <f t="shared" si="20"/>
        <v>0.202048576467113</v>
      </c>
      <c r="U61" s="21">
        <v>18</v>
      </c>
      <c r="V61" s="22">
        <f t="shared" si="21"/>
        <v>0.146403491022522</v>
      </c>
      <c r="W61" s="22">
        <f t="shared" si="22"/>
        <v>0.758080764150033</v>
      </c>
      <c r="X61" s="22">
        <f t="shared" si="23"/>
        <v>0.0955157448274443</v>
      </c>
    </row>
    <row r="62" spans="1:24">
      <c r="A62" s="74" t="s">
        <v>46</v>
      </c>
      <c r="B62" s="8">
        <f>'iterasi 10'!W64</f>
        <v>0.0371505968822976</v>
      </c>
      <c r="C62" s="7">
        <v>0</v>
      </c>
      <c r="D62" s="7">
        <f t="shared" si="13"/>
        <v>0</v>
      </c>
      <c r="E62" s="7">
        <v>0</v>
      </c>
      <c r="F62" s="8">
        <f t="shared" si="14"/>
        <v>0.00138016684871098</v>
      </c>
      <c r="G62" s="8">
        <f t="shared" si="15"/>
        <v>0</v>
      </c>
      <c r="H62" s="8">
        <f t="shared" si="16"/>
        <v>0</v>
      </c>
      <c r="I62" s="8">
        <f t="shared" si="16"/>
        <v>0</v>
      </c>
      <c r="O62" s="21">
        <v>19</v>
      </c>
      <c r="P62" s="22">
        <f t="shared" si="17"/>
        <v>0.100979845244464</v>
      </c>
      <c r="Q62" s="22">
        <f t="shared" si="18"/>
        <v>0.0337437911602458</v>
      </c>
      <c r="R62" s="22">
        <f t="shared" si="19"/>
        <v>0.00961776184624454</v>
      </c>
      <c r="S62" s="22">
        <f t="shared" si="20"/>
        <v>0.144341398250955</v>
      </c>
      <c r="U62" s="21">
        <v>19</v>
      </c>
      <c r="V62" s="22">
        <f t="shared" si="21"/>
        <v>0.699590321751622</v>
      </c>
      <c r="W62" s="22">
        <f t="shared" si="22"/>
        <v>0.233777638079813</v>
      </c>
      <c r="X62" s="22">
        <f t="shared" si="23"/>
        <v>0.0666320401685657</v>
      </c>
    </row>
    <row r="63" spans="1:24">
      <c r="A63" s="74" t="s">
        <v>47</v>
      </c>
      <c r="B63" s="8">
        <f>'iterasi 10'!W65</f>
        <v>0.869781210462763</v>
      </c>
      <c r="C63" s="7">
        <v>2</v>
      </c>
      <c r="D63" s="7">
        <f t="shared" si="13"/>
        <v>4</v>
      </c>
      <c r="E63" s="7">
        <v>2</v>
      </c>
      <c r="F63" s="8">
        <f t="shared" si="14"/>
        <v>0.756519354074069</v>
      </c>
      <c r="G63" s="8">
        <f t="shared" si="15"/>
        <v>1.51303870814814</v>
      </c>
      <c r="H63" s="8">
        <f t="shared" si="16"/>
        <v>3.02607741629628</v>
      </c>
      <c r="I63" s="8">
        <f t="shared" si="16"/>
        <v>1.51303870814814</v>
      </c>
      <c r="O63" s="21">
        <v>20</v>
      </c>
      <c r="P63" s="22">
        <f t="shared" si="17"/>
        <v>0.43591093498358</v>
      </c>
      <c r="Q63" s="22">
        <f t="shared" si="18"/>
        <v>0.0238878650844522</v>
      </c>
      <c r="R63" s="22">
        <f t="shared" si="19"/>
        <v>0.00759815441122219</v>
      </c>
      <c r="S63" s="22">
        <f t="shared" si="20"/>
        <v>0.467396954479254</v>
      </c>
      <c r="U63" s="21">
        <v>20</v>
      </c>
      <c r="V63" s="22">
        <f t="shared" si="21"/>
        <v>0.932635377287055</v>
      </c>
      <c r="W63" s="22">
        <f t="shared" si="22"/>
        <v>0.0511083028152517</v>
      </c>
      <c r="X63" s="22">
        <f t="shared" si="23"/>
        <v>0.016256319897693</v>
      </c>
    </row>
    <row r="64" spans="1:24">
      <c r="A64" s="74" t="s">
        <v>48</v>
      </c>
      <c r="B64" s="8">
        <f>'iterasi 10'!W66</f>
        <v>0.869781210462763</v>
      </c>
      <c r="C64" s="7">
        <v>2</v>
      </c>
      <c r="D64" s="7">
        <f t="shared" si="13"/>
        <v>4</v>
      </c>
      <c r="E64" s="7">
        <v>2</v>
      </c>
      <c r="F64" s="8">
        <f t="shared" si="14"/>
        <v>0.756519354074069</v>
      </c>
      <c r="G64" s="8">
        <f t="shared" si="15"/>
        <v>1.51303870814814</v>
      </c>
      <c r="H64" s="8">
        <f t="shared" si="16"/>
        <v>3.02607741629628</v>
      </c>
      <c r="I64" s="8">
        <f t="shared" si="16"/>
        <v>1.51303870814814</v>
      </c>
      <c r="O64" s="21">
        <v>21</v>
      </c>
      <c r="P64" s="22">
        <f t="shared" si="17"/>
        <v>0.0050483775869547</v>
      </c>
      <c r="Q64" s="22">
        <f t="shared" si="18"/>
        <v>0.0257492597259316</v>
      </c>
      <c r="R64" s="22">
        <f t="shared" si="19"/>
        <v>0.659042315455005</v>
      </c>
      <c r="S64" s="22">
        <f t="shared" si="20"/>
        <v>0.689839952767891</v>
      </c>
      <c r="U64" s="21">
        <v>21</v>
      </c>
      <c r="V64" s="22">
        <f t="shared" si="21"/>
        <v>0.00731818672823856</v>
      </c>
      <c r="W64" s="22">
        <f t="shared" si="22"/>
        <v>0.0373264256768779</v>
      </c>
      <c r="X64" s="22">
        <f t="shared" si="23"/>
        <v>0.955355387594884</v>
      </c>
    </row>
    <row r="65" spans="1:24">
      <c r="A65" s="74" t="s">
        <v>49</v>
      </c>
      <c r="B65" s="8">
        <f>'iterasi 10'!W67</f>
        <v>0.911482518122619</v>
      </c>
      <c r="C65" s="7">
        <v>2</v>
      </c>
      <c r="D65" s="7">
        <f t="shared" si="13"/>
        <v>4</v>
      </c>
      <c r="E65" s="7">
        <v>3</v>
      </c>
      <c r="F65" s="8">
        <f t="shared" si="14"/>
        <v>0.83080038084315</v>
      </c>
      <c r="G65" s="8">
        <f t="shared" si="15"/>
        <v>1.6616007616863</v>
      </c>
      <c r="H65" s="8">
        <f t="shared" si="16"/>
        <v>3.3232015233726</v>
      </c>
      <c r="I65" s="8">
        <f t="shared" si="16"/>
        <v>2.49240114252945</v>
      </c>
      <c r="O65" s="21">
        <v>22</v>
      </c>
      <c r="P65" s="22">
        <f t="shared" si="17"/>
        <v>0.011745330123575</v>
      </c>
      <c r="Q65" s="22">
        <f t="shared" si="18"/>
        <v>0.556796597789196</v>
      </c>
      <c r="R65" s="22">
        <f t="shared" si="19"/>
        <v>0.0741548047523649</v>
      </c>
      <c r="S65" s="22">
        <f t="shared" si="20"/>
        <v>0.642696732665135</v>
      </c>
      <c r="U65" s="21">
        <v>22</v>
      </c>
      <c r="V65" s="22">
        <f t="shared" si="21"/>
        <v>0.0182750736492302</v>
      </c>
      <c r="W65" s="22">
        <f t="shared" si="22"/>
        <v>0.86634421724889</v>
      </c>
      <c r="X65" s="22">
        <f t="shared" si="23"/>
        <v>0.11538070910188</v>
      </c>
    </row>
    <row r="66" spans="1:24">
      <c r="A66" s="74" t="s">
        <v>50</v>
      </c>
      <c r="B66" s="8">
        <f>'iterasi 10'!W68</f>
        <v>0.925896632211288</v>
      </c>
      <c r="C66" s="7">
        <v>3</v>
      </c>
      <c r="D66" s="7">
        <f t="shared" si="13"/>
        <v>6</v>
      </c>
      <c r="E66" s="7">
        <v>2</v>
      </c>
      <c r="F66" s="8">
        <f t="shared" si="14"/>
        <v>0.857284573540206</v>
      </c>
      <c r="G66" s="8">
        <f t="shared" si="15"/>
        <v>2.57185372062062</v>
      </c>
      <c r="H66" s="8">
        <f t="shared" si="16"/>
        <v>5.14370744124123</v>
      </c>
      <c r="I66" s="8">
        <f t="shared" si="16"/>
        <v>1.71456914708041</v>
      </c>
      <c r="O66" s="21">
        <v>23</v>
      </c>
      <c r="P66" s="22">
        <f t="shared" si="17"/>
        <v>0.011745330123575</v>
      </c>
      <c r="Q66" s="22">
        <f t="shared" si="18"/>
        <v>0.556796597789196</v>
      </c>
      <c r="R66" s="22">
        <f t="shared" si="19"/>
        <v>0.0741548047523649</v>
      </c>
      <c r="S66" s="22">
        <f t="shared" si="20"/>
        <v>0.642696732665135</v>
      </c>
      <c r="U66" s="21">
        <v>23</v>
      </c>
      <c r="V66" s="22">
        <f t="shared" si="21"/>
        <v>0.0182750736492302</v>
      </c>
      <c r="W66" s="22">
        <f t="shared" si="22"/>
        <v>0.86634421724889</v>
      </c>
      <c r="X66" s="22">
        <f t="shared" si="23"/>
        <v>0.11538070910188</v>
      </c>
    </row>
    <row r="67" spans="1:24">
      <c r="A67" s="74" t="s">
        <v>51</v>
      </c>
      <c r="B67" s="8">
        <f>'iterasi 10'!W69</f>
        <v>0.869781210462763</v>
      </c>
      <c r="C67" s="7">
        <v>2</v>
      </c>
      <c r="D67" s="7">
        <f t="shared" si="13"/>
        <v>4</v>
      </c>
      <c r="E67" s="7">
        <v>2</v>
      </c>
      <c r="F67" s="8">
        <f t="shared" si="14"/>
        <v>0.756519354074069</v>
      </c>
      <c r="G67" s="8">
        <f t="shared" si="15"/>
        <v>1.51303870814814</v>
      </c>
      <c r="H67" s="8">
        <f t="shared" si="16"/>
        <v>3.02607741629628</v>
      </c>
      <c r="I67" s="8">
        <f t="shared" si="16"/>
        <v>1.51303870814814</v>
      </c>
      <c r="O67" s="21">
        <v>24</v>
      </c>
      <c r="P67" s="22">
        <f t="shared" si="17"/>
        <v>0.0132084909460356</v>
      </c>
      <c r="Q67" s="22">
        <f t="shared" si="18"/>
        <v>0.703047436295635</v>
      </c>
      <c r="R67" s="22">
        <f t="shared" si="19"/>
        <v>0.0566284012453718</v>
      </c>
      <c r="S67" s="22">
        <f t="shared" si="20"/>
        <v>0.772884328487043</v>
      </c>
      <c r="U67" s="21">
        <v>24</v>
      </c>
      <c r="V67" s="22">
        <f t="shared" si="21"/>
        <v>0.017089867732073</v>
      </c>
      <c r="W67" s="22">
        <f t="shared" si="22"/>
        <v>0.909641210699515</v>
      </c>
      <c r="X67" s="22">
        <f t="shared" si="23"/>
        <v>0.0732689215684118</v>
      </c>
    </row>
    <row r="68" spans="1:24">
      <c r="A68" s="74" t="s">
        <v>52</v>
      </c>
      <c r="B68" s="8">
        <f>'iterasi 10'!W70</f>
        <v>0.0957169472503778</v>
      </c>
      <c r="C68" s="7">
        <v>1</v>
      </c>
      <c r="D68" s="7">
        <f t="shared" si="13"/>
        <v>2</v>
      </c>
      <c r="E68" s="7">
        <v>1</v>
      </c>
      <c r="F68" s="8">
        <f t="shared" si="14"/>
        <v>0.0091617339909316</v>
      </c>
      <c r="G68" s="8">
        <f t="shared" si="15"/>
        <v>0.0091617339909316</v>
      </c>
      <c r="H68" s="8">
        <f t="shared" si="16"/>
        <v>0.0183234679818632</v>
      </c>
      <c r="I68" s="8">
        <f t="shared" si="16"/>
        <v>0.0091617339909316</v>
      </c>
      <c r="O68" s="21">
        <v>25</v>
      </c>
      <c r="P68" s="22">
        <f t="shared" si="17"/>
        <v>0.0178253258896014</v>
      </c>
      <c r="Q68" s="22">
        <f t="shared" si="18"/>
        <v>0.606223416642239</v>
      </c>
      <c r="R68" s="22">
        <f t="shared" si="19"/>
        <v>0.0300340011375756</v>
      </c>
      <c r="S68" s="22">
        <f t="shared" si="20"/>
        <v>0.654082743669416</v>
      </c>
      <c r="U68" s="21">
        <v>25</v>
      </c>
      <c r="V68" s="22">
        <f t="shared" si="21"/>
        <v>0.0272524020273047</v>
      </c>
      <c r="W68" s="22">
        <f t="shared" si="22"/>
        <v>0.926829858316265</v>
      </c>
      <c r="X68" s="22">
        <f t="shared" si="23"/>
        <v>0.0459177396564299</v>
      </c>
    </row>
    <row r="69" spans="1:24">
      <c r="A69" s="74" t="s">
        <v>53</v>
      </c>
      <c r="B69" s="8">
        <f>'iterasi 10'!W71</f>
        <v>0.911482518122619</v>
      </c>
      <c r="C69" s="7">
        <v>2</v>
      </c>
      <c r="D69" s="7">
        <f t="shared" si="13"/>
        <v>4</v>
      </c>
      <c r="E69" s="7">
        <v>3</v>
      </c>
      <c r="F69" s="8">
        <f t="shared" si="14"/>
        <v>0.83080038084315</v>
      </c>
      <c r="G69" s="8">
        <f t="shared" si="15"/>
        <v>1.6616007616863</v>
      </c>
      <c r="H69" s="8">
        <f t="shared" si="16"/>
        <v>3.3232015233726</v>
      </c>
      <c r="I69" s="8">
        <f t="shared" si="16"/>
        <v>2.49240114252945</v>
      </c>
      <c r="O69" s="21">
        <v>26</v>
      </c>
      <c r="P69" s="22">
        <f t="shared" si="17"/>
        <v>0.011745330123575</v>
      </c>
      <c r="Q69" s="22">
        <f t="shared" si="18"/>
        <v>0.556796597789196</v>
      </c>
      <c r="R69" s="22">
        <f t="shared" si="19"/>
        <v>0.0741548047523649</v>
      </c>
      <c r="S69" s="22">
        <f t="shared" si="20"/>
        <v>0.642696732665135</v>
      </c>
      <c r="U69" s="21">
        <v>26</v>
      </c>
      <c r="V69" s="22">
        <f t="shared" si="21"/>
        <v>0.0182750736492302</v>
      </c>
      <c r="W69" s="22">
        <f t="shared" si="22"/>
        <v>0.86634421724889</v>
      </c>
      <c r="X69" s="22">
        <f t="shared" si="23"/>
        <v>0.11538070910188</v>
      </c>
    </row>
    <row r="70" spans="1:24">
      <c r="A70" s="74" t="s">
        <v>54</v>
      </c>
      <c r="B70" s="8">
        <f>'iterasi 10'!W72</f>
        <v>0.0161372756842258</v>
      </c>
      <c r="C70" s="7">
        <v>5</v>
      </c>
      <c r="D70" s="7">
        <f t="shared" si="13"/>
        <v>10</v>
      </c>
      <c r="E70" s="7">
        <v>7</v>
      </c>
      <c r="F70" s="8">
        <f t="shared" si="14"/>
        <v>0.000260411666508706</v>
      </c>
      <c r="G70" s="8">
        <f t="shared" si="15"/>
        <v>0.00130205833254353</v>
      </c>
      <c r="H70" s="8">
        <f t="shared" si="16"/>
        <v>0.00260411666508706</v>
      </c>
      <c r="I70" s="8">
        <f t="shared" si="16"/>
        <v>0.00182288166556094</v>
      </c>
      <c r="O70" s="21">
        <v>27</v>
      </c>
      <c r="P70" s="22">
        <f t="shared" si="17"/>
        <v>0.00737398792003322</v>
      </c>
      <c r="Q70" s="22">
        <f t="shared" si="18"/>
        <v>0.0698517775157938</v>
      </c>
      <c r="R70" s="22">
        <f t="shared" si="19"/>
        <v>0.666076943693876</v>
      </c>
      <c r="S70" s="22">
        <f t="shared" si="20"/>
        <v>0.743302709129703</v>
      </c>
      <c r="U70" s="21">
        <v>27</v>
      </c>
      <c r="V70" s="22">
        <f t="shared" si="21"/>
        <v>0.00992057183360338</v>
      </c>
      <c r="W70" s="22">
        <f t="shared" si="22"/>
        <v>0.0939748727642602</v>
      </c>
      <c r="X70" s="22">
        <f t="shared" si="23"/>
        <v>0.896104555402136</v>
      </c>
    </row>
    <row r="71" spans="1:24">
      <c r="A71" s="74" t="s">
        <v>55</v>
      </c>
      <c r="B71" s="8">
        <f>'iterasi 10'!W73</f>
        <v>0.0957169472503778</v>
      </c>
      <c r="C71" s="7">
        <v>1</v>
      </c>
      <c r="D71" s="7">
        <f t="shared" si="13"/>
        <v>2</v>
      </c>
      <c r="E71" s="7">
        <v>1</v>
      </c>
      <c r="F71" s="8">
        <f t="shared" si="14"/>
        <v>0.0091617339909316</v>
      </c>
      <c r="G71" s="8">
        <f t="shared" si="15"/>
        <v>0.0091617339909316</v>
      </c>
      <c r="H71" s="8">
        <f t="shared" si="16"/>
        <v>0.0183234679818632</v>
      </c>
      <c r="I71" s="8">
        <f t="shared" si="16"/>
        <v>0.0091617339909316</v>
      </c>
      <c r="O71" s="21">
        <v>28</v>
      </c>
      <c r="P71" s="22">
        <f t="shared" si="17"/>
        <v>0.0132084909460356</v>
      </c>
      <c r="Q71" s="22">
        <f t="shared" si="18"/>
        <v>0.703047436295635</v>
      </c>
      <c r="R71" s="22">
        <f t="shared" si="19"/>
        <v>0.0566284012453718</v>
      </c>
      <c r="S71" s="22">
        <f t="shared" si="20"/>
        <v>0.772884328487043</v>
      </c>
      <c r="U71" s="21">
        <v>28</v>
      </c>
      <c r="V71" s="22">
        <f t="shared" si="21"/>
        <v>0.017089867732073</v>
      </c>
      <c r="W71" s="22">
        <f t="shared" si="22"/>
        <v>0.909641210699515</v>
      </c>
      <c r="X71" s="22">
        <f t="shared" si="23"/>
        <v>0.0732689215684118</v>
      </c>
    </row>
    <row r="72" spans="1:24">
      <c r="A72" s="28" t="s">
        <v>5</v>
      </c>
      <c r="B72" s="28"/>
      <c r="C72" s="28"/>
      <c r="D72" s="28"/>
      <c r="E72" s="28"/>
      <c r="F72" s="29">
        <f>SUM(F42:F71)</f>
        <v>10.5480507005617</v>
      </c>
      <c r="G72" s="29">
        <f>SUM(G42:G71)</f>
        <v>26.5245830373719</v>
      </c>
      <c r="H72" s="29">
        <f>SUM(H42:H71)</f>
        <v>53.0491660747438</v>
      </c>
      <c r="I72" s="29">
        <f>SUM(I42:I71)</f>
        <v>28.3405493323353</v>
      </c>
      <c r="O72" s="21">
        <v>29</v>
      </c>
      <c r="P72" s="22">
        <f t="shared" si="17"/>
        <v>1.15914939056935</v>
      </c>
      <c r="Q72" s="22">
        <f t="shared" si="18"/>
        <v>0.020206653302867</v>
      </c>
      <c r="R72" s="22">
        <f t="shared" si="19"/>
        <v>0.00695484829690094</v>
      </c>
      <c r="S72" s="22">
        <f t="shared" si="20"/>
        <v>1.18631089216912</v>
      </c>
      <c r="U72" s="21">
        <v>29</v>
      </c>
      <c r="V72" s="22">
        <f t="shared" si="21"/>
        <v>0.977104229777319</v>
      </c>
      <c r="W72" s="22">
        <f t="shared" si="22"/>
        <v>0.0170331853447961</v>
      </c>
      <c r="X72" s="22">
        <f t="shared" si="23"/>
        <v>0.005862584877885</v>
      </c>
    </row>
    <row r="73" spans="1:24">
      <c r="A73" s="28" t="s">
        <v>66</v>
      </c>
      <c r="B73" s="28"/>
      <c r="C73" s="28"/>
      <c r="D73" s="28"/>
      <c r="E73" s="28"/>
      <c r="F73" s="28"/>
      <c r="G73" s="29">
        <f>(G72/$F72)</f>
        <v>2.51464311182724</v>
      </c>
      <c r="H73" s="29">
        <f>(H72/$F72)</f>
        <v>5.02928622365448</v>
      </c>
      <c r="I73" s="29">
        <f>(I72/$F72)</f>
        <v>2.68680442831264</v>
      </c>
      <c r="O73" s="21">
        <v>30</v>
      </c>
      <c r="P73" s="22">
        <f t="shared" si="17"/>
        <v>0.00737398792003322</v>
      </c>
      <c r="Q73" s="22">
        <f t="shared" si="18"/>
        <v>0.0698517775157938</v>
      </c>
      <c r="R73" s="22">
        <f t="shared" si="19"/>
        <v>0.666076943693876</v>
      </c>
      <c r="S73" s="22">
        <f t="shared" si="20"/>
        <v>0.743302709129703</v>
      </c>
      <c r="U73" s="21">
        <v>30</v>
      </c>
      <c r="V73" s="22">
        <f t="shared" si="21"/>
        <v>0.00992057183360338</v>
      </c>
      <c r="W73" s="22">
        <f t="shared" si="22"/>
        <v>0.0939748727642602</v>
      </c>
      <c r="X73" s="22">
        <f t="shared" si="23"/>
        <v>0.896104555402136</v>
      </c>
    </row>
    <row r="74" spans="1:9">
      <c r="A74" s="30"/>
      <c r="B74" s="30"/>
      <c r="C74" s="30"/>
      <c r="D74" s="30"/>
      <c r="E74" s="30"/>
      <c r="F74" s="30"/>
      <c r="G74" s="67"/>
      <c r="H74" s="67"/>
      <c r="I74" s="67"/>
    </row>
    <row r="75" spans="1:9">
      <c r="A75" s="30"/>
      <c r="B75" s="30"/>
      <c r="C75" s="30"/>
      <c r="D75" s="30"/>
      <c r="E75" s="30"/>
      <c r="F75" s="30"/>
      <c r="G75" s="67"/>
      <c r="H75" s="67"/>
      <c r="I75" s="67"/>
    </row>
    <row r="76" spans="1:16">
      <c r="A76" s="32" t="s">
        <v>3</v>
      </c>
      <c r="B76" s="32" t="s">
        <v>67</v>
      </c>
      <c r="C76" s="32" t="s">
        <v>10</v>
      </c>
      <c r="D76" s="32"/>
      <c r="E76" s="32"/>
      <c r="F76" s="34" t="s">
        <v>11</v>
      </c>
      <c r="G76" s="32" t="s">
        <v>12</v>
      </c>
      <c r="H76" s="32" t="s">
        <v>13</v>
      </c>
      <c r="I76" s="32" t="s">
        <v>14</v>
      </c>
      <c r="O76" s="39" t="s">
        <v>68</v>
      </c>
      <c r="P76" s="40"/>
    </row>
    <row r="77" spans="1:16">
      <c r="A77" s="32"/>
      <c r="B77" s="32"/>
      <c r="C77" s="32" t="s">
        <v>21</v>
      </c>
      <c r="D77" s="32" t="s">
        <v>22</v>
      </c>
      <c r="E77" s="32" t="s">
        <v>23</v>
      </c>
      <c r="F77" s="34"/>
      <c r="G77" s="32"/>
      <c r="H77" s="32"/>
      <c r="I77" s="32"/>
      <c r="O77" s="40"/>
      <c r="P77" s="40"/>
    </row>
    <row r="78" spans="1:16">
      <c r="A78" s="74" t="s">
        <v>26</v>
      </c>
      <c r="B78" s="8">
        <f>'iterasi 10'!X44</f>
        <v>0.112278886536358</v>
      </c>
      <c r="C78" s="7">
        <v>2</v>
      </c>
      <c r="D78" s="7">
        <f>C78*2</f>
        <v>4</v>
      </c>
      <c r="E78" s="7">
        <v>2</v>
      </c>
      <c r="F78" s="8">
        <f>B78^2</f>
        <v>0.0126065483618442</v>
      </c>
      <c r="G78" s="8">
        <f>$F78*C78</f>
        <v>0.0252130967236885</v>
      </c>
      <c r="H78" s="8">
        <f>$F78*D78</f>
        <v>0.050426193447377</v>
      </c>
      <c r="I78" s="8">
        <f>$F78*E78</f>
        <v>0.0252130967236885</v>
      </c>
      <c r="O78" s="41" t="s">
        <v>101</v>
      </c>
      <c r="P78" s="27">
        <f>SUM(V6:V35)</f>
        <v>195.766146367238</v>
      </c>
    </row>
    <row r="79" spans="1:16">
      <c r="A79" s="74" t="s">
        <v>27</v>
      </c>
      <c r="B79" s="8">
        <f>'iterasi 10'!X45</f>
        <v>0.0329630278252531</v>
      </c>
      <c r="C79" s="7">
        <v>3</v>
      </c>
      <c r="D79" s="7">
        <f t="shared" ref="D79:D107" si="24">C79*2</f>
        <v>6</v>
      </c>
      <c r="E79" s="7">
        <v>3</v>
      </c>
      <c r="F79" s="8">
        <f t="shared" ref="F79:F107" si="25">B79^2</f>
        <v>0.00108656120340841</v>
      </c>
      <c r="G79" s="8">
        <f t="shared" ref="G79:G107" si="26">F79*C79</f>
        <v>0.00325968361022523</v>
      </c>
      <c r="H79" s="8">
        <f t="shared" ref="H79:I107" si="27">$F79*D79</f>
        <v>0.00651936722045046</v>
      </c>
      <c r="I79" s="8">
        <f t="shared" si="27"/>
        <v>0.00325968361022523</v>
      </c>
      <c r="O79" s="41" t="s">
        <v>98</v>
      </c>
      <c r="P79" s="27">
        <f>'iterasi 10'!V36</f>
        <v>196.055918167111</v>
      </c>
    </row>
    <row r="80" spans="1:16">
      <c r="A80" s="74" t="s">
        <v>28</v>
      </c>
      <c r="B80" s="8">
        <f>'iterasi 10'!X46</f>
        <v>0.955583855261337</v>
      </c>
      <c r="C80" s="7">
        <v>0</v>
      </c>
      <c r="D80" s="7">
        <f t="shared" si="24"/>
        <v>0</v>
      </c>
      <c r="E80" s="7">
        <v>0</v>
      </c>
      <c r="F80" s="8">
        <f t="shared" si="25"/>
        <v>0.913140504436119</v>
      </c>
      <c r="G80" s="8">
        <f t="shared" si="26"/>
        <v>0</v>
      </c>
      <c r="H80" s="8">
        <f t="shared" si="27"/>
        <v>0</v>
      </c>
      <c r="I80" s="8">
        <f t="shared" si="27"/>
        <v>0</v>
      </c>
      <c r="O80" s="41" t="s">
        <v>102</v>
      </c>
      <c r="P80" s="27">
        <f>ABS(P78-P79)</f>
        <v>0.289771799872852</v>
      </c>
    </row>
    <row r="81" spans="1:9">
      <c r="A81" s="74" t="s">
        <v>29</v>
      </c>
      <c r="B81" s="8">
        <f>'iterasi 10'!X47</f>
        <v>0.0114038548873324</v>
      </c>
      <c r="C81" s="7">
        <v>6</v>
      </c>
      <c r="D81" s="7">
        <f t="shared" si="24"/>
        <v>12</v>
      </c>
      <c r="E81" s="7">
        <v>8</v>
      </c>
      <c r="F81" s="8">
        <f t="shared" si="25"/>
        <v>0.000130047906291334</v>
      </c>
      <c r="G81" s="8">
        <f t="shared" si="26"/>
        <v>0.000780287437748004</v>
      </c>
      <c r="H81" s="8">
        <f t="shared" si="27"/>
        <v>0.00156057487549601</v>
      </c>
      <c r="I81" s="8">
        <f t="shared" si="27"/>
        <v>0.00104038325033067</v>
      </c>
    </row>
    <row r="82" spans="1:16">
      <c r="A82" s="74" t="s">
        <v>30</v>
      </c>
      <c r="B82" s="8">
        <f>'iterasi 10'!X48</f>
        <v>0.894235226842694</v>
      </c>
      <c r="C82" s="7">
        <v>1</v>
      </c>
      <c r="D82" s="7">
        <f t="shared" si="24"/>
        <v>2</v>
      </c>
      <c r="E82" s="7">
        <v>1</v>
      </c>
      <c r="F82" s="8">
        <f t="shared" si="25"/>
        <v>0.799656640926405</v>
      </c>
      <c r="G82" s="8">
        <f t="shared" si="26"/>
        <v>0.799656640926405</v>
      </c>
      <c r="H82" s="8">
        <f t="shared" si="27"/>
        <v>1.59931328185281</v>
      </c>
      <c r="I82" s="8">
        <f t="shared" si="27"/>
        <v>0.799656640926405</v>
      </c>
      <c r="O82" s="42" t="s">
        <v>103</v>
      </c>
      <c r="P82" s="43"/>
    </row>
    <row r="83" spans="1:16">
      <c r="A83" s="74" t="s">
        <v>31</v>
      </c>
      <c r="B83" s="8">
        <f>'iterasi 10'!X49</f>
        <v>0.924838956334094</v>
      </c>
      <c r="C83" s="7">
        <v>1</v>
      </c>
      <c r="D83" s="7">
        <f t="shared" si="24"/>
        <v>2</v>
      </c>
      <c r="E83" s="7">
        <v>0</v>
      </c>
      <c r="F83" s="8">
        <f t="shared" si="25"/>
        <v>0.855327095153136</v>
      </c>
      <c r="G83" s="8">
        <f t="shared" si="26"/>
        <v>0.855327095153136</v>
      </c>
      <c r="H83" s="8">
        <f t="shared" si="27"/>
        <v>1.71065419030627</v>
      </c>
      <c r="I83" s="8">
        <f t="shared" si="27"/>
        <v>0</v>
      </c>
      <c r="O83" s="43"/>
      <c r="P83" s="43"/>
    </row>
    <row r="84" spans="1:9">
      <c r="A84" s="74" t="s">
        <v>32</v>
      </c>
      <c r="B84" s="8">
        <f>'iterasi 10'!X50</f>
        <v>0.112278886536358</v>
      </c>
      <c r="C84" s="7">
        <v>2</v>
      </c>
      <c r="D84" s="7">
        <f t="shared" si="24"/>
        <v>4</v>
      </c>
      <c r="E84" s="7">
        <v>2</v>
      </c>
      <c r="F84" s="8">
        <f t="shared" si="25"/>
        <v>0.0126065483618442</v>
      </c>
      <c r="G84" s="8">
        <f t="shared" si="26"/>
        <v>0.0252130967236885</v>
      </c>
      <c r="H84" s="8">
        <f t="shared" si="27"/>
        <v>0.050426193447377</v>
      </c>
      <c r="I84" s="8">
        <f t="shared" si="27"/>
        <v>0.0252130967236885</v>
      </c>
    </row>
    <row r="85" spans="1:9">
      <c r="A85" s="74" t="s">
        <v>33</v>
      </c>
      <c r="B85" s="8">
        <f>'iterasi 10'!X51</f>
        <v>0.0592154767553386</v>
      </c>
      <c r="C85" s="7">
        <v>3</v>
      </c>
      <c r="D85" s="7">
        <f t="shared" si="24"/>
        <v>6</v>
      </c>
      <c r="E85" s="7">
        <v>4</v>
      </c>
      <c r="F85" s="8">
        <f t="shared" si="25"/>
        <v>0.00350647268736205</v>
      </c>
      <c r="G85" s="8">
        <f t="shared" si="26"/>
        <v>0.0105194180620861</v>
      </c>
      <c r="H85" s="8">
        <f t="shared" si="27"/>
        <v>0.0210388361241723</v>
      </c>
      <c r="I85" s="8">
        <f t="shared" si="27"/>
        <v>0.0140258907494482</v>
      </c>
    </row>
    <row r="86" spans="1:9">
      <c r="A86" s="74" t="s">
        <v>34</v>
      </c>
      <c r="B86" s="8">
        <f>'iterasi 10'!X52</f>
        <v>0.150580926150103</v>
      </c>
      <c r="C86" s="7">
        <v>4</v>
      </c>
      <c r="D86" s="7">
        <f t="shared" si="24"/>
        <v>8</v>
      </c>
      <c r="E86" s="7">
        <v>1</v>
      </c>
      <c r="F86" s="8">
        <f t="shared" si="25"/>
        <v>0.0226746153202227</v>
      </c>
      <c r="G86" s="8">
        <f t="shared" si="26"/>
        <v>0.0906984612808908</v>
      </c>
      <c r="H86" s="8">
        <f t="shared" si="27"/>
        <v>0.181396922561782</v>
      </c>
      <c r="I86" s="8">
        <f t="shared" si="27"/>
        <v>0.0226746153202227</v>
      </c>
    </row>
    <row r="87" spans="1:9">
      <c r="A87" s="74" t="s">
        <v>35</v>
      </c>
      <c r="B87" s="8">
        <f>'iterasi 10'!X53</f>
        <v>0.0484418567029791</v>
      </c>
      <c r="C87" s="7">
        <v>7</v>
      </c>
      <c r="D87" s="7">
        <f t="shared" si="24"/>
        <v>14</v>
      </c>
      <c r="E87" s="7">
        <v>9</v>
      </c>
      <c r="F87" s="8">
        <f t="shared" si="25"/>
        <v>0.00234661348083196</v>
      </c>
      <c r="G87" s="8">
        <f t="shared" si="26"/>
        <v>0.0164262943658237</v>
      </c>
      <c r="H87" s="8">
        <f t="shared" si="27"/>
        <v>0.0328525887316474</v>
      </c>
      <c r="I87" s="8">
        <f t="shared" si="27"/>
        <v>0.0211195213274876</v>
      </c>
    </row>
    <row r="88" spans="1:9">
      <c r="A88" s="74" t="s">
        <v>36</v>
      </c>
      <c r="B88" s="8">
        <f>'iterasi 10'!X54</f>
        <v>0.955583855261337</v>
      </c>
      <c r="C88" s="7">
        <v>0</v>
      </c>
      <c r="D88" s="7">
        <f t="shared" si="24"/>
        <v>0</v>
      </c>
      <c r="E88" s="7">
        <v>0</v>
      </c>
      <c r="F88" s="8">
        <f t="shared" si="25"/>
        <v>0.913140504436119</v>
      </c>
      <c r="G88" s="8">
        <f t="shared" si="26"/>
        <v>0</v>
      </c>
      <c r="H88" s="8">
        <f t="shared" si="27"/>
        <v>0</v>
      </c>
      <c r="I88" s="8">
        <f t="shared" si="27"/>
        <v>0</v>
      </c>
    </row>
    <row r="89" spans="1:9">
      <c r="A89" s="74" t="s">
        <v>37</v>
      </c>
      <c r="B89" s="8">
        <f>'iterasi 10'!X55</f>
        <v>0.105768937074907</v>
      </c>
      <c r="C89" s="7">
        <v>4</v>
      </c>
      <c r="D89" s="7">
        <f t="shared" si="24"/>
        <v>8</v>
      </c>
      <c r="E89" s="7">
        <v>3</v>
      </c>
      <c r="F89" s="8">
        <f t="shared" si="25"/>
        <v>0.0111870680499557</v>
      </c>
      <c r="G89" s="8">
        <f t="shared" si="26"/>
        <v>0.044748272199823</v>
      </c>
      <c r="H89" s="8">
        <f t="shared" si="27"/>
        <v>0.0894965443996459</v>
      </c>
      <c r="I89" s="8">
        <f t="shared" si="27"/>
        <v>0.0335612041498672</v>
      </c>
    </row>
    <row r="90" spans="1:9">
      <c r="A90" s="74" t="s">
        <v>38</v>
      </c>
      <c r="B90" s="8">
        <f>'iterasi 10'!X56</f>
        <v>0.955583855261337</v>
      </c>
      <c r="C90" s="7">
        <v>0</v>
      </c>
      <c r="D90" s="7">
        <f t="shared" si="24"/>
        <v>0</v>
      </c>
      <c r="E90" s="7">
        <v>0</v>
      </c>
      <c r="F90" s="8">
        <f t="shared" si="25"/>
        <v>0.913140504436119</v>
      </c>
      <c r="G90" s="8">
        <f t="shared" si="26"/>
        <v>0</v>
      </c>
      <c r="H90" s="8">
        <f t="shared" si="27"/>
        <v>0</v>
      </c>
      <c r="I90" s="8">
        <f t="shared" si="27"/>
        <v>0</v>
      </c>
    </row>
    <row r="91" spans="1:9">
      <c r="A91" s="74" t="s">
        <v>39</v>
      </c>
      <c r="B91" s="8">
        <f>'iterasi 10'!X57</f>
        <v>0.257288905918208</v>
      </c>
      <c r="C91" s="7">
        <v>2</v>
      </c>
      <c r="D91" s="7">
        <f t="shared" si="24"/>
        <v>4</v>
      </c>
      <c r="E91" s="7">
        <v>1</v>
      </c>
      <c r="F91" s="8">
        <f t="shared" si="25"/>
        <v>0.0661975811085887</v>
      </c>
      <c r="G91" s="8">
        <f t="shared" si="26"/>
        <v>0.132395162217177</v>
      </c>
      <c r="H91" s="8">
        <f t="shared" si="27"/>
        <v>0.264790324434355</v>
      </c>
      <c r="I91" s="8">
        <f t="shared" si="27"/>
        <v>0.0661975811085887</v>
      </c>
    </row>
    <row r="92" spans="1:9">
      <c r="A92" s="74" t="s">
        <v>40</v>
      </c>
      <c r="B92" s="8">
        <f>'iterasi 10'!X58</f>
        <v>0.0961146900076354</v>
      </c>
      <c r="C92" s="7">
        <v>3</v>
      </c>
      <c r="D92" s="7">
        <f t="shared" si="24"/>
        <v>6</v>
      </c>
      <c r="E92" s="7">
        <v>5</v>
      </c>
      <c r="F92" s="8">
        <f t="shared" si="25"/>
        <v>0.00923803363526385</v>
      </c>
      <c r="G92" s="8">
        <f t="shared" si="26"/>
        <v>0.0277141009057916</v>
      </c>
      <c r="H92" s="8">
        <f t="shared" si="27"/>
        <v>0.0554282018115831</v>
      </c>
      <c r="I92" s="8">
        <f t="shared" si="27"/>
        <v>0.0461901681763193</v>
      </c>
    </row>
    <row r="93" spans="1:9">
      <c r="A93" s="74" t="s">
        <v>41</v>
      </c>
      <c r="B93" s="8">
        <f>'iterasi 10'!X59</f>
        <v>0.894235226842694</v>
      </c>
      <c r="C93" s="7">
        <v>1</v>
      </c>
      <c r="D93" s="7">
        <f t="shared" si="24"/>
        <v>2</v>
      </c>
      <c r="E93" s="7">
        <v>1</v>
      </c>
      <c r="F93" s="8">
        <f t="shared" si="25"/>
        <v>0.799656640926405</v>
      </c>
      <c r="G93" s="8">
        <f t="shared" si="26"/>
        <v>0.799656640926405</v>
      </c>
      <c r="H93" s="8">
        <f t="shared" si="27"/>
        <v>1.59931328185281</v>
      </c>
      <c r="I93" s="8">
        <f t="shared" si="27"/>
        <v>0.799656640926405</v>
      </c>
    </row>
    <row r="94" spans="1:9">
      <c r="A94" s="74" t="s">
        <v>42</v>
      </c>
      <c r="B94" s="8">
        <f>'iterasi 10'!X60</f>
        <v>0.955583855261337</v>
      </c>
      <c r="C94" s="7">
        <v>0</v>
      </c>
      <c r="D94" s="7">
        <f t="shared" si="24"/>
        <v>0</v>
      </c>
      <c r="E94" s="7">
        <v>0</v>
      </c>
      <c r="F94" s="8">
        <f t="shared" si="25"/>
        <v>0.913140504436119</v>
      </c>
      <c r="G94" s="8">
        <f t="shared" si="26"/>
        <v>0</v>
      </c>
      <c r="H94" s="8">
        <f t="shared" si="27"/>
        <v>0</v>
      </c>
      <c r="I94" s="8">
        <f t="shared" si="27"/>
        <v>0</v>
      </c>
    </row>
    <row r="95" spans="1:9">
      <c r="A95" s="74" t="s">
        <v>43</v>
      </c>
      <c r="B95" s="8">
        <f>'iterasi 10'!X61</f>
        <v>0.0961146900076354</v>
      </c>
      <c r="C95" s="7">
        <v>3</v>
      </c>
      <c r="D95" s="7">
        <f t="shared" si="24"/>
        <v>6</v>
      </c>
      <c r="E95" s="7">
        <v>5</v>
      </c>
      <c r="F95" s="8">
        <f t="shared" si="25"/>
        <v>0.00923803363526385</v>
      </c>
      <c r="G95" s="8">
        <f t="shared" si="26"/>
        <v>0.0277141009057916</v>
      </c>
      <c r="H95" s="8">
        <f t="shared" si="27"/>
        <v>0.0554282018115831</v>
      </c>
      <c r="I95" s="8">
        <f t="shared" si="27"/>
        <v>0.0461901681763193</v>
      </c>
    </row>
    <row r="96" spans="1:9">
      <c r="A96" s="74" t="s">
        <v>44</v>
      </c>
      <c r="B96" s="8">
        <f>'iterasi 10'!X62</f>
        <v>0.0660096755171508</v>
      </c>
      <c r="C96" s="7">
        <v>4</v>
      </c>
      <c r="D96" s="7">
        <f t="shared" si="24"/>
        <v>8</v>
      </c>
      <c r="E96" s="7">
        <v>7</v>
      </c>
      <c r="F96" s="8">
        <f t="shared" si="25"/>
        <v>0.00435727726187953</v>
      </c>
      <c r="G96" s="8">
        <f t="shared" si="26"/>
        <v>0.0174291090475181</v>
      </c>
      <c r="H96" s="8">
        <f t="shared" si="27"/>
        <v>0.0348582180950363</v>
      </c>
      <c r="I96" s="8">
        <f t="shared" si="27"/>
        <v>0.0305009408331567</v>
      </c>
    </row>
    <row r="97" spans="1:9">
      <c r="A97" s="74" t="s">
        <v>45</v>
      </c>
      <c r="B97" s="8">
        <f>'iterasi 10'!X63</f>
        <v>0.0158153946460317</v>
      </c>
      <c r="C97" s="7">
        <v>5</v>
      </c>
      <c r="D97" s="7">
        <f t="shared" si="24"/>
        <v>10</v>
      </c>
      <c r="E97" s="7">
        <v>6</v>
      </c>
      <c r="F97" s="8">
        <f t="shared" si="25"/>
        <v>0.000250126707809728</v>
      </c>
      <c r="G97" s="8">
        <f t="shared" si="26"/>
        <v>0.00125063353904864</v>
      </c>
      <c r="H97" s="8">
        <f t="shared" si="27"/>
        <v>0.00250126707809728</v>
      </c>
      <c r="I97" s="8">
        <f t="shared" si="27"/>
        <v>0.00150076024685837</v>
      </c>
    </row>
    <row r="98" spans="1:9">
      <c r="A98" s="74" t="s">
        <v>46</v>
      </c>
      <c r="B98" s="8">
        <f>'iterasi 10'!X64</f>
        <v>0.955583855261337</v>
      </c>
      <c r="C98" s="7">
        <v>0</v>
      </c>
      <c r="D98" s="7">
        <f t="shared" si="24"/>
        <v>0</v>
      </c>
      <c r="E98" s="7">
        <v>0</v>
      </c>
      <c r="F98" s="8">
        <f t="shared" si="25"/>
        <v>0.913140504436119</v>
      </c>
      <c r="G98" s="8">
        <f t="shared" si="26"/>
        <v>0</v>
      </c>
      <c r="H98" s="8">
        <f t="shared" si="27"/>
        <v>0</v>
      </c>
      <c r="I98" s="8">
        <f t="shared" si="27"/>
        <v>0</v>
      </c>
    </row>
    <row r="99" spans="1:9">
      <c r="A99" s="74" t="s">
        <v>47</v>
      </c>
      <c r="B99" s="8">
        <f>'iterasi 10'!X65</f>
        <v>0.112278886536358</v>
      </c>
      <c r="C99" s="7">
        <v>2</v>
      </c>
      <c r="D99" s="7">
        <f t="shared" si="24"/>
        <v>4</v>
      </c>
      <c r="E99" s="7">
        <v>2</v>
      </c>
      <c r="F99" s="8">
        <f t="shared" si="25"/>
        <v>0.0126065483618442</v>
      </c>
      <c r="G99" s="8">
        <f t="shared" si="26"/>
        <v>0.0252130967236885</v>
      </c>
      <c r="H99" s="8">
        <f t="shared" si="27"/>
        <v>0.050426193447377</v>
      </c>
      <c r="I99" s="8">
        <f t="shared" si="27"/>
        <v>0.0252130967236885</v>
      </c>
    </row>
    <row r="100" spans="1:9">
      <c r="A100" s="74" t="s">
        <v>48</v>
      </c>
      <c r="B100" s="8">
        <f>'iterasi 10'!X66</f>
        <v>0.112278886536358</v>
      </c>
      <c r="C100" s="7">
        <v>2</v>
      </c>
      <c r="D100" s="7">
        <f t="shared" si="24"/>
        <v>4</v>
      </c>
      <c r="E100" s="7">
        <v>2</v>
      </c>
      <c r="F100" s="8">
        <f t="shared" si="25"/>
        <v>0.0126065483618442</v>
      </c>
      <c r="G100" s="8">
        <f t="shared" si="26"/>
        <v>0.0252130967236885</v>
      </c>
      <c r="H100" s="8">
        <f t="shared" si="27"/>
        <v>0.050426193447377</v>
      </c>
      <c r="I100" s="8">
        <f t="shared" si="27"/>
        <v>0.0252130967236885</v>
      </c>
    </row>
    <row r="101" spans="1:9">
      <c r="A101" s="74" t="s">
        <v>49</v>
      </c>
      <c r="B101" s="8">
        <f>'iterasi 10'!X67</f>
        <v>0.0716600749453988</v>
      </c>
      <c r="C101" s="7">
        <v>2</v>
      </c>
      <c r="D101" s="7">
        <f t="shared" si="24"/>
        <v>4</v>
      </c>
      <c r="E101" s="7">
        <v>3</v>
      </c>
      <c r="F101" s="8">
        <f t="shared" si="25"/>
        <v>0.00513516634118017</v>
      </c>
      <c r="G101" s="8">
        <f t="shared" si="26"/>
        <v>0.0102703326823603</v>
      </c>
      <c r="H101" s="8">
        <f t="shared" si="27"/>
        <v>0.0205406653647207</v>
      </c>
      <c r="I101" s="8">
        <f t="shared" si="27"/>
        <v>0.0154054990235405</v>
      </c>
    </row>
    <row r="102" spans="1:9">
      <c r="A102" s="74" t="s">
        <v>50</v>
      </c>
      <c r="B102" s="8">
        <f>'iterasi 10'!X68</f>
        <v>0.0463576666829898</v>
      </c>
      <c r="C102" s="7">
        <v>3</v>
      </c>
      <c r="D102" s="7">
        <f t="shared" si="24"/>
        <v>6</v>
      </c>
      <c r="E102" s="7">
        <v>2</v>
      </c>
      <c r="F102" s="8">
        <f t="shared" si="25"/>
        <v>0.00214903326029119</v>
      </c>
      <c r="G102" s="8">
        <f t="shared" si="26"/>
        <v>0.00644709978087356</v>
      </c>
      <c r="H102" s="8">
        <f t="shared" si="27"/>
        <v>0.0128941995617471</v>
      </c>
      <c r="I102" s="8">
        <f t="shared" si="27"/>
        <v>0.00429806652058237</v>
      </c>
    </row>
    <row r="103" spans="1:9">
      <c r="A103" s="74" t="s">
        <v>51</v>
      </c>
      <c r="B103" s="8">
        <f>'iterasi 10'!X69</f>
        <v>0.112278886536358</v>
      </c>
      <c r="C103" s="7">
        <v>2</v>
      </c>
      <c r="D103" s="7">
        <f t="shared" si="24"/>
        <v>4</v>
      </c>
      <c r="E103" s="7">
        <v>2</v>
      </c>
      <c r="F103" s="8">
        <f t="shared" si="25"/>
        <v>0.0126065483618442</v>
      </c>
      <c r="G103" s="8">
        <f t="shared" si="26"/>
        <v>0.0252130967236885</v>
      </c>
      <c r="H103" s="8">
        <f t="shared" si="27"/>
        <v>0.050426193447377</v>
      </c>
      <c r="I103" s="8">
        <f t="shared" si="27"/>
        <v>0.0252130967236885</v>
      </c>
    </row>
    <row r="104" spans="1:9">
      <c r="A104" s="74" t="s">
        <v>52</v>
      </c>
      <c r="B104" s="8">
        <f>'iterasi 10'!X70</f>
        <v>0.894235226842694</v>
      </c>
      <c r="C104" s="7">
        <v>1</v>
      </c>
      <c r="D104" s="7">
        <f t="shared" si="24"/>
        <v>2</v>
      </c>
      <c r="E104" s="7">
        <v>1</v>
      </c>
      <c r="F104" s="8">
        <f t="shared" si="25"/>
        <v>0.799656640926405</v>
      </c>
      <c r="G104" s="8">
        <f t="shared" si="26"/>
        <v>0.799656640926405</v>
      </c>
      <c r="H104" s="8">
        <f t="shared" si="27"/>
        <v>1.59931328185281</v>
      </c>
      <c r="I104" s="8">
        <f t="shared" si="27"/>
        <v>0.799656640926405</v>
      </c>
    </row>
    <row r="105" spans="1:9">
      <c r="A105" s="74" t="s">
        <v>53</v>
      </c>
      <c r="B105" s="8">
        <f>'iterasi 10'!X71</f>
        <v>0.0716600749453988</v>
      </c>
      <c r="C105" s="7">
        <v>2</v>
      </c>
      <c r="D105" s="7">
        <f t="shared" si="24"/>
        <v>4</v>
      </c>
      <c r="E105" s="7">
        <v>3</v>
      </c>
      <c r="F105" s="8">
        <f t="shared" si="25"/>
        <v>0.00513516634118017</v>
      </c>
      <c r="G105" s="8">
        <f t="shared" si="26"/>
        <v>0.0102703326823603</v>
      </c>
      <c r="H105" s="8">
        <f t="shared" si="27"/>
        <v>0.0205406653647207</v>
      </c>
      <c r="I105" s="8">
        <f t="shared" si="27"/>
        <v>0.0154054990235405</v>
      </c>
    </row>
    <row r="106" spans="1:9">
      <c r="A106" s="74" t="s">
        <v>54</v>
      </c>
      <c r="B106" s="8">
        <f>'iterasi 10'!X72</f>
        <v>0.00557700692036733</v>
      </c>
      <c r="C106" s="7">
        <v>5</v>
      </c>
      <c r="D106" s="7">
        <f t="shared" si="24"/>
        <v>10</v>
      </c>
      <c r="E106" s="7">
        <v>7</v>
      </c>
      <c r="F106" s="8">
        <f t="shared" si="25"/>
        <v>3.11030061898251e-5</v>
      </c>
      <c r="G106" s="8">
        <f t="shared" si="26"/>
        <v>0.000155515030949126</v>
      </c>
      <c r="H106" s="8">
        <f t="shared" si="27"/>
        <v>0.000311030061898251</v>
      </c>
      <c r="I106" s="8">
        <f t="shared" si="27"/>
        <v>0.000217721043328776</v>
      </c>
    </row>
    <row r="107" spans="1:9">
      <c r="A107" s="74" t="s">
        <v>55</v>
      </c>
      <c r="B107" s="8">
        <f>'iterasi 10'!X73</f>
        <v>0.894235226842694</v>
      </c>
      <c r="C107" s="7">
        <v>1</v>
      </c>
      <c r="D107" s="7">
        <f t="shared" si="24"/>
        <v>2</v>
      </c>
      <c r="E107" s="7">
        <v>1</v>
      </c>
      <c r="F107" s="8">
        <f t="shared" si="25"/>
        <v>0.799656640926405</v>
      </c>
      <c r="G107" s="8">
        <f t="shared" si="26"/>
        <v>0.799656640926405</v>
      </c>
      <c r="H107" s="8">
        <f t="shared" si="27"/>
        <v>1.59931328185281</v>
      </c>
      <c r="I107" s="8">
        <f t="shared" si="27"/>
        <v>0.799656640926405</v>
      </c>
    </row>
    <row r="108" spans="1:9">
      <c r="A108" s="36" t="s">
        <v>5</v>
      </c>
      <c r="B108" s="36"/>
      <c r="C108" s="36"/>
      <c r="D108" s="36"/>
      <c r="E108" s="36"/>
      <c r="F108" s="37">
        <f>SUM(F78:F107)</f>
        <v>8.8253518227943</v>
      </c>
      <c r="G108" s="37">
        <f>SUM(G78:G107)</f>
        <v>4.58009794622567</v>
      </c>
      <c r="H108" s="37">
        <f>SUM(H78:H107)</f>
        <v>9.16019589245133</v>
      </c>
      <c r="I108" s="37">
        <f>SUM(I78:I107)</f>
        <v>3.64627974988388</v>
      </c>
    </row>
    <row r="109" spans="1:9">
      <c r="A109" s="36" t="s">
        <v>73</v>
      </c>
      <c r="B109" s="36"/>
      <c r="C109" s="36"/>
      <c r="D109" s="36"/>
      <c r="E109" s="36"/>
      <c r="F109" s="36"/>
      <c r="G109" s="37">
        <f>(G108/$F108)</f>
        <v>0.518970579098739</v>
      </c>
      <c r="H109" s="37">
        <f>(H108/$F108)</f>
        <v>1.03794115819748</v>
      </c>
      <c r="I109" s="37">
        <f>(I108/$F108)</f>
        <v>0.413159704349258</v>
      </c>
    </row>
  </sheetData>
  <mergeCells count="46">
    <mergeCell ref="C4:E4"/>
    <mergeCell ref="P4:R4"/>
    <mergeCell ref="A36:E36"/>
    <mergeCell ref="O36:U36"/>
    <mergeCell ref="A37:F37"/>
    <mergeCell ref="C40:E40"/>
    <mergeCell ref="A72:E72"/>
    <mergeCell ref="A73:F73"/>
    <mergeCell ref="C76:E76"/>
    <mergeCell ref="A108:E108"/>
    <mergeCell ref="A109:F109"/>
    <mergeCell ref="A4:A5"/>
    <mergeCell ref="A40:A41"/>
    <mergeCell ref="A76:A77"/>
    <mergeCell ref="B4:B5"/>
    <mergeCell ref="B40:B41"/>
    <mergeCell ref="B76:B77"/>
    <mergeCell ref="F4:F5"/>
    <mergeCell ref="F40:F41"/>
    <mergeCell ref="F76:F77"/>
    <mergeCell ref="G4:G5"/>
    <mergeCell ref="G40:G41"/>
    <mergeCell ref="G76:G77"/>
    <mergeCell ref="H4:H5"/>
    <mergeCell ref="H40:H41"/>
    <mergeCell ref="H76:H77"/>
    <mergeCell ref="I4:I5"/>
    <mergeCell ref="I40:I41"/>
    <mergeCell ref="I76:I77"/>
    <mergeCell ref="K4:K6"/>
    <mergeCell ref="O4:O5"/>
    <mergeCell ref="O42:O43"/>
    <mergeCell ref="P42:P43"/>
    <mergeCell ref="Q42:Q43"/>
    <mergeCell ref="R42:R43"/>
    <mergeCell ref="S4:S5"/>
    <mergeCell ref="T4:T5"/>
    <mergeCell ref="U4:U5"/>
    <mergeCell ref="U42:U43"/>
    <mergeCell ref="V4:V5"/>
    <mergeCell ref="O76:P77"/>
    <mergeCell ref="O82:P83"/>
    <mergeCell ref="O39:X40"/>
    <mergeCell ref="A1:I2"/>
    <mergeCell ref="K1:N2"/>
    <mergeCell ref="P1:V2"/>
  </mergeCell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9"/>
  <sheetViews>
    <sheetView topLeftCell="J41" workbookViewId="0">
      <selection activeCell="V44" sqref="V44"/>
    </sheetView>
  </sheetViews>
  <sheetFormatPr defaultColWidth="9" defaultRowHeight="15"/>
  <cols>
    <col min="2" max="2" width="25.1428571428571" customWidth="1"/>
    <col min="7" max="9" width="9.85714285714286" customWidth="1"/>
    <col min="14" max="14" width="11.2857142857143" customWidth="1"/>
    <col min="16" max="16" width="13.1428571428571" customWidth="1"/>
    <col min="17" max="17" width="11.5714285714286" customWidth="1"/>
    <col min="18" max="18" width="12.5714285714286" customWidth="1"/>
    <col min="19" max="19" width="13.4285714285714" customWidth="1"/>
    <col min="20" max="20" width="12.8571428571429" customWidth="1"/>
    <col min="21" max="21" width="9.57142857142857" customWidth="1"/>
    <col min="22" max="22" width="13.8571428571429" customWidth="1"/>
    <col min="23" max="23" width="11.4285714285714" customWidth="1"/>
    <col min="24" max="24" width="11.1428571428571" customWidth="1"/>
  </cols>
  <sheetData>
    <row r="1" spans="1:22">
      <c r="A1" s="1" t="s">
        <v>6</v>
      </c>
      <c r="B1" s="2"/>
      <c r="C1" s="2"/>
      <c r="D1" s="2"/>
      <c r="E1" s="2"/>
      <c r="F1" s="2"/>
      <c r="G1" s="2"/>
      <c r="H1" s="2"/>
      <c r="I1" s="2"/>
      <c r="K1" s="1" t="s">
        <v>7</v>
      </c>
      <c r="L1" s="2"/>
      <c r="M1" s="2"/>
      <c r="N1" s="2"/>
      <c r="P1" s="1" t="s">
        <v>8</v>
      </c>
      <c r="Q1" s="2"/>
      <c r="R1" s="2"/>
      <c r="S1" s="2"/>
      <c r="T1" s="2"/>
      <c r="U1" s="2"/>
      <c r="V1" s="2"/>
    </row>
    <row r="2" spans="1:22">
      <c r="A2" s="2"/>
      <c r="B2" s="2"/>
      <c r="C2" s="2"/>
      <c r="D2" s="2"/>
      <c r="E2" s="2"/>
      <c r="F2" s="2"/>
      <c r="G2" s="2"/>
      <c r="H2" s="2"/>
      <c r="I2" s="2"/>
      <c r="K2" s="2"/>
      <c r="L2" s="2"/>
      <c r="M2" s="2"/>
      <c r="N2" s="2"/>
      <c r="P2" s="2"/>
      <c r="Q2" s="2"/>
      <c r="R2" s="2"/>
      <c r="S2" s="2"/>
      <c r="T2" s="2"/>
      <c r="U2" s="2"/>
      <c r="V2" s="2"/>
    </row>
    <row r="4" ht="17.25" customHeight="1" spans="1:22">
      <c r="A4" s="3" t="s">
        <v>3</v>
      </c>
      <c r="B4" s="3" t="s">
        <v>9</v>
      </c>
      <c r="C4" s="3" t="s">
        <v>10</v>
      </c>
      <c r="D4" s="3"/>
      <c r="E4" s="3"/>
      <c r="F4" s="5" t="s">
        <v>11</v>
      </c>
      <c r="G4" s="3" t="s">
        <v>12</v>
      </c>
      <c r="H4" s="3" t="s">
        <v>13</v>
      </c>
      <c r="I4" s="3" t="s">
        <v>14</v>
      </c>
      <c r="K4" s="16" t="s">
        <v>15</v>
      </c>
      <c r="L4" s="49">
        <f>(G36/$F36)</f>
        <v>5.40928015494872</v>
      </c>
      <c r="M4" s="49">
        <f t="shared" ref="M4:N4" si="0">(H36/$F36)</f>
        <v>10.8185603098974</v>
      </c>
      <c r="N4" s="49">
        <f t="shared" si="0"/>
        <v>7.22196469183579</v>
      </c>
      <c r="O4" s="17" t="s">
        <v>3</v>
      </c>
      <c r="P4" s="16" t="s">
        <v>16</v>
      </c>
      <c r="Q4" s="16"/>
      <c r="R4" s="16"/>
      <c r="S4" s="16" t="s">
        <v>17</v>
      </c>
      <c r="T4" s="16" t="s">
        <v>18</v>
      </c>
      <c r="U4" s="16" t="s">
        <v>19</v>
      </c>
      <c r="V4" s="16" t="s">
        <v>20</v>
      </c>
    </row>
    <row r="5" spans="1:22">
      <c r="A5" s="3"/>
      <c r="B5" s="3"/>
      <c r="C5" s="3" t="s">
        <v>21</v>
      </c>
      <c r="D5" s="3" t="s">
        <v>22</v>
      </c>
      <c r="E5" s="3" t="s">
        <v>23</v>
      </c>
      <c r="F5" s="5"/>
      <c r="G5" s="3"/>
      <c r="H5" s="3"/>
      <c r="I5" s="3"/>
      <c r="K5" s="16"/>
      <c r="L5" s="49">
        <f>(G72/$F72)</f>
        <v>2.51890371158503</v>
      </c>
      <c r="M5" s="49">
        <f t="shared" ref="M5:N5" si="1">(H72/$F72)</f>
        <v>5.03780742317006</v>
      </c>
      <c r="N5" s="49">
        <f t="shared" si="1"/>
        <v>2.69258863888245</v>
      </c>
      <c r="O5" s="20"/>
      <c r="P5" s="19" t="s">
        <v>11</v>
      </c>
      <c r="Q5" s="19" t="s">
        <v>24</v>
      </c>
      <c r="R5" s="19" t="s">
        <v>25</v>
      </c>
      <c r="S5" s="16"/>
      <c r="T5" s="16"/>
      <c r="U5" s="16"/>
      <c r="V5" s="16"/>
    </row>
    <row r="6" spans="1:22">
      <c r="A6" s="74" t="s">
        <v>26</v>
      </c>
      <c r="B6" s="8">
        <f>'iterasi 11'!V44</f>
        <v>0.0182750736492302</v>
      </c>
      <c r="C6" s="7">
        <v>2</v>
      </c>
      <c r="D6" s="7">
        <f>C6*2</f>
        <v>4</v>
      </c>
      <c r="E6" s="7">
        <v>2</v>
      </c>
      <c r="F6" s="8">
        <f>B6^2</f>
        <v>0.000333978316884788</v>
      </c>
      <c r="G6" s="8">
        <f>$F6*C6</f>
        <v>0.000667956633769576</v>
      </c>
      <c r="H6" s="8">
        <f>$F6*D6</f>
        <v>0.00133591326753915</v>
      </c>
      <c r="I6" s="8">
        <f>$F6*E6</f>
        <v>0.000667956633769576</v>
      </c>
      <c r="K6" s="16"/>
      <c r="L6" s="49">
        <f>(G108/$F108)</f>
        <v>0.520781419338999</v>
      </c>
      <c r="M6" s="49">
        <f t="shared" ref="M6:N6" si="2">(H108/$F108)</f>
        <v>1.041562838678</v>
      </c>
      <c r="N6" s="49">
        <f t="shared" si="2"/>
        <v>0.414768661223784</v>
      </c>
      <c r="O6" s="68">
        <v>1</v>
      </c>
      <c r="P6" s="56">
        <f>B6^2</f>
        <v>0.000333978316884788</v>
      </c>
      <c r="Q6" s="8">
        <v>0.0225</v>
      </c>
      <c r="R6" s="8">
        <v>0.2916</v>
      </c>
      <c r="S6" s="22">
        <f>SUM(($C6-L$4)^2,($D6-M$4)^2,($E6-N$4)^2)*P6</f>
        <v>0.028516695543219</v>
      </c>
      <c r="T6" s="22">
        <f>SUM(($C42-L$5)^2,($D42-M$5)^2,($E42-N$5)^2)*Q6</f>
        <v>0.0410846474743345</v>
      </c>
      <c r="U6" s="22">
        <f>SUM(($C78-L$6)^2,($D78-M$6)^2,($E78-N$6)^2)*R6</f>
        <v>3.92301040315846</v>
      </c>
      <c r="V6" s="27">
        <f>(S6+T6+U6)</f>
        <v>3.99261174617601</v>
      </c>
    </row>
    <row r="7" spans="1:22">
      <c r="A7" s="74" t="s">
        <v>27</v>
      </c>
      <c r="B7" s="8">
        <f>'iterasi 11'!V45</f>
        <v>0.0257591521264195</v>
      </c>
      <c r="C7" s="7">
        <v>3</v>
      </c>
      <c r="D7" s="7">
        <f t="shared" ref="D7:D35" si="3">C7*2</f>
        <v>6</v>
      </c>
      <c r="E7" s="7">
        <v>3</v>
      </c>
      <c r="F7" s="8">
        <f t="shared" ref="F7:F35" si="4">B7^2</f>
        <v>0.000663533918272025</v>
      </c>
      <c r="G7" s="8">
        <f t="shared" ref="G7:G35" si="5">F7*C7</f>
        <v>0.00199060175481607</v>
      </c>
      <c r="H7" s="8">
        <f t="shared" ref="H7:I35" si="6">$F7*D7</f>
        <v>0.00398120350963215</v>
      </c>
      <c r="I7" s="8">
        <f t="shared" si="6"/>
        <v>0.00199060175481607</v>
      </c>
      <c r="O7" s="68">
        <v>2</v>
      </c>
      <c r="P7" s="56">
        <f t="shared" ref="P7:P35" si="7">B7^2</f>
        <v>0.000663533918272025</v>
      </c>
      <c r="Q7" s="8">
        <v>0.0256</v>
      </c>
      <c r="R7" s="8">
        <v>0.2704</v>
      </c>
      <c r="S7" s="22">
        <f t="shared" ref="S7:S35" si="8">SUM(($C7-L$4)^2,($D7-M$4)^2,($E7-N$4)^2)*P7</f>
        <v>0.031085330020217</v>
      </c>
      <c r="T7" s="22">
        <f t="shared" ref="T7:T35" si="9">SUM(($C43-L$5)^2,($D43-M$5)^2,($E43-N$5)^2)*Q7</f>
        <v>0.0320453104275826</v>
      </c>
      <c r="U7" s="22">
        <f t="shared" ref="U7:U35" si="10">SUM(($C79-L$6)^2,($D79-M$6)^2,($E79-N$6)^2)*R7</f>
        <v>10.1172985486568</v>
      </c>
      <c r="V7" s="27">
        <f t="shared" ref="V7:V35" si="11">(S7+T7+U7)</f>
        <v>10.1804291891046</v>
      </c>
    </row>
    <row r="8" spans="1:22">
      <c r="A8" s="74" t="s">
        <v>28</v>
      </c>
      <c r="B8" s="8">
        <f>'iterasi 11'!V46</f>
        <v>0.00731818672823856</v>
      </c>
      <c r="C8" s="7">
        <v>0</v>
      </c>
      <c r="D8" s="7">
        <f t="shared" si="3"/>
        <v>0</v>
      </c>
      <c r="E8" s="7">
        <v>0</v>
      </c>
      <c r="F8" s="8">
        <f t="shared" si="4"/>
        <v>5.35558569893671e-5</v>
      </c>
      <c r="G8" s="8">
        <f t="shared" si="5"/>
        <v>0</v>
      </c>
      <c r="H8" s="8">
        <f t="shared" si="6"/>
        <v>0</v>
      </c>
      <c r="I8" s="8">
        <f t="shared" si="6"/>
        <v>0</v>
      </c>
      <c r="O8" s="68">
        <v>3</v>
      </c>
      <c r="P8" s="56">
        <f t="shared" si="7"/>
        <v>5.35558569893671e-5</v>
      </c>
      <c r="Q8" s="8">
        <v>0.1089</v>
      </c>
      <c r="R8" s="8">
        <v>0.3136</v>
      </c>
      <c r="S8" s="22">
        <f t="shared" si="8"/>
        <v>0.010628606099625</v>
      </c>
      <c r="T8" s="22">
        <f t="shared" si="9"/>
        <v>4.24431358870517</v>
      </c>
      <c r="U8" s="22">
        <f t="shared" si="10"/>
        <v>0.479211995666412</v>
      </c>
      <c r="V8" s="27">
        <f t="shared" si="11"/>
        <v>4.73415419047121</v>
      </c>
    </row>
    <row r="9" spans="1:22">
      <c r="A9" s="74" t="s">
        <v>29</v>
      </c>
      <c r="B9" s="8">
        <f>'iterasi 11'!V47</f>
        <v>0.96303475965141</v>
      </c>
      <c r="C9" s="7">
        <v>6</v>
      </c>
      <c r="D9" s="7">
        <f t="shared" si="3"/>
        <v>12</v>
      </c>
      <c r="E9" s="7">
        <v>8</v>
      </c>
      <c r="F9" s="8">
        <f t="shared" si="4"/>
        <v>0.927435948296849</v>
      </c>
      <c r="G9" s="8">
        <f t="shared" si="5"/>
        <v>5.56461568978109</v>
      </c>
      <c r="H9" s="8">
        <f t="shared" si="6"/>
        <v>11.1292313795622</v>
      </c>
      <c r="I9" s="8">
        <f t="shared" si="6"/>
        <v>7.41948758637479</v>
      </c>
      <c r="O9" s="68">
        <v>4</v>
      </c>
      <c r="P9" s="56">
        <f t="shared" si="7"/>
        <v>0.927435948296849</v>
      </c>
      <c r="Q9" s="8">
        <v>0.0484</v>
      </c>
      <c r="R9" s="8">
        <v>0.0169</v>
      </c>
      <c r="S9" s="22">
        <f t="shared" si="8"/>
        <v>2.1795566654945</v>
      </c>
      <c r="T9" s="22">
        <f t="shared" si="9"/>
        <v>4.29592457458658</v>
      </c>
      <c r="U9" s="22">
        <f t="shared" si="10"/>
        <v>3.50919907593936</v>
      </c>
      <c r="V9" s="27">
        <f t="shared" si="11"/>
        <v>9.98468031602044</v>
      </c>
    </row>
    <row r="10" spans="1:22">
      <c r="A10" s="74" t="s">
        <v>30</v>
      </c>
      <c r="B10" s="8">
        <f>'iterasi 11'!V48</f>
        <v>0.00992057183360338</v>
      </c>
      <c r="C10" s="7">
        <v>1</v>
      </c>
      <c r="D10" s="7">
        <f t="shared" si="3"/>
        <v>2</v>
      </c>
      <c r="E10" s="7">
        <v>1</v>
      </c>
      <c r="F10" s="8">
        <f t="shared" si="4"/>
        <v>9.84177455056847e-5</v>
      </c>
      <c r="G10" s="8">
        <f t="shared" si="5"/>
        <v>9.84177455056847e-5</v>
      </c>
      <c r="H10" s="8">
        <f t="shared" si="6"/>
        <v>0.000196835491011369</v>
      </c>
      <c r="I10" s="8">
        <f t="shared" si="6"/>
        <v>9.84177455056847e-5</v>
      </c>
      <c r="O10" s="68">
        <v>5</v>
      </c>
      <c r="P10" s="56">
        <f t="shared" si="7"/>
        <v>9.84177455056847e-5</v>
      </c>
      <c r="Q10" s="8">
        <v>0.0441</v>
      </c>
      <c r="R10" s="8">
        <v>0.1225</v>
      </c>
      <c r="S10" s="22">
        <f t="shared" si="8"/>
        <v>0.0133770976393384</v>
      </c>
      <c r="T10" s="22">
        <f t="shared" si="9"/>
        <v>0.635048763808126</v>
      </c>
      <c r="U10" s="22">
        <f t="shared" si="10"/>
        <v>0.182616625117092</v>
      </c>
      <c r="V10" s="27">
        <f t="shared" si="11"/>
        <v>0.831042486564556</v>
      </c>
    </row>
    <row r="11" spans="1:22">
      <c r="A11" s="74" t="s">
        <v>31</v>
      </c>
      <c r="B11" s="8">
        <f>'iterasi 11'!V49</f>
        <v>0.00824839199997731</v>
      </c>
      <c r="C11" s="7">
        <v>1</v>
      </c>
      <c r="D11" s="7">
        <f t="shared" si="3"/>
        <v>2</v>
      </c>
      <c r="E11" s="7">
        <v>0</v>
      </c>
      <c r="F11" s="8">
        <f t="shared" si="4"/>
        <v>6.80359705852897e-5</v>
      </c>
      <c r="G11" s="8">
        <f t="shared" si="5"/>
        <v>6.80359705852897e-5</v>
      </c>
      <c r="H11" s="8">
        <f t="shared" si="6"/>
        <v>0.000136071941170579</v>
      </c>
      <c r="I11" s="8">
        <f t="shared" si="6"/>
        <v>0</v>
      </c>
      <c r="O11" s="68">
        <v>6</v>
      </c>
      <c r="P11" s="56">
        <f t="shared" si="7"/>
        <v>6.80359705852897e-5</v>
      </c>
      <c r="Q11" s="8">
        <v>0.09</v>
      </c>
      <c r="R11" s="8">
        <v>0.3136</v>
      </c>
      <c r="S11" s="22">
        <f t="shared" si="8"/>
        <v>0.0101622289031165</v>
      </c>
      <c r="T11" s="22">
        <f t="shared" si="9"/>
        <v>1.69068384032155</v>
      </c>
      <c r="U11" s="22">
        <f t="shared" si="10"/>
        <v>0.414041464619313</v>
      </c>
      <c r="V11" s="27">
        <f t="shared" si="11"/>
        <v>2.11488753384398</v>
      </c>
    </row>
    <row r="12" spans="1:22">
      <c r="A12" s="74" t="s">
        <v>32</v>
      </c>
      <c r="B12" s="8">
        <f>'iterasi 11'!V50</f>
        <v>0.0182750736492302</v>
      </c>
      <c r="C12" s="7">
        <v>2</v>
      </c>
      <c r="D12" s="7">
        <f t="shared" si="3"/>
        <v>4</v>
      </c>
      <c r="E12" s="7">
        <v>2</v>
      </c>
      <c r="F12" s="8">
        <f t="shared" si="4"/>
        <v>0.000333978316884788</v>
      </c>
      <c r="G12" s="8">
        <f t="shared" si="5"/>
        <v>0.000667956633769576</v>
      </c>
      <c r="H12" s="8">
        <f t="shared" si="6"/>
        <v>0.00133591326753915</v>
      </c>
      <c r="I12" s="8">
        <f t="shared" si="6"/>
        <v>0.000667956633769576</v>
      </c>
      <c r="O12" s="68">
        <v>7</v>
      </c>
      <c r="P12" s="56">
        <f t="shared" si="7"/>
        <v>0.000333978316884788</v>
      </c>
      <c r="Q12" s="8">
        <v>0.1681</v>
      </c>
      <c r="R12" s="8">
        <v>0.0196</v>
      </c>
      <c r="S12" s="22">
        <f t="shared" si="8"/>
        <v>0.028516695543219</v>
      </c>
      <c r="T12" s="22">
        <f t="shared" si="9"/>
        <v>0.306947966241584</v>
      </c>
      <c r="U12" s="22">
        <f t="shared" si="10"/>
        <v>0.263686570308319</v>
      </c>
      <c r="V12" s="27">
        <f t="shared" si="11"/>
        <v>0.599151232093121</v>
      </c>
    </row>
    <row r="13" spans="1:22">
      <c r="A13" s="74" t="s">
        <v>33</v>
      </c>
      <c r="B13" s="8">
        <f>'iterasi 11'!V51</f>
        <v>0.0648582518205683</v>
      </c>
      <c r="C13" s="7">
        <v>3</v>
      </c>
      <c r="D13" s="7">
        <f t="shared" si="3"/>
        <v>6</v>
      </c>
      <c r="E13" s="7">
        <v>4</v>
      </c>
      <c r="F13" s="8">
        <f t="shared" si="4"/>
        <v>0.00420659282922025</v>
      </c>
      <c r="G13" s="8">
        <f t="shared" si="5"/>
        <v>0.0126197784876607</v>
      </c>
      <c r="H13" s="8">
        <f t="shared" si="6"/>
        <v>0.0252395569753215</v>
      </c>
      <c r="I13" s="8">
        <f t="shared" si="6"/>
        <v>0.016826371316881</v>
      </c>
      <c r="O13" s="68">
        <v>8</v>
      </c>
      <c r="P13" s="56">
        <f t="shared" si="7"/>
        <v>0.00420659282922025</v>
      </c>
      <c r="Q13" s="8">
        <v>0.1024</v>
      </c>
      <c r="R13" s="8">
        <v>0.1156</v>
      </c>
      <c r="S13" s="22">
        <f t="shared" si="8"/>
        <v>0.165757470594825</v>
      </c>
      <c r="T13" s="22">
        <f t="shared" si="9"/>
        <v>0.293539088467204</v>
      </c>
      <c r="U13" s="22">
        <f t="shared" si="10"/>
        <v>5.03860027925555</v>
      </c>
      <c r="V13" s="27">
        <f t="shared" si="11"/>
        <v>5.49789683831758</v>
      </c>
    </row>
    <row r="14" spans="1:22">
      <c r="A14" s="74" t="s">
        <v>34</v>
      </c>
      <c r="B14" s="8">
        <f>'iterasi 11'!V52</f>
        <v>0.189027625592912</v>
      </c>
      <c r="C14" s="7">
        <v>4</v>
      </c>
      <c r="D14" s="7">
        <f t="shared" si="3"/>
        <v>8</v>
      </c>
      <c r="E14" s="7">
        <v>1</v>
      </c>
      <c r="F14" s="8">
        <f t="shared" si="4"/>
        <v>0.0357314432372941</v>
      </c>
      <c r="G14" s="8">
        <f t="shared" si="5"/>
        <v>0.142925772949176</v>
      </c>
      <c r="H14" s="8">
        <f t="shared" si="6"/>
        <v>0.285851545898353</v>
      </c>
      <c r="I14" s="8">
        <f t="shared" si="6"/>
        <v>0.0357314432372941</v>
      </c>
      <c r="O14" s="68">
        <v>9</v>
      </c>
      <c r="P14" s="56">
        <f t="shared" si="7"/>
        <v>0.0357314432372941</v>
      </c>
      <c r="Q14" s="8">
        <v>0.0121</v>
      </c>
      <c r="R14" s="8">
        <v>0.0529</v>
      </c>
      <c r="S14" s="22">
        <f t="shared" si="8"/>
        <v>1.73809164685408</v>
      </c>
      <c r="T14" s="22">
        <f t="shared" si="9"/>
        <v>0.167380357276909</v>
      </c>
      <c r="U14" s="22">
        <f t="shared" si="10"/>
        <v>3.21988045460039</v>
      </c>
      <c r="V14" s="27">
        <f t="shared" si="11"/>
        <v>5.12535245873138</v>
      </c>
    </row>
    <row r="15" spans="1:22">
      <c r="A15" s="74" t="s">
        <v>35</v>
      </c>
      <c r="B15" s="8">
        <f>'iterasi 11'!V53</f>
        <v>0.855102231568125</v>
      </c>
      <c r="C15" s="7">
        <v>7</v>
      </c>
      <c r="D15" s="7">
        <f t="shared" si="3"/>
        <v>14</v>
      </c>
      <c r="E15" s="7">
        <v>9</v>
      </c>
      <c r="F15" s="8">
        <f t="shared" si="4"/>
        <v>0.731199826432788</v>
      </c>
      <c r="G15" s="8">
        <f t="shared" si="5"/>
        <v>5.11839878502952</v>
      </c>
      <c r="H15" s="8">
        <f t="shared" si="6"/>
        <v>10.236797570059</v>
      </c>
      <c r="I15" s="8">
        <f t="shared" si="6"/>
        <v>6.58079843789509</v>
      </c>
      <c r="O15" s="68">
        <v>10</v>
      </c>
      <c r="P15" s="56">
        <f t="shared" si="7"/>
        <v>0.731199826432788</v>
      </c>
      <c r="Q15" s="8">
        <v>0.1089</v>
      </c>
      <c r="R15" s="8">
        <v>0.1225</v>
      </c>
      <c r="S15" s="22">
        <f t="shared" si="8"/>
        <v>11.562724394064</v>
      </c>
      <c r="T15" s="22">
        <f t="shared" si="9"/>
        <v>15.2660983453551</v>
      </c>
      <c r="U15" s="22">
        <f t="shared" si="10"/>
        <v>34.7419266169768</v>
      </c>
      <c r="V15" s="27">
        <f t="shared" si="11"/>
        <v>61.5707493563959</v>
      </c>
    </row>
    <row r="16" spans="1:22">
      <c r="A16" s="74" t="s">
        <v>36</v>
      </c>
      <c r="B16" s="8">
        <f>'iterasi 11'!V54</f>
        <v>0.00731818672823856</v>
      </c>
      <c r="C16" s="7">
        <v>0</v>
      </c>
      <c r="D16" s="7">
        <f t="shared" si="3"/>
        <v>0</v>
      </c>
      <c r="E16" s="7">
        <v>0</v>
      </c>
      <c r="F16" s="8">
        <f t="shared" si="4"/>
        <v>5.35558569893671e-5</v>
      </c>
      <c r="G16" s="8">
        <f t="shared" si="5"/>
        <v>0</v>
      </c>
      <c r="H16" s="8">
        <f t="shared" si="6"/>
        <v>0</v>
      </c>
      <c r="I16" s="8">
        <f t="shared" si="6"/>
        <v>0</v>
      </c>
      <c r="O16" s="68">
        <v>11</v>
      </c>
      <c r="P16" s="56">
        <f t="shared" si="7"/>
        <v>5.35558569893671e-5</v>
      </c>
      <c r="Q16" s="8">
        <v>0.09</v>
      </c>
      <c r="R16" s="8">
        <v>0.2601</v>
      </c>
      <c r="S16" s="22">
        <f t="shared" si="8"/>
        <v>0.010628606099625</v>
      </c>
      <c r="T16" s="22">
        <f t="shared" si="9"/>
        <v>3.50769718074807</v>
      </c>
      <c r="U16" s="22">
        <f t="shared" si="10"/>
        <v>0.397458673701638</v>
      </c>
      <c r="V16" s="27">
        <f t="shared" si="11"/>
        <v>3.91578446054934</v>
      </c>
    </row>
    <row r="17" spans="1:22">
      <c r="A17" s="74" t="s">
        <v>37</v>
      </c>
      <c r="B17" s="8">
        <f>'iterasi 11'!V55</f>
        <v>0.256865447089106</v>
      </c>
      <c r="C17" s="7">
        <v>4</v>
      </c>
      <c r="D17" s="7">
        <f t="shared" si="3"/>
        <v>8</v>
      </c>
      <c r="E17" s="7">
        <v>3</v>
      </c>
      <c r="F17" s="8">
        <f t="shared" si="4"/>
        <v>0.0659798579082866</v>
      </c>
      <c r="G17" s="8">
        <f t="shared" si="5"/>
        <v>0.263919431633146</v>
      </c>
      <c r="H17" s="8">
        <f t="shared" si="6"/>
        <v>0.527838863266292</v>
      </c>
      <c r="I17" s="8">
        <f t="shared" si="6"/>
        <v>0.19793957372486</v>
      </c>
      <c r="O17" s="68">
        <v>12</v>
      </c>
      <c r="P17" s="56">
        <f t="shared" si="7"/>
        <v>0.0659798579082866</v>
      </c>
      <c r="Q17" s="8">
        <v>0.0324</v>
      </c>
      <c r="R17" s="8">
        <v>0.0625</v>
      </c>
      <c r="S17" s="22">
        <f t="shared" si="8"/>
        <v>1.83129329931847</v>
      </c>
      <c r="T17" s="22">
        <f t="shared" si="9"/>
        <v>0.35843254345636</v>
      </c>
      <c r="U17" s="22">
        <f t="shared" si="10"/>
        <v>4.20051442094215</v>
      </c>
      <c r="V17" s="27">
        <f t="shared" si="11"/>
        <v>6.39024026371698</v>
      </c>
    </row>
    <row r="18" spans="1:22">
      <c r="A18" s="74" t="s">
        <v>38</v>
      </c>
      <c r="B18" s="8">
        <f>'iterasi 11'!V56</f>
        <v>0.00731818672823856</v>
      </c>
      <c r="C18" s="7">
        <v>0</v>
      </c>
      <c r="D18" s="7">
        <f t="shared" si="3"/>
        <v>0</v>
      </c>
      <c r="E18" s="7">
        <v>0</v>
      </c>
      <c r="F18" s="8">
        <f t="shared" si="4"/>
        <v>5.35558569893671e-5</v>
      </c>
      <c r="G18" s="8">
        <f t="shared" si="5"/>
        <v>0</v>
      </c>
      <c r="H18" s="8">
        <f t="shared" si="6"/>
        <v>0</v>
      </c>
      <c r="I18" s="8">
        <f t="shared" si="6"/>
        <v>0</v>
      </c>
      <c r="O18" s="68">
        <v>13</v>
      </c>
      <c r="P18" s="56">
        <f t="shared" si="7"/>
        <v>5.35558569893671e-5</v>
      </c>
      <c r="Q18" s="8">
        <v>0.3136</v>
      </c>
      <c r="R18" s="8">
        <v>0.0361</v>
      </c>
      <c r="S18" s="22">
        <f t="shared" si="8"/>
        <v>0.010628606099625</v>
      </c>
      <c r="T18" s="22">
        <f t="shared" si="9"/>
        <v>12.2223759542511</v>
      </c>
      <c r="U18" s="22">
        <f t="shared" si="10"/>
        <v>0.0551643910827726</v>
      </c>
      <c r="V18" s="27">
        <f t="shared" si="11"/>
        <v>12.2881689514335</v>
      </c>
    </row>
    <row r="19" spans="1:22">
      <c r="A19" s="74" t="s">
        <v>39</v>
      </c>
      <c r="B19" s="8">
        <f>'iterasi 11'!V57</f>
        <v>0.0305826638122936</v>
      </c>
      <c r="C19" s="7">
        <v>2</v>
      </c>
      <c r="D19" s="7">
        <f t="shared" si="3"/>
        <v>4</v>
      </c>
      <c r="E19" s="7">
        <v>1</v>
      </c>
      <c r="F19" s="8">
        <f t="shared" si="4"/>
        <v>0.00093529932585577</v>
      </c>
      <c r="G19" s="8">
        <f t="shared" si="5"/>
        <v>0.00187059865171154</v>
      </c>
      <c r="H19" s="8">
        <f t="shared" si="6"/>
        <v>0.00374119730342308</v>
      </c>
      <c r="I19" s="8">
        <f t="shared" si="6"/>
        <v>0.00093529932585577</v>
      </c>
      <c r="O19" s="68">
        <v>14</v>
      </c>
      <c r="P19" s="56">
        <f t="shared" si="7"/>
        <v>0.00093529932585577</v>
      </c>
      <c r="Q19" s="8">
        <v>0.1225</v>
      </c>
      <c r="R19" s="8">
        <v>0.1681</v>
      </c>
      <c r="S19" s="22">
        <f t="shared" si="8"/>
        <v>0.0905639118320896</v>
      </c>
      <c r="T19" s="22">
        <f t="shared" si="9"/>
        <v>0.5158672972198</v>
      </c>
      <c r="U19" s="22">
        <f t="shared" si="10"/>
        <v>1.8966611661906</v>
      </c>
      <c r="V19" s="27">
        <f t="shared" si="11"/>
        <v>2.50309237524249</v>
      </c>
    </row>
    <row r="20" spans="1:22">
      <c r="A20" s="74" t="s">
        <v>40</v>
      </c>
      <c r="B20" s="8">
        <f>'iterasi 11'!V58</f>
        <v>0.146403491022522</v>
      </c>
      <c r="C20" s="7">
        <v>3</v>
      </c>
      <c r="D20" s="7">
        <f t="shared" si="3"/>
        <v>6</v>
      </c>
      <c r="E20" s="7">
        <v>5</v>
      </c>
      <c r="F20" s="8">
        <f t="shared" si="4"/>
        <v>0.0214339821835818</v>
      </c>
      <c r="G20" s="8">
        <f t="shared" si="5"/>
        <v>0.0643019465507454</v>
      </c>
      <c r="H20" s="8">
        <f t="shared" si="6"/>
        <v>0.128603893101491</v>
      </c>
      <c r="I20" s="8">
        <f t="shared" si="6"/>
        <v>0.107169910917909</v>
      </c>
      <c r="O20" s="68">
        <v>15</v>
      </c>
      <c r="P20" s="56">
        <f t="shared" si="7"/>
        <v>0.0214339821835818</v>
      </c>
      <c r="Q20" s="8">
        <v>0.2209</v>
      </c>
      <c r="R20" s="8">
        <v>0.0729</v>
      </c>
      <c r="S20" s="22">
        <f t="shared" si="8"/>
        <v>0.727904066839551</v>
      </c>
      <c r="T20" s="22">
        <f t="shared" si="9"/>
        <v>1.43174465811522</v>
      </c>
      <c r="U20" s="22">
        <f t="shared" si="10"/>
        <v>3.7730831336722</v>
      </c>
      <c r="V20" s="27">
        <f t="shared" si="11"/>
        <v>5.93273185862698</v>
      </c>
    </row>
    <row r="21" spans="1:22">
      <c r="A21" s="74" t="s">
        <v>41</v>
      </c>
      <c r="B21" s="8">
        <f>'iterasi 11'!V59</f>
        <v>0.00992057183360338</v>
      </c>
      <c r="C21" s="7">
        <v>1</v>
      </c>
      <c r="D21" s="7">
        <f t="shared" si="3"/>
        <v>2</v>
      </c>
      <c r="E21" s="7">
        <v>1</v>
      </c>
      <c r="F21" s="8">
        <f t="shared" si="4"/>
        <v>9.84177455056847e-5</v>
      </c>
      <c r="G21" s="8">
        <f t="shared" si="5"/>
        <v>9.84177455056847e-5</v>
      </c>
      <c r="H21" s="8">
        <f t="shared" si="6"/>
        <v>0.000196835491011369</v>
      </c>
      <c r="I21" s="8">
        <f t="shared" si="6"/>
        <v>9.84177455056847e-5</v>
      </c>
      <c r="O21" s="68">
        <v>16</v>
      </c>
      <c r="P21" s="56">
        <f t="shared" si="7"/>
        <v>9.84177455056847e-5</v>
      </c>
      <c r="Q21" s="8">
        <v>0.2116</v>
      </c>
      <c r="R21" s="8">
        <v>0.0361</v>
      </c>
      <c r="S21" s="22">
        <f t="shared" si="8"/>
        <v>0.0133770976393384</v>
      </c>
      <c r="T21" s="22">
        <f t="shared" si="9"/>
        <v>3.04708205038094</v>
      </c>
      <c r="U21" s="22">
        <f t="shared" si="10"/>
        <v>0.0538160013610369</v>
      </c>
      <c r="V21" s="27">
        <f t="shared" si="11"/>
        <v>3.11427514938132</v>
      </c>
    </row>
    <row r="22" spans="1:22">
      <c r="A22" s="74" t="s">
        <v>42</v>
      </c>
      <c r="B22" s="8">
        <f>'iterasi 11'!V60</f>
        <v>0.00731818672823856</v>
      </c>
      <c r="C22" s="7">
        <v>0</v>
      </c>
      <c r="D22" s="7">
        <f t="shared" si="3"/>
        <v>0</v>
      </c>
      <c r="E22" s="7">
        <v>0</v>
      </c>
      <c r="F22" s="8">
        <f t="shared" si="4"/>
        <v>5.35558569893671e-5</v>
      </c>
      <c r="G22" s="8">
        <f t="shared" si="5"/>
        <v>0</v>
      </c>
      <c r="H22" s="8">
        <f t="shared" si="6"/>
        <v>0</v>
      </c>
      <c r="I22" s="8">
        <f t="shared" si="6"/>
        <v>0</v>
      </c>
      <c r="O22" s="68">
        <v>17</v>
      </c>
      <c r="P22" s="56">
        <f t="shared" si="7"/>
        <v>5.35558569893671e-5</v>
      </c>
      <c r="Q22" s="8">
        <v>0.0064</v>
      </c>
      <c r="R22" s="8">
        <v>0.3969</v>
      </c>
      <c r="S22" s="22">
        <f t="shared" si="8"/>
        <v>0.010628606099625</v>
      </c>
      <c r="T22" s="22">
        <f t="shared" si="9"/>
        <v>0.249436243964307</v>
      </c>
      <c r="U22" s="22">
        <f t="shared" si="10"/>
        <v>0.606502682015303</v>
      </c>
      <c r="V22" s="27">
        <f t="shared" si="11"/>
        <v>0.866567532079235</v>
      </c>
    </row>
    <row r="23" spans="1:22">
      <c r="A23" s="74" t="s">
        <v>43</v>
      </c>
      <c r="B23" s="8">
        <f>'iterasi 11'!V61</f>
        <v>0.146403491022522</v>
      </c>
      <c r="C23" s="7">
        <v>3</v>
      </c>
      <c r="D23" s="7">
        <f t="shared" si="3"/>
        <v>6</v>
      </c>
      <c r="E23" s="7">
        <v>5</v>
      </c>
      <c r="F23" s="8">
        <f t="shared" si="4"/>
        <v>0.0214339821835818</v>
      </c>
      <c r="G23" s="8">
        <f t="shared" si="5"/>
        <v>0.0643019465507454</v>
      </c>
      <c r="H23" s="8">
        <f t="shared" si="6"/>
        <v>0.128603893101491</v>
      </c>
      <c r="I23" s="8">
        <f t="shared" si="6"/>
        <v>0.107169910917909</v>
      </c>
      <c r="O23" s="68">
        <v>18</v>
      </c>
      <c r="P23" s="56">
        <f t="shared" si="7"/>
        <v>0.0214339821835818</v>
      </c>
      <c r="Q23" s="8">
        <v>0.16</v>
      </c>
      <c r="R23" s="8">
        <v>0.1024</v>
      </c>
      <c r="S23" s="22">
        <f t="shared" si="8"/>
        <v>0.727904066839551</v>
      </c>
      <c r="T23" s="22">
        <f t="shared" si="9"/>
        <v>1.03702646128762</v>
      </c>
      <c r="U23" s="22">
        <f t="shared" si="10"/>
        <v>5.2999137570375</v>
      </c>
      <c r="V23" s="27">
        <f t="shared" si="11"/>
        <v>7.06484428516467</v>
      </c>
    </row>
    <row r="24" spans="1:22">
      <c r="A24" s="74" t="s">
        <v>44</v>
      </c>
      <c r="B24" s="8">
        <f>'iterasi 11'!V62</f>
        <v>0.699590321751622</v>
      </c>
      <c r="C24" s="7">
        <v>4</v>
      </c>
      <c r="D24" s="7">
        <f t="shared" si="3"/>
        <v>8</v>
      </c>
      <c r="E24" s="7">
        <v>7</v>
      </c>
      <c r="F24" s="8">
        <f t="shared" si="4"/>
        <v>0.489426618288537</v>
      </c>
      <c r="G24" s="8">
        <f t="shared" si="5"/>
        <v>1.95770647315415</v>
      </c>
      <c r="H24" s="8">
        <f t="shared" si="6"/>
        <v>3.9154129463083</v>
      </c>
      <c r="I24" s="8">
        <f t="shared" si="6"/>
        <v>3.42598632801976</v>
      </c>
      <c r="O24" s="68">
        <v>19</v>
      </c>
      <c r="P24" s="56">
        <f t="shared" si="7"/>
        <v>0.489426618288537</v>
      </c>
      <c r="Q24" s="8">
        <v>0.0576</v>
      </c>
      <c r="R24" s="8">
        <v>0.1225</v>
      </c>
      <c r="S24" s="22">
        <f t="shared" si="8"/>
        <v>4.88429220681467</v>
      </c>
      <c r="T24" s="22">
        <f t="shared" si="9"/>
        <v>1.70046856579205</v>
      </c>
      <c r="U24" s="22">
        <f t="shared" si="10"/>
        <v>12.7265349770473</v>
      </c>
      <c r="V24" s="27">
        <f t="shared" si="11"/>
        <v>19.311295749654</v>
      </c>
    </row>
    <row r="25" spans="1:22">
      <c r="A25" s="74" t="s">
        <v>45</v>
      </c>
      <c r="B25" s="8">
        <f>'iterasi 11'!V63</f>
        <v>0.932635377287055</v>
      </c>
      <c r="C25" s="7">
        <v>5</v>
      </c>
      <c r="D25" s="7">
        <f t="shared" si="3"/>
        <v>10</v>
      </c>
      <c r="E25" s="7">
        <v>6</v>
      </c>
      <c r="F25" s="8">
        <f t="shared" si="4"/>
        <v>0.869808746967368</v>
      </c>
      <c r="G25" s="8">
        <f t="shared" si="5"/>
        <v>4.34904373483684</v>
      </c>
      <c r="H25" s="8">
        <f t="shared" si="6"/>
        <v>8.69808746967368</v>
      </c>
      <c r="I25" s="8">
        <f t="shared" si="6"/>
        <v>5.21885248180421</v>
      </c>
      <c r="O25" s="68">
        <v>20</v>
      </c>
      <c r="P25" s="56">
        <f t="shared" si="7"/>
        <v>0.869808746967368</v>
      </c>
      <c r="Q25" s="8">
        <v>0.0441</v>
      </c>
      <c r="R25" s="8">
        <v>0.0144</v>
      </c>
      <c r="S25" s="22">
        <f t="shared" si="8"/>
        <v>2.02730581001082</v>
      </c>
      <c r="T25" s="22">
        <f t="shared" si="9"/>
        <v>1.83977102682497</v>
      </c>
      <c r="U25" s="22">
        <f t="shared" si="10"/>
        <v>1.89376998587052</v>
      </c>
      <c r="V25" s="27">
        <f t="shared" si="11"/>
        <v>5.76084682270632</v>
      </c>
    </row>
    <row r="26" spans="1:22">
      <c r="A26" s="74" t="s">
        <v>46</v>
      </c>
      <c r="B26" s="8">
        <f>'iterasi 11'!V64</f>
        <v>0.00731818672823856</v>
      </c>
      <c r="C26" s="7">
        <v>0</v>
      </c>
      <c r="D26" s="7">
        <f t="shared" si="3"/>
        <v>0</v>
      </c>
      <c r="E26" s="7">
        <v>0</v>
      </c>
      <c r="F26" s="8">
        <f t="shared" si="4"/>
        <v>5.35558569893671e-5</v>
      </c>
      <c r="G26" s="8">
        <f t="shared" si="5"/>
        <v>0</v>
      </c>
      <c r="H26" s="8">
        <f t="shared" si="6"/>
        <v>0</v>
      </c>
      <c r="I26" s="8">
        <f t="shared" si="6"/>
        <v>0</v>
      </c>
      <c r="O26" s="68">
        <v>21</v>
      </c>
      <c r="P26" s="56">
        <f t="shared" si="7"/>
        <v>5.35558569893671e-5</v>
      </c>
      <c r="Q26" s="8">
        <v>0.0625</v>
      </c>
      <c r="R26" s="8">
        <v>0.3481</v>
      </c>
      <c r="S26" s="22">
        <f t="shared" si="8"/>
        <v>0.010628606099625</v>
      </c>
      <c r="T26" s="22">
        <f t="shared" si="9"/>
        <v>2.43590081996394</v>
      </c>
      <c r="U26" s="22">
        <f t="shared" si="10"/>
        <v>0.531931427587621</v>
      </c>
      <c r="V26" s="27">
        <f t="shared" si="11"/>
        <v>2.97846085365119</v>
      </c>
    </row>
    <row r="27" spans="1:22">
      <c r="A27" s="74" t="s">
        <v>47</v>
      </c>
      <c r="B27" s="8">
        <f>'iterasi 11'!V65</f>
        <v>0.0182750736492302</v>
      </c>
      <c r="C27" s="7">
        <v>2</v>
      </c>
      <c r="D27" s="7">
        <f t="shared" si="3"/>
        <v>4</v>
      </c>
      <c r="E27" s="7">
        <v>2</v>
      </c>
      <c r="F27" s="8">
        <f t="shared" si="4"/>
        <v>0.000333978316884788</v>
      </c>
      <c r="G27" s="8">
        <f t="shared" si="5"/>
        <v>0.000667956633769576</v>
      </c>
      <c r="H27" s="8">
        <f t="shared" si="6"/>
        <v>0.00133591326753915</v>
      </c>
      <c r="I27" s="8">
        <f t="shared" si="6"/>
        <v>0.000667956633769576</v>
      </c>
      <c r="O27" s="68">
        <v>22</v>
      </c>
      <c r="P27" s="56">
        <f t="shared" si="7"/>
        <v>0.000333978316884788</v>
      </c>
      <c r="Q27" s="8">
        <v>0.0625</v>
      </c>
      <c r="R27" s="8">
        <v>0.0784</v>
      </c>
      <c r="S27" s="22">
        <f t="shared" si="8"/>
        <v>0.028516695543219</v>
      </c>
      <c r="T27" s="22">
        <f t="shared" si="9"/>
        <v>0.11412402076204</v>
      </c>
      <c r="U27" s="22">
        <f t="shared" si="10"/>
        <v>1.05474628123327</v>
      </c>
      <c r="V27" s="27">
        <f t="shared" si="11"/>
        <v>1.19738699753853</v>
      </c>
    </row>
    <row r="28" spans="1:22">
      <c r="A28" s="74" t="s">
        <v>48</v>
      </c>
      <c r="B28" s="8">
        <f>'iterasi 11'!V66</f>
        <v>0.0182750736492302</v>
      </c>
      <c r="C28" s="7">
        <v>2</v>
      </c>
      <c r="D28" s="7">
        <f t="shared" si="3"/>
        <v>4</v>
      </c>
      <c r="E28" s="7">
        <v>2</v>
      </c>
      <c r="F28" s="8">
        <f t="shared" si="4"/>
        <v>0.000333978316884788</v>
      </c>
      <c r="G28" s="8">
        <f t="shared" si="5"/>
        <v>0.000667956633769576</v>
      </c>
      <c r="H28" s="8">
        <f t="shared" si="6"/>
        <v>0.00133591326753915</v>
      </c>
      <c r="I28" s="8">
        <f t="shared" si="6"/>
        <v>0.000667956633769576</v>
      </c>
      <c r="O28" s="68">
        <v>23</v>
      </c>
      <c r="P28" s="56">
        <f t="shared" si="7"/>
        <v>0.000333978316884788</v>
      </c>
      <c r="Q28" s="8">
        <v>0.3364</v>
      </c>
      <c r="R28" s="8">
        <v>0.09</v>
      </c>
      <c r="S28" s="22">
        <f t="shared" si="8"/>
        <v>0.028516695543219</v>
      </c>
      <c r="T28" s="22">
        <f t="shared" si="9"/>
        <v>0.614261129349606</v>
      </c>
      <c r="U28" s="22">
        <f t="shared" si="10"/>
        <v>1.21080567998718</v>
      </c>
      <c r="V28" s="27">
        <f t="shared" si="11"/>
        <v>1.85358350488</v>
      </c>
    </row>
    <row r="29" spans="1:22">
      <c r="A29" s="74" t="s">
        <v>49</v>
      </c>
      <c r="B29" s="8">
        <f>'iterasi 11'!V67</f>
        <v>0.017089867732073</v>
      </c>
      <c r="C29" s="7">
        <v>2</v>
      </c>
      <c r="D29" s="7">
        <f t="shared" si="3"/>
        <v>4</v>
      </c>
      <c r="E29" s="7">
        <v>3</v>
      </c>
      <c r="F29" s="8">
        <f t="shared" si="4"/>
        <v>0.00029206357909975</v>
      </c>
      <c r="G29" s="8">
        <f t="shared" si="5"/>
        <v>0.0005841271581995</v>
      </c>
      <c r="H29" s="8">
        <f t="shared" si="6"/>
        <v>0.001168254316399</v>
      </c>
      <c r="I29" s="8">
        <f t="shared" si="6"/>
        <v>0.00087619073729925</v>
      </c>
      <c r="O29" s="68">
        <v>24</v>
      </c>
      <c r="P29" s="56">
        <f t="shared" si="7"/>
        <v>0.00029206357909975</v>
      </c>
      <c r="Q29" s="8">
        <v>0.0441</v>
      </c>
      <c r="R29" s="8">
        <v>0.1225</v>
      </c>
      <c r="S29" s="22">
        <f t="shared" si="8"/>
        <v>0.0221795832429629</v>
      </c>
      <c r="T29" s="22">
        <f t="shared" si="9"/>
        <v>0.0635395911002634</v>
      </c>
      <c r="U29" s="22">
        <f t="shared" si="10"/>
        <v>2.15892274242716</v>
      </c>
      <c r="V29" s="27">
        <f t="shared" si="11"/>
        <v>2.24464191677039</v>
      </c>
    </row>
    <row r="30" spans="1:22">
      <c r="A30" s="74" t="s">
        <v>50</v>
      </c>
      <c r="B30" s="8">
        <f>'iterasi 11'!V68</f>
        <v>0.0272524020273047</v>
      </c>
      <c r="C30" s="7">
        <v>3</v>
      </c>
      <c r="D30" s="7">
        <f t="shared" si="3"/>
        <v>6</v>
      </c>
      <c r="E30" s="7">
        <v>2</v>
      </c>
      <c r="F30" s="8">
        <f t="shared" si="4"/>
        <v>0.00074269341625784</v>
      </c>
      <c r="G30" s="8">
        <f t="shared" si="5"/>
        <v>0.00222808024877352</v>
      </c>
      <c r="H30" s="8">
        <f t="shared" si="6"/>
        <v>0.00445616049754704</v>
      </c>
      <c r="I30" s="8">
        <f t="shared" si="6"/>
        <v>0.00148538683251568</v>
      </c>
      <c r="O30" s="68">
        <v>25</v>
      </c>
      <c r="P30" s="56">
        <f t="shared" si="7"/>
        <v>0.00074269341625784</v>
      </c>
      <c r="Q30" s="8">
        <v>0.0225</v>
      </c>
      <c r="R30" s="8">
        <v>0.1024</v>
      </c>
      <c r="S30" s="22">
        <f t="shared" si="8"/>
        <v>0.0418077494556287</v>
      </c>
      <c r="T30" s="22">
        <f t="shared" si="9"/>
        <v>0.0368313123677029</v>
      </c>
      <c r="U30" s="22">
        <f t="shared" si="10"/>
        <v>3.40434762249339</v>
      </c>
      <c r="V30" s="27">
        <f t="shared" si="11"/>
        <v>3.48298668431672</v>
      </c>
    </row>
    <row r="31" spans="1:22">
      <c r="A31" s="74" t="s">
        <v>51</v>
      </c>
      <c r="B31" s="8">
        <f>'iterasi 11'!V69</f>
        <v>0.0182750736492302</v>
      </c>
      <c r="C31" s="7">
        <v>2</v>
      </c>
      <c r="D31" s="7">
        <f t="shared" si="3"/>
        <v>4</v>
      </c>
      <c r="E31" s="7">
        <v>2</v>
      </c>
      <c r="F31" s="8">
        <f t="shared" si="4"/>
        <v>0.000333978316884788</v>
      </c>
      <c r="G31" s="8">
        <f t="shared" si="5"/>
        <v>0.000667956633769576</v>
      </c>
      <c r="H31" s="8">
        <f t="shared" si="6"/>
        <v>0.00133591326753915</v>
      </c>
      <c r="I31" s="8">
        <f t="shared" si="6"/>
        <v>0.000667956633769576</v>
      </c>
      <c r="O31" s="68">
        <v>26</v>
      </c>
      <c r="P31" s="56">
        <f t="shared" si="7"/>
        <v>0.000333978316884788</v>
      </c>
      <c r="Q31" s="8">
        <v>0.2809</v>
      </c>
      <c r="R31" s="8">
        <v>0.0729</v>
      </c>
      <c r="S31" s="22">
        <f t="shared" si="8"/>
        <v>0.028516695543219</v>
      </c>
      <c r="T31" s="22">
        <f t="shared" si="9"/>
        <v>0.512918998912914</v>
      </c>
      <c r="U31" s="22">
        <f t="shared" si="10"/>
        <v>0.980752600789614</v>
      </c>
      <c r="V31" s="27">
        <f t="shared" si="11"/>
        <v>1.52218829524575</v>
      </c>
    </row>
    <row r="32" spans="1:22">
      <c r="A32" s="74" t="s">
        <v>52</v>
      </c>
      <c r="B32" s="8">
        <f>'iterasi 11'!V70</f>
        <v>0.00992057183360338</v>
      </c>
      <c r="C32" s="7">
        <v>1</v>
      </c>
      <c r="D32" s="7">
        <f t="shared" si="3"/>
        <v>2</v>
      </c>
      <c r="E32" s="7">
        <v>1</v>
      </c>
      <c r="F32" s="8">
        <f t="shared" si="4"/>
        <v>9.84177455056847e-5</v>
      </c>
      <c r="G32" s="8">
        <f t="shared" si="5"/>
        <v>9.84177455056847e-5</v>
      </c>
      <c r="H32" s="8">
        <f t="shared" si="6"/>
        <v>0.000196835491011369</v>
      </c>
      <c r="I32" s="8">
        <f t="shared" si="6"/>
        <v>9.84177455056847e-5</v>
      </c>
      <c r="O32" s="68">
        <v>27</v>
      </c>
      <c r="P32" s="56">
        <f t="shared" si="7"/>
        <v>9.84177455056847e-5</v>
      </c>
      <c r="Q32" s="8">
        <v>0.0225</v>
      </c>
      <c r="R32" s="8">
        <v>0.0225</v>
      </c>
      <c r="S32" s="22">
        <f t="shared" si="8"/>
        <v>0.0133770976393384</v>
      </c>
      <c r="T32" s="22">
        <f t="shared" si="9"/>
        <v>0.324004471330676</v>
      </c>
      <c r="U32" s="22">
        <f t="shared" si="10"/>
        <v>0.0335418291031393</v>
      </c>
      <c r="V32" s="27">
        <f t="shared" si="11"/>
        <v>0.370923398073154</v>
      </c>
    </row>
    <row r="33" spans="1:22">
      <c r="A33" s="74" t="s">
        <v>53</v>
      </c>
      <c r="B33" s="8">
        <f>'iterasi 11'!V71</f>
        <v>0.017089867732073</v>
      </c>
      <c r="C33" s="7">
        <v>2</v>
      </c>
      <c r="D33" s="7">
        <f t="shared" si="3"/>
        <v>4</v>
      </c>
      <c r="E33" s="7">
        <v>3</v>
      </c>
      <c r="F33" s="8">
        <f t="shared" si="4"/>
        <v>0.00029206357909975</v>
      </c>
      <c r="G33" s="8">
        <f t="shared" si="5"/>
        <v>0.0005841271581995</v>
      </c>
      <c r="H33" s="8">
        <f t="shared" si="6"/>
        <v>0.001168254316399</v>
      </c>
      <c r="I33" s="8">
        <f t="shared" si="6"/>
        <v>0.00087619073729925</v>
      </c>
      <c r="O33" s="68">
        <v>28</v>
      </c>
      <c r="P33" s="56">
        <f t="shared" si="7"/>
        <v>0.00029206357909975</v>
      </c>
      <c r="Q33" s="8">
        <v>0.36</v>
      </c>
      <c r="R33" s="8">
        <v>0.0169</v>
      </c>
      <c r="S33" s="22">
        <f t="shared" si="8"/>
        <v>0.0221795832429629</v>
      </c>
      <c r="T33" s="22">
        <f t="shared" si="9"/>
        <v>0.518690539593987</v>
      </c>
      <c r="U33" s="22">
        <f t="shared" si="10"/>
        <v>0.297843219159339</v>
      </c>
      <c r="V33" s="27">
        <f t="shared" si="11"/>
        <v>0.838713341996289</v>
      </c>
    </row>
    <row r="34" spans="1:22">
      <c r="A34" s="74" t="s">
        <v>54</v>
      </c>
      <c r="B34" s="8">
        <f>'iterasi 11'!V72</f>
        <v>0.977104229777319</v>
      </c>
      <c r="C34" s="7">
        <v>5</v>
      </c>
      <c r="D34" s="7">
        <f t="shared" si="3"/>
        <v>10</v>
      </c>
      <c r="E34" s="7">
        <v>7</v>
      </c>
      <c r="F34" s="8">
        <f t="shared" si="4"/>
        <v>0.954732675848728</v>
      </c>
      <c r="G34" s="8">
        <f t="shared" si="5"/>
        <v>4.77366337924364</v>
      </c>
      <c r="H34" s="8">
        <f t="shared" si="6"/>
        <v>9.54732675848728</v>
      </c>
      <c r="I34" s="8">
        <f t="shared" si="6"/>
        <v>6.6831287309411</v>
      </c>
      <c r="O34" s="68">
        <v>29</v>
      </c>
      <c r="P34" s="56">
        <f t="shared" si="7"/>
        <v>0.954732675848728</v>
      </c>
      <c r="Q34" s="8">
        <v>0.0441</v>
      </c>
      <c r="R34" s="8">
        <v>0.0256</v>
      </c>
      <c r="S34" s="22">
        <f t="shared" si="8"/>
        <v>0.846675602535494</v>
      </c>
      <c r="T34" s="22">
        <f t="shared" si="9"/>
        <v>2.17558470887554</v>
      </c>
      <c r="U34" s="22">
        <f t="shared" si="10"/>
        <v>3.67826604164849</v>
      </c>
      <c r="V34" s="27">
        <f t="shared" si="11"/>
        <v>6.70052635305953</v>
      </c>
    </row>
    <row r="35" spans="1:22">
      <c r="A35" s="74" t="s">
        <v>55</v>
      </c>
      <c r="B35" s="8">
        <f>'iterasi 11'!V73</f>
        <v>0.00992057183360338</v>
      </c>
      <c r="C35" s="7">
        <v>1</v>
      </c>
      <c r="D35" s="7">
        <f t="shared" si="3"/>
        <v>2</v>
      </c>
      <c r="E35" s="7">
        <v>1</v>
      </c>
      <c r="F35" s="8">
        <f t="shared" si="4"/>
        <v>9.84177455056847e-5</v>
      </c>
      <c r="G35" s="8">
        <f t="shared" si="5"/>
        <v>9.84177455056847e-5</v>
      </c>
      <c r="H35" s="8">
        <f t="shared" si="6"/>
        <v>0.000196835491011369</v>
      </c>
      <c r="I35" s="8">
        <f t="shared" si="6"/>
        <v>9.84177455056847e-5</v>
      </c>
      <c r="O35" s="68">
        <v>30</v>
      </c>
      <c r="P35" s="56">
        <f t="shared" si="7"/>
        <v>9.84177455056847e-5</v>
      </c>
      <c r="Q35" s="8">
        <v>0.1764</v>
      </c>
      <c r="R35" s="8">
        <v>0.0484</v>
      </c>
      <c r="S35" s="22">
        <f t="shared" si="8"/>
        <v>0.0133770976393384</v>
      </c>
      <c r="T35" s="22">
        <f t="shared" si="9"/>
        <v>2.5401950552325</v>
      </c>
      <c r="U35" s="22">
        <f t="shared" si="10"/>
        <v>0.072152201270753</v>
      </c>
      <c r="V35" s="27">
        <f t="shared" si="11"/>
        <v>2.62572435414259</v>
      </c>
    </row>
    <row r="36" spans="1:22">
      <c r="A36" s="9" t="s">
        <v>5</v>
      </c>
      <c r="B36" s="9"/>
      <c r="C36" s="9"/>
      <c r="D36" s="9"/>
      <c r="E36" s="9"/>
      <c r="F36" s="10">
        <f>SUM(F6:F35)</f>
        <v>4.1267147058168</v>
      </c>
      <c r="G36" s="10">
        <f>SUM(G6:G35)</f>
        <v>22.3225559633099</v>
      </c>
      <c r="H36" s="10">
        <f>SUM(H6:H35)</f>
        <v>44.6451119266197</v>
      </c>
      <c r="I36" s="10">
        <f>SUM(I6:I35)</f>
        <v>29.8029878986885</v>
      </c>
      <c r="O36" s="18" t="s">
        <v>56</v>
      </c>
      <c r="P36" s="18"/>
      <c r="Q36" s="18"/>
      <c r="R36" s="18"/>
      <c r="S36" s="18"/>
      <c r="T36" s="18"/>
      <c r="U36" s="18"/>
      <c r="V36" s="38">
        <f>SUM(V6:V35)</f>
        <v>195.593938495948</v>
      </c>
    </row>
    <row r="37" spans="1:9">
      <c r="A37" s="9" t="s">
        <v>57</v>
      </c>
      <c r="B37" s="9"/>
      <c r="C37" s="9"/>
      <c r="D37" s="9"/>
      <c r="E37" s="9"/>
      <c r="F37" s="9"/>
      <c r="G37" s="10">
        <f>(G36/$F36)</f>
        <v>5.40928015494872</v>
      </c>
      <c r="H37" s="10">
        <f t="shared" ref="H37:I37" si="12">(H36/$F36)</f>
        <v>10.8185603098974</v>
      </c>
      <c r="I37" s="10">
        <f t="shared" si="12"/>
        <v>7.22196469183579</v>
      </c>
    </row>
    <row r="38" spans="1:9">
      <c r="A38" s="30"/>
      <c r="B38" s="30"/>
      <c r="C38" s="30"/>
      <c r="D38" s="30"/>
      <c r="E38" s="30"/>
      <c r="F38" s="30"/>
      <c r="G38" s="67"/>
      <c r="H38" s="67"/>
      <c r="I38" s="67"/>
    </row>
    <row r="39" customHeight="1" spans="1:24">
      <c r="A39" s="30"/>
      <c r="B39" s="30"/>
      <c r="C39" s="30"/>
      <c r="D39" s="30"/>
      <c r="E39" s="30"/>
      <c r="F39" s="30"/>
      <c r="G39" s="67"/>
      <c r="H39" s="67"/>
      <c r="I39" s="67"/>
      <c r="O39" s="2" t="s">
        <v>8</v>
      </c>
      <c r="P39" s="2"/>
      <c r="Q39" s="2"/>
      <c r="R39" s="2"/>
      <c r="S39" s="2"/>
      <c r="T39" s="2"/>
      <c r="U39" s="2"/>
      <c r="V39" s="2"/>
      <c r="W39" s="2"/>
      <c r="X39" s="2"/>
    </row>
    <row r="40" customHeight="1" spans="1:24">
      <c r="A40" s="11" t="s">
        <v>3</v>
      </c>
      <c r="B40" s="11" t="s">
        <v>58</v>
      </c>
      <c r="C40" s="11" t="s">
        <v>10</v>
      </c>
      <c r="D40" s="11"/>
      <c r="E40" s="11"/>
      <c r="F40" s="13" t="s">
        <v>11</v>
      </c>
      <c r="G40" s="11" t="s">
        <v>12</v>
      </c>
      <c r="H40" s="11" t="s">
        <v>13</v>
      </c>
      <c r="I40" s="11" t="s">
        <v>14</v>
      </c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9">
      <c r="A41" s="14"/>
      <c r="B41" s="14"/>
      <c r="C41" s="14" t="s">
        <v>21</v>
      </c>
      <c r="D41" s="14" t="s">
        <v>22</v>
      </c>
      <c r="E41" s="14" t="s">
        <v>23</v>
      </c>
      <c r="F41" s="15"/>
      <c r="G41" s="14"/>
      <c r="H41" s="14"/>
      <c r="I41" s="14"/>
    </row>
    <row r="42" spans="1:24">
      <c r="A42" s="74" t="s">
        <v>26</v>
      </c>
      <c r="B42" s="8">
        <f>'iterasi 11'!W44</f>
        <v>0.86634421724889</v>
      </c>
      <c r="C42" s="7">
        <v>2</v>
      </c>
      <c r="D42" s="7">
        <f>C42*2</f>
        <v>4</v>
      </c>
      <c r="E42" s="7">
        <v>2</v>
      </c>
      <c r="F42" s="8">
        <f>B42^2</f>
        <v>0.750552302760591</v>
      </c>
      <c r="G42" s="8">
        <f>$F42*C42</f>
        <v>1.50110460552118</v>
      </c>
      <c r="H42" s="8">
        <f>$F42*D42</f>
        <v>3.00220921104236</v>
      </c>
      <c r="I42" s="8">
        <f>$F42*E42</f>
        <v>1.50110460552118</v>
      </c>
      <c r="O42" s="17" t="s">
        <v>3</v>
      </c>
      <c r="P42" s="16" t="s">
        <v>17</v>
      </c>
      <c r="Q42" s="16" t="s">
        <v>18</v>
      </c>
      <c r="R42" s="16" t="s">
        <v>19</v>
      </c>
      <c r="S42" s="18" t="s">
        <v>59</v>
      </c>
      <c r="U42" s="16" t="s">
        <v>3</v>
      </c>
      <c r="V42" s="19" t="s">
        <v>11</v>
      </c>
      <c r="W42" s="19" t="s">
        <v>24</v>
      </c>
      <c r="X42" s="19" t="s">
        <v>25</v>
      </c>
    </row>
    <row r="43" spans="1:24">
      <c r="A43" s="74" t="s">
        <v>27</v>
      </c>
      <c r="B43" s="8">
        <f>'iterasi 11'!W45</f>
        <v>0.942157393707655</v>
      </c>
      <c r="C43" s="7">
        <v>3</v>
      </c>
      <c r="D43" s="7">
        <f t="shared" ref="D43:D71" si="13">C43*2</f>
        <v>6</v>
      </c>
      <c r="E43" s="7">
        <v>3</v>
      </c>
      <c r="F43" s="8">
        <f t="shared" ref="F43:F71" si="14">B43^2</f>
        <v>0.887660554518002</v>
      </c>
      <c r="G43" s="8">
        <f t="shared" ref="G43:G71" si="15">F43*C43</f>
        <v>2.662981663554</v>
      </c>
      <c r="H43" s="8">
        <f t="shared" ref="H43:I71" si="16">$F43*D43</f>
        <v>5.32596332710801</v>
      </c>
      <c r="I43" s="8">
        <f t="shared" si="16"/>
        <v>2.662981663554</v>
      </c>
      <c r="O43" s="20"/>
      <c r="P43" s="16"/>
      <c r="Q43" s="16"/>
      <c r="R43" s="16"/>
      <c r="S43" s="18" t="s">
        <v>20</v>
      </c>
      <c r="U43" s="16"/>
      <c r="V43" s="16" t="s">
        <v>63</v>
      </c>
      <c r="W43" s="16" t="s">
        <v>64</v>
      </c>
      <c r="X43" s="16" t="s">
        <v>65</v>
      </c>
    </row>
    <row r="44" spans="1:24">
      <c r="A44" s="74" t="s">
        <v>28</v>
      </c>
      <c r="B44" s="8">
        <f>'iterasi 11'!W46</f>
        <v>0.0373264256768779</v>
      </c>
      <c r="C44" s="7">
        <v>0</v>
      </c>
      <c r="D44" s="7">
        <f t="shared" si="13"/>
        <v>0</v>
      </c>
      <c r="E44" s="7">
        <v>0</v>
      </c>
      <c r="F44" s="8">
        <f t="shared" si="14"/>
        <v>0.00139326205381149</v>
      </c>
      <c r="G44" s="8">
        <f t="shared" si="15"/>
        <v>0</v>
      </c>
      <c r="H44" s="8">
        <f t="shared" si="16"/>
        <v>0</v>
      </c>
      <c r="I44" s="8">
        <f t="shared" si="16"/>
        <v>0</v>
      </c>
      <c r="O44" s="21">
        <v>1</v>
      </c>
      <c r="P44" s="22">
        <f>SUM(($C6-L$4)^2,($D6-M$4)^2,($E6-N$4)^2)^-1</f>
        <v>0.0117116766344341</v>
      </c>
      <c r="Q44" s="22">
        <f>SUM(($C42-L$5)^2,($D42-M$5)^2,($E42-N$5)^2)^-1</f>
        <v>0.547649825012024</v>
      </c>
      <c r="R44" s="22">
        <f>SUM(($C78-L$6)^2,($D78-M$6)^2,($E78-N$6)^2)^-1</f>
        <v>0.0743306721198674</v>
      </c>
      <c r="S44" s="22">
        <f>SUM(P44:R44)</f>
        <v>0.633692173766326</v>
      </c>
      <c r="U44" s="21">
        <v>1</v>
      </c>
      <c r="V44" s="22">
        <f>P44/S44</f>
        <v>0.0184816494810503</v>
      </c>
      <c r="W44" s="22">
        <f>Q44/S44</f>
        <v>0.864220591138262</v>
      </c>
      <c r="X44" s="22">
        <f>R44/S44</f>
        <v>0.117297759380688</v>
      </c>
    </row>
    <row r="45" spans="1:24">
      <c r="A45" s="74" t="s">
        <v>29</v>
      </c>
      <c r="B45" s="8">
        <f>'iterasi 11'!W47</f>
        <v>0.0258822134870927</v>
      </c>
      <c r="C45" s="7">
        <v>6</v>
      </c>
      <c r="D45" s="7">
        <f t="shared" si="13"/>
        <v>12</v>
      </c>
      <c r="E45" s="7">
        <v>8</v>
      </c>
      <c r="F45" s="8">
        <f t="shared" si="14"/>
        <v>0.000669888974991441</v>
      </c>
      <c r="G45" s="8">
        <f t="shared" si="15"/>
        <v>0.00401933384994865</v>
      </c>
      <c r="H45" s="8">
        <f t="shared" si="16"/>
        <v>0.0080386676998973</v>
      </c>
      <c r="I45" s="8">
        <f t="shared" si="16"/>
        <v>0.00535911179993153</v>
      </c>
      <c r="O45" s="21">
        <v>2</v>
      </c>
      <c r="P45" s="22">
        <f t="shared" ref="P45:P73" si="17">SUM(($C7-L$4)^2,($D7-M$4)^2,($E7-N$4)^2)^-1</f>
        <v>0.0213455645425183</v>
      </c>
      <c r="Q45" s="22">
        <f t="shared" ref="Q45:Q73" si="18">SUM(($C43-L$5)^2,($D43-M$5)^2,($E43-N$5)^2)^-1</f>
        <v>0.79886884097603</v>
      </c>
      <c r="R45" s="22">
        <f t="shared" ref="R45:R73" si="19">SUM(($C79-L$6)^2,($D79-M$6)^2,($E79-N$6)^2)^-1</f>
        <v>0.0267265020103513</v>
      </c>
      <c r="S45" s="22">
        <f t="shared" ref="S45:S73" si="20">SUM(P45:R45)</f>
        <v>0.846940907528899</v>
      </c>
      <c r="U45" s="21">
        <v>2</v>
      </c>
      <c r="V45" s="22">
        <f t="shared" ref="V45:V73" si="21">P45/S45</f>
        <v>0.0252031332443226</v>
      </c>
      <c r="W45" s="22">
        <f t="shared" ref="W45:W73" si="22">Q45/S45</f>
        <v>0.943240353458509</v>
      </c>
      <c r="X45" s="22">
        <f t="shared" ref="X45:X73" si="23">R45/S45</f>
        <v>0.0315565132971681</v>
      </c>
    </row>
    <row r="46" spans="1:24">
      <c r="A46" s="74" t="s">
        <v>30</v>
      </c>
      <c r="B46" s="8">
        <f>'iterasi 11'!W48</f>
        <v>0.0939748727642602</v>
      </c>
      <c r="C46" s="7">
        <v>1</v>
      </c>
      <c r="D46" s="7">
        <f t="shared" si="13"/>
        <v>2</v>
      </c>
      <c r="E46" s="7">
        <v>1</v>
      </c>
      <c r="F46" s="8">
        <f t="shared" si="14"/>
        <v>0.0088312767110589</v>
      </c>
      <c r="G46" s="8">
        <f t="shared" si="15"/>
        <v>0.0088312767110589</v>
      </c>
      <c r="H46" s="8">
        <f t="shared" si="16"/>
        <v>0.0176625534221178</v>
      </c>
      <c r="I46" s="8">
        <f t="shared" si="16"/>
        <v>0.0088312767110589</v>
      </c>
      <c r="O46" s="21">
        <v>3</v>
      </c>
      <c r="P46" s="22">
        <f t="shared" si="17"/>
        <v>0.00503884107543101</v>
      </c>
      <c r="Q46" s="22">
        <f t="shared" si="18"/>
        <v>0.0256578590917036</v>
      </c>
      <c r="R46" s="22">
        <f t="shared" si="19"/>
        <v>0.654407658480867</v>
      </c>
      <c r="S46" s="22">
        <f t="shared" si="20"/>
        <v>0.685104358648001</v>
      </c>
      <c r="U46" s="21">
        <v>3</v>
      </c>
      <c r="V46" s="22">
        <f t="shared" si="21"/>
        <v>0.0073548518730413</v>
      </c>
      <c r="W46" s="22">
        <f t="shared" si="22"/>
        <v>0.037451022997923</v>
      </c>
      <c r="X46" s="22">
        <f t="shared" si="23"/>
        <v>0.955194125129036</v>
      </c>
    </row>
    <row r="47" spans="1:24">
      <c r="A47" s="74" t="s">
        <v>31</v>
      </c>
      <c r="B47" s="8">
        <f>'iterasi 11'!W49</f>
        <v>0.0657779789325467</v>
      </c>
      <c r="C47" s="7">
        <v>1</v>
      </c>
      <c r="D47" s="7">
        <f t="shared" si="13"/>
        <v>2</v>
      </c>
      <c r="E47" s="7">
        <v>0</v>
      </c>
      <c r="F47" s="8">
        <f t="shared" si="14"/>
        <v>0.00432674251245056</v>
      </c>
      <c r="G47" s="8">
        <f t="shared" si="15"/>
        <v>0.00432674251245056</v>
      </c>
      <c r="H47" s="8">
        <f t="shared" si="16"/>
        <v>0.00865348502490113</v>
      </c>
      <c r="I47" s="8">
        <f t="shared" si="16"/>
        <v>0</v>
      </c>
      <c r="O47" s="21">
        <v>4</v>
      </c>
      <c r="P47" s="22">
        <f t="shared" si="17"/>
        <v>0.425515868882643</v>
      </c>
      <c r="Q47" s="22">
        <f t="shared" si="18"/>
        <v>0.0112664920344086</v>
      </c>
      <c r="R47" s="22">
        <f t="shared" si="19"/>
        <v>0.00481591372683128</v>
      </c>
      <c r="S47" s="22">
        <f t="shared" si="20"/>
        <v>0.441598274643883</v>
      </c>
      <c r="U47" s="21">
        <v>4</v>
      </c>
      <c r="V47" s="22">
        <f t="shared" si="21"/>
        <v>0.963581366403188</v>
      </c>
      <c r="W47" s="22">
        <f t="shared" si="22"/>
        <v>0.0255129892513603</v>
      </c>
      <c r="X47" s="22">
        <f t="shared" si="23"/>
        <v>0.0109056443454517</v>
      </c>
    </row>
    <row r="48" spans="1:24">
      <c r="A48" s="74" t="s">
        <v>32</v>
      </c>
      <c r="B48" s="8">
        <f>'iterasi 11'!W50</f>
        <v>0.86634421724889</v>
      </c>
      <c r="C48" s="7">
        <v>2</v>
      </c>
      <c r="D48" s="7">
        <f t="shared" si="13"/>
        <v>4</v>
      </c>
      <c r="E48" s="7">
        <v>2</v>
      </c>
      <c r="F48" s="8">
        <f t="shared" si="14"/>
        <v>0.750552302760591</v>
      </c>
      <c r="G48" s="8">
        <f t="shared" si="15"/>
        <v>1.50110460552118</v>
      </c>
      <c r="H48" s="8">
        <f t="shared" si="16"/>
        <v>3.00220921104236</v>
      </c>
      <c r="I48" s="8">
        <f t="shared" si="16"/>
        <v>1.50110460552118</v>
      </c>
      <c r="O48" s="21">
        <v>5</v>
      </c>
      <c r="P48" s="22">
        <f t="shared" si="17"/>
        <v>0.00735718226472871</v>
      </c>
      <c r="Q48" s="22">
        <f t="shared" si="18"/>
        <v>0.0694434860963282</v>
      </c>
      <c r="R48" s="22">
        <f t="shared" si="19"/>
        <v>0.67080420482776</v>
      </c>
      <c r="S48" s="22">
        <f t="shared" si="20"/>
        <v>0.747604873188817</v>
      </c>
      <c r="U48" s="21">
        <v>5</v>
      </c>
      <c r="V48" s="22">
        <f t="shared" si="21"/>
        <v>0.00984100362180299</v>
      </c>
      <c r="W48" s="22">
        <f t="shared" si="22"/>
        <v>0.0928879526963562</v>
      </c>
      <c r="X48" s="22">
        <f t="shared" si="23"/>
        <v>0.897271043681841</v>
      </c>
    </row>
    <row r="49" spans="1:24">
      <c r="A49" s="74" t="s">
        <v>33</v>
      </c>
      <c r="B49" s="8">
        <f>'iterasi 11'!W51</f>
        <v>0.876830841127018</v>
      </c>
      <c r="C49" s="7">
        <v>3</v>
      </c>
      <c r="D49" s="7">
        <f t="shared" si="13"/>
        <v>6</v>
      </c>
      <c r="E49" s="7">
        <v>4</v>
      </c>
      <c r="F49" s="8">
        <f t="shared" si="14"/>
        <v>0.768832323951514</v>
      </c>
      <c r="G49" s="8">
        <f t="shared" si="15"/>
        <v>2.30649697185454</v>
      </c>
      <c r="H49" s="8">
        <f t="shared" si="16"/>
        <v>4.61299394370908</v>
      </c>
      <c r="I49" s="8">
        <f t="shared" si="16"/>
        <v>3.07532929580606</v>
      </c>
      <c r="O49" s="21">
        <v>6</v>
      </c>
      <c r="P49" s="22">
        <f t="shared" si="17"/>
        <v>0.00669498505041789</v>
      </c>
      <c r="Q49" s="22">
        <f t="shared" si="18"/>
        <v>0.0532328977503464</v>
      </c>
      <c r="R49" s="22">
        <f t="shared" si="19"/>
        <v>0.7574120632781</v>
      </c>
      <c r="S49" s="22">
        <f t="shared" si="20"/>
        <v>0.817339946078864</v>
      </c>
      <c r="U49" s="21">
        <v>6</v>
      </c>
      <c r="V49" s="22">
        <f t="shared" si="21"/>
        <v>0.00819118786807943</v>
      </c>
      <c r="W49" s="22">
        <f t="shared" si="22"/>
        <v>0.0651294458391858</v>
      </c>
      <c r="X49" s="22">
        <f t="shared" si="23"/>
        <v>0.926679366292735</v>
      </c>
    </row>
    <row r="50" spans="1:24">
      <c r="A50" s="74" t="s">
        <v>34</v>
      </c>
      <c r="B50" s="8">
        <f>'iterasi 11'!W52</f>
        <v>0.660540519374595</v>
      </c>
      <c r="C50" s="7">
        <v>4</v>
      </c>
      <c r="D50" s="7">
        <f t="shared" si="13"/>
        <v>8</v>
      </c>
      <c r="E50" s="7">
        <v>1</v>
      </c>
      <c r="F50" s="8">
        <f t="shared" si="14"/>
        <v>0.43631377773566</v>
      </c>
      <c r="G50" s="8">
        <f t="shared" si="15"/>
        <v>1.74525511094264</v>
      </c>
      <c r="H50" s="8">
        <f t="shared" si="16"/>
        <v>3.49051022188528</v>
      </c>
      <c r="I50" s="8">
        <f t="shared" si="16"/>
        <v>0.43631377773566</v>
      </c>
      <c r="O50" s="21">
        <v>7</v>
      </c>
      <c r="P50" s="22">
        <f t="shared" si="17"/>
        <v>0.0117116766344341</v>
      </c>
      <c r="Q50" s="22">
        <f t="shared" si="18"/>
        <v>0.547649825012024</v>
      </c>
      <c r="R50" s="22">
        <f t="shared" si="19"/>
        <v>0.0743306721198674</v>
      </c>
      <c r="S50" s="22">
        <f t="shared" si="20"/>
        <v>0.633692173766326</v>
      </c>
      <c r="U50" s="21">
        <v>7</v>
      </c>
      <c r="V50" s="22">
        <f t="shared" si="21"/>
        <v>0.0184816494810503</v>
      </c>
      <c r="W50" s="22">
        <f t="shared" si="22"/>
        <v>0.864220591138262</v>
      </c>
      <c r="X50" s="22">
        <f t="shared" si="23"/>
        <v>0.117297759380688</v>
      </c>
    </row>
    <row r="51" spans="1:24">
      <c r="A51" s="74" t="s">
        <v>35</v>
      </c>
      <c r="B51" s="8">
        <f>'iterasi 11'!W53</f>
        <v>0.0969236259190825</v>
      </c>
      <c r="C51" s="7">
        <v>7</v>
      </c>
      <c r="D51" s="7">
        <f t="shared" si="13"/>
        <v>14</v>
      </c>
      <c r="E51" s="7">
        <v>9</v>
      </c>
      <c r="F51" s="8">
        <f t="shared" si="14"/>
        <v>0.00939418926130225</v>
      </c>
      <c r="G51" s="8">
        <f t="shared" si="15"/>
        <v>0.0657593248291157</v>
      </c>
      <c r="H51" s="8">
        <f t="shared" si="16"/>
        <v>0.131518649658231</v>
      </c>
      <c r="I51" s="8">
        <f t="shared" si="16"/>
        <v>0.0845477033517203</v>
      </c>
      <c r="O51" s="21">
        <v>8</v>
      </c>
      <c r="P51" s="22">
        <f t="shared" si="17"/>
        <v>0.0253779984342472</v>
      </c>
      <c r="Q51" s="22">
        <f t="shared" si="18"/>
        <v>0.348846215114689</v>
      </c>
      <c r="R51" s="22">
        <f t="shared" si="19"/>
        <v>0.0229428796874278</v>
      </c>
      <c r="S51" s="22">
        <f t="shared" si="20"/>
        <v>0.397167093236364</v>
      </c>
      <c r="U51" s="21">
        <v>8</v>
      </c>
      <c r="V51" s="22">
        <f t="shared" si="21"/>
        <v>0.0638975354867685</v>
      </c>
      <c r="W51" s="22">
        <f t="shared" si="22"/>
        <v>0.878336148828629</v>
      </c>
      <c r="X51" s="22">
        <f t="shared" si="23"/>
        <v>0.0577663156846026</v>
      </c>
    </row>
    <row r="52" spans="1:24">
      <c r="A52" s="74" t="s">
        <v>36</v>
      </c>
      <c r="B52" s="8">
        <f>'iterasi 11'!W54</f>
        <v>0.0373264256768779</v>
      </c>
      <c r="C52" s="7">
        <v>0</v>
      </c>
      <c r="D52" s="7">
        <f t="shared" si="13"/>
        <v>0</v>
      </c>
      <c r="E52" s="7">
        <v>0</v>
      </c>
      <c r="F52" s="8">
        <f t="shared" si="14"/>
        <v>0.00139326205381149</v>
      </c>
      <c r="G52" s="8">
        <f t="shared" si="15"/>
        <v>0</v>
      </c>
      <c r="H52" s="8">
        <f t="shared" si="16"/>
        <v>0</v>
      </c>
      <c r="I52" s="8">
        <f t="shared" si="16"/>
        <v>0</v>
      </c>
      <c r="O52" s="21">
        <v>9</v>
      </c>
      <c r="P52" s="22">
        <f t="shared" si="17"/>
        <v>0.0205578591335891</v>
      </c>
      <c r="Q52" s="22">
        <f t="shared" si="18"/>
        <v>0.0722904419422532</v>
      </c>
      <c r="R52" s="22">
        <f t="shared" si="19"/>
        <v>0.0164291813767245</v>
      </c>
      <c r="S52" s="22">
        <f t="shared" si="20"/>
        <v>0.109277482452567</v>
      </c>
      <c r="U52" s="21">
        <v>9</v>
      </c>
      <c r="V52" s="22">
        <f t="shared" si="21"/>
        <v>0.188125299670154</v>
      </c>
      <c r="W52" s="22">
        <f t="shared" si="22"/>
        <v>0.6615309972357</v>
      </c>
      <c r="X52" s="22">
        <f t="shared" si="23"/>
        <v>0.150343703094147</v>
      </c>
    </row>
    <row r="53" spans="1:24">
      <c r="A53" s="74" t="s">
        <v>37</v>
      </c>
      <c r="B53" s="8">
        <f>'iterasi 11'!W55</f>
        <v>0.637652794464396</v>
      </c>
      <c r="C53" s="7">
        <v>4</v>
      </c>
      <c r="D53" s="7">
        <f t="shared" si="13"/>
        <v>8</v>
      </c>
      <c r="E53" s="7">
        <v>3</v>
      </c>
      <c r="F53" s="8">
        <f t="shared" si="14"/>
        <v>0.406601086288253</v>
      </c>
      <c r="G53" s="8">
        <f t="shared" si="15"/>
        <v>1.62640434515301</v>
      </c>
      <c r="H53" s="8">
        <f t="shared" si="16"/>
        <v>3.25280869030602</v>
      </c>
      <c r="I53" s="8">
        <f t="shared" si="16"/>
        <v>1.21980325886476</v>
      </c>
      <c r="O53" s="21">
        <v>10</v>
      </c>
      <c r="P53" s="22">
        <f t="shared" si="17"/>
        <v>0.0632376766506836</v>
      </c>
      <c r="Q53" s="22">
        <f t="shared" si="18"/>
        <v>0.00713345332490499</v>
      </c>
      <c r="R53" s="22">
        <f t="shared" si="19"/>
        <v>0.00352599904290108</v>
      </c>
      <c r="S53" s="22">
        <f t="shared" si="20"/>
        <v>0.0738971290184897</v>
      </c>
      <c r="U53" s="21">
        <v>10</v>
      </c>
      <c r="V53" s="22">
        <f t="shared" si="21"/>
        <v>0.855752821396634</v>
      </c>
      <c r="W53" s="22">
        <f t="shared" si="22"/>
        <v>0.0965322120040704</v>
      </c>
      <c r="X53" s="22">
        <f t="shared" si="23"/>
        <v>0.0477149665992957</v>
      </c>
    </row>
    <row r="54" spans="1:24">
      <c r="A54" s="74" t="s">
        <v>38</v>
      </c>
      <c r="B54" s="8">
        <f>'iterasi 11'!W56</f>
        <v>0.0373264256768779</v>
      </c>
      <c r="C54" s="7">
        <v>0</v>
      </c>
      <c r="D54" s="7">
        <f t="shared" si="13"/>
        <v>0</v>
      </c>
      <c r="E54" s="7">
        <v>0</v>
      </c>
      <c r="F54" s="8">
        <f t="shared" si="14"/>
        <v>0.00139326205381149</v>
      </c>
      <c r="G54" s="8">
        <f t="shared" si="15"/>
        <v>0</v>
      </c>
      <c r="H54" s="8">
        <f t="shared" si="16"/>
        <v>0</v>
      </c>
      <c r="I54" s="8">
        <f t="shared" si="16"/>
        <v>0</v>
      </c>
      <c r="O54" s="21">
        <v>11</v>
      </c>
      <c r="P54" s="22">
        <f t="shared" si="17"/>
        <v>0.00503884107543101</v>
      </c>
      <c r="Q54" s="22">
        <f t="shared" si="18"/>
        <v>0.0256578590917036</v>
      </c>
      <c r="R54" s="22">
        <f t="shared" si="19"/>
        <v>0.654407658480867</v>
      </c>
      <c r="S54" s="22">
        <f t="shared" si="20"/>
        <v>0.685104358648001</v>
      </c>
      <c r="U54" s="21">
        <v>11</v>
      </c>
      <c r="V54" s="22">
        <f t="shared" si="21"/>
        <v>0.0073548518730413</v>
      </c>
      <c r="W54" s="22">
        <f t="shared" si="22"/>
        <v>0.037451022997923</v>
      </c>
      <c r="X54" s="22">
        <f t="shared" si="23"/>
        <v>0.955194125129036</v>
      </c>
    </row>
    <row r="55" spans="1:24">
      <c r="A55" s="74" t="s">
        <v>39</v>
      </c>
      <c r="B55" s="8">
        <f>'iterasi 11'!W57</f>
        <v>0.708321653936491</v>
      </c>
      <c r="C55" s="7">
        <v>2</v>
      </c>
      <c r="D55" s="7">
        <f t="shared" si="13"/>
        <v>4</v>
      </c>
      <c r="E55" s="7">
        <v>1</v>
      </c>
      <c r="F55" s="8">
        <f t="shared" si="14"/>
        <v>0.501719565435326</v>
      </c>
      <c r="G55" s="8">
        <f t="shared" si="15"/>
        <v>1.00343913087065</v>
      </c>
      <c r="H55" s="8">
        <f t="shared" si="16"/>
        <v>2.0068782617413</v>
      </c>
      <c r="I55" s="8">
        <f t="shared" si="16"/>
        <v>0.501719565435326</v>
      </c>
      <c r="O55" s="21">
        <v>12</v>
      </c>
      <c r="P55" s="22">
        <f t="shared" si="17"/>
        <v>0.0360291046403333</v>
      </c>
      <c r="Q55" s="22">
        <f t="shared" si="18"/>
        <v>0.0903935777917018</v>
      </c>
      <c r="R55" s="22">
        <f t="shared" si="19"/>
        <v>0.0148791299676056</v>
      </c>
      <c r="S55" s="22">
        <f t="shared" si="20"/>
        <v>0.141301812399641</v>
      </c>
      <c r="U55" s="21">
        <v>12</v>
      </c>
      <c r="V55" s="22">
        <f t="shared" si="21"/>
        <v>0.254979777176764</v>
      </c>
      <c r="W55" s="22">
        <f t="shared" si="22"/>
        <v>0.639719875184925</v>
      </c>
      <c r="X55" s="22">
        <f t="shared" si="23"/>
        <v>0.105300347638311</v>
      </c>
    </row>
    <row r="56" spans="1:24">
      <c r="A56" s="74" t="s">
        <v>40</v>
      </c>
      <c r="B56" s="8">
        <f>'iterasi 11'!W58</f>
        <v>0.758080764150033</v>
      </c>
      <c r="C56" s="7">
        <v>3</v>
      </c>
      <c r="D56" s="7">
        <f t="shared" si="13"/>
        <v>6</v>
      </c>
      <c r="E56" s="7">
        <v>5</v>
      </c>
      <c r="F56" s="8">
        <f t="shared" si="14"/>
        <v>0.574686444974298</v>
      </c>
      <c r="G56" s="8">
        <f t="shared" si="15"/>
        <v>1.72405933492289</v>
      </c>
      <c r="H56" s="8">
        <f t="shared" si="16"/>
        <v>3.44811866984579</v>
      </c>
      <c r="I56" s="8">
        <f t="shared" si="16"/>
        <v>2.87343222487149</v>
      </c>
      <c r="O56" s="21">
        <v>13</v>
      </c>
      <c r="P56" s="22">
        <f t="shared" si="17"/>
        <v>0.00503884107543101</v>
      </c>
      <c r="Q56" s="22">
        <f t="shared" si="18"/>
        <v>0.0256578590917036</v>
      </c>
      <c r="R56" s="22">
        <f t="shared" si="19"/>
        <v>0.654407658480867</v>
      </c>
      <c r="S56" s="22">
        <f t="shared" si="20"/>
        <v>0.685104358648001</v>
      </c>
      <c r="U56" s="21">
        <v>13</v>
      </c>
      <c r="V56" s="22">
        <f t="shared" si="21"/>
        <v>0.0073548518730413</v>
      </c>
      <c r="W56" s="22">
        <f t="shared" si="22"/>
        <v>0.037451022997923</v>
      </c>
      <c r="X56" s="22">
        <f t="shared" si="23"/>
        <v>0.955194125129036</v>
      </c>
    </row>
    <row r="57" spans="1:24">
      <c r="A57" s="74" t="s">
        <v>41</v>
      </c>
      <c r="B57" s="8">
        <f>'iterasi 11'!W59</f>
        <v>0.0939748727642602</v>
      </c>
      <c r="C57" s="7">
        <v>1</v>
      </c>
      <c r="D57" s="7">
        <f t="shared" si="13"/>
        <v>2</v>
      </c>
      <c r="E57" s="7">
        <v>1</v>
      </c>
      <c r="F57" s="8">
        <f t="shared" si="14"/>
        <v>0.0088312767110589</v>
      </c>
      <c r="G57" s="8">
        <f t="shared" si="15"/>
        <v>0.0088312767110589</v>
      </c>
      <c r="H57" s="8">
        <f t="shared" si="16"/>
        <v>0.0176625534221178</v>
      </c>
      <c r="I57" s="8">
        <f t="shared" si="16"/>
        <v>0.0088312767110589</v>
      </c>
      <c r="O57" s="21">
        <v>14</v>
      </c>
      <c r="P57" s="22">
        <f t="shared" si="17"/>
        <v>0.0103275058125787</v>
      </c>
      <c r="Q57" s="22">
        <f t="shared" si="18"/>
        <v>0.23746417084432</v>
      </c>
      <c r="R57" s="22">
        <f t="shared" si="19"/>
        <v>0.0886294310214751</v>
      </c>
      <c r="S57" s="22">
        <f t="shared" si="20"/>
        <v>0.336421107678373</v>
      </c>
      <c r="U57" s="21">
        <v>14</v>
      </c>
      <c r="V57" s="22">
        <f t="shared" si="21"/>
        <v>0.0306981505525867</v>
      </c>
      <c r="W57" s="22">
        <f t="shared" si="22"/>
        <v>0.705853959292415</v>
      </c>
      <c r="X57" s="22">
        <f t="shared" si="23"/>
        <v>0.263447890154998</v>
      </c>
    </row>
    <row r="58" spans="1:24">
      <c r="A58" s="74" t="s">
        <v>42</v>
      </c>
      <c r="B58" s="8">
        <f>'iterasi 11'!W60</f>
        <v>0.0373264256768779</v>
      </c>
      <c r="C58" s="7">
        <v>0</v>
      </c>
      <c r="D58" s="7">
        <f t="shared" si="13"/>
        <v>0</v>
      </c>
      <c r="E58" s="7">
        <v>0</v>
      </c>
      <c r="F58" s="8">
        <f t="shared" si="14"/>
        <v>0.00139326205381149</v>
      </c>
      <c r="G58" s="8">
        <f t="shared" si="15"/>
        <v>0</v>
      </c>
      <c r="H58" s="8">
        <f t="shared" si="16"/>
        <v>0</v>
      </c>
      <c r="I58" s="8">
        <f t="shared" si="16"/>
        <v>0</v>
      </c>
      <c r="O58" s="21">
        <v>15</v>
      </c>
      <c r="P58" s="22">
        <f t="shared" si="17"/>
        <v>0.0294461635262527</v>
      </c>
      <c r="Q58" s="22">
        <f t="shared" si="18"/>
        <v>0.154287287714275</v>
      </c>
      <c r="R58" s="22">
        <f t="shared" si="19"/>
        <v>0.0193210691143848</v>
      </c>
      <c r="S58" s="22">
        <f t="shared" si="20"/>
        <v>0.203054520354913</v>
      </c>
      <c r="U58" s="21">
        <v>15</v>
      </c>
      <c r="V58" s="22">
        <f t="shared" si="21"/>
        <v>0.145016045320167</v>
      </c>
      <c r="W58" s="22">
        <f t="shared" si="22"/>
        <v>0.759831829621923</v>
      </c>
      <c r="X58" s="22">
        <f t="shared" si="23"/>
        <v>0.0951521250579109</v>
      </c>
    </row>
    <row r="59" spans="1:24">
      <c r="A59" s="74" t="s">
        <v>43</v>
      </c>
      <c r="B59" s="8">
        <f>'iterasi 11'!W61</f>
        <v>0.758080764150033</v>
      </c>
      <c r="C59" s="7">
        <v>3</v>
      </c>
      <c r="D59" s="7">
        <f t="shared" si="13"/>
        <v>6</v>
      </c>
      <c r="E59" s="7">
        <v>5</v>
      </c>
      <c r="F59" s="8">
        <f t="shared" si="14"/>
        <v>0.574686444974298</v>
      </c>
      <c r="G59" s="8">
        <f t="shared" si="15"/>
        <v>1.72405933492289</v>
      </c>
      <c r="H59" s="8">
        <f t="shared" si="16"/>
        <v>3.44811866984579</v>
      </c>
      <c r="I59" s="8">
        <f t="shared" si="16"/>
        <v>2.87343222487149</v>
      </c>
      <c r="O59" s="21">
        <v>16</v>
      </c>
      <c r="P59" s="22">
        <f t="shared" si="17"/>
        <v>0.00735718226472871</v>
      </c>
      <c r="Q59" s="22">
        <f t="shared" si="18"/>
        <v>0.0694434860963282</v>
      </c>
      <c r="R59" s="22">
        <f t="shared" si="19"/>
        <v>0.67080420482776</v>
      </c>
      <c r="S59" s="22">
        <f t="shared" si="20"/>
        <v>0.747604873188817</v>
      </c>
      <c r="U59" s="21">
        <v>16</v>
      </c>
      <c r="V59" s="22">
        <f t="shared" si="21"/>
        <v>0.00984100362180299</v>
      </c>
      <c r="W59" s="22">
        <f t="shared" si="22"/>
        <v>0.0928879526963562</v>
      </c>
      <c r="X59" s="22">
        <f t="shared" si="23"/>
        <v>0.897271043681841</v>
      </c>
    </row>
    <row r="60" spans="1:24">
      <c r="A60" s="74" t="s">
        <v>44</v>
      </c>
      <c r="B60" s="8">
        <f>'iterasi 11'!W62</f>
        <v>0.233777638079813</v>
      </c>
      <c r="C60" s="7">
        <v>4</v>
      </c>
      <c r="D60" s="7">
        <f t="shared" si="13"/>
        <v>8</v>
      </c>
      <c r="E60" s="7">
        <v>7</v>
      </c>
      <c r="F60" s="8">
        <f t="shared" si="14"/>
        <v>0.054651984066176</v>
      </c>
      <c r="G60" s="8">
        <f t="shared" si="15"/>
        <v>0.218607936264704</v>
      </c>
      <c r="H60" s="8">
        <f t="shared" si="16"/>
        <v>0.437215872529408</v>
      </c>
      <c r="I60" s="8">
        <f t="shared" si="16"/>
        <v>0.382563888463232</v>
      </c>
      <c r="O60" s="21">
        <v>17</v>
      </c>
      <c r="P60" s="22">
        <f t="shared" si="17"/>
        <v>0.00503884107543101</v>
      </c>
      <c r="Q60" s="22">
        <f t="shared" si="18"/>
        <v>0.0256578590917036</v>
      </c>
      <c r="R60" s="22">
        <f t="shared" si="19"/>
        <v>0.654407658480867</v>
      </c>
      <c r="S60" s="22">
        <f t="shared" si="20"/>
        <v>0.685104358648001</v>
      </c>
      <c r="U60" s="21">
        <v>17</v>
      </c>
      <c r="V60" s="22">
        <f t="shared" si="21"/>
        <v>0.0073548518730413</v>
      </c>
      <c r="W60" s="22">
        <f t="shared" si="22"/>
        <v>0.037451022997923</v>
      </c>
      <c r="X60" s="22">
        <f t="shared" si="23"/>
        <v>0.955194125129036</v>
      </c>
    </row>
    <row r="61" spans="1:24">
      <c r="A61" s="74" t="s">
        <v>45</v>
      </c>
      <c r="B61" s="8">
        <f>'iterasi 11'!W63</f>
        <v>0.0511083028152517</v>
      </c>
      <c r="C61" s="7">
        <v>5</v>
      </c>
      <c r="D61" s="7">
        <f t="shared" si="13"/>
        <v>10</v>
      </c>
      <c r="E61" s="7">
        <v>6</v>
      </c>
      <c r="F61" s="8">
        <f t="shared" si="14"/>
        <v>0.00261205861665547</v>
      </c>
      <c r="G61" s="8">
        <f t="shared" si="15"/>
        <v>0.0130602930832773</v>
      </c>
      <c r="H61" s="8">
        <f t="shared" si="16"/>
        <v>0.0261205861665547</v>
      </c>
      <c r="I61" s="8">
        <f t="shared" si="16"/>
        <v>0.0156723516999328</v>
      </c>
      <c r="O61" s="21">
        <v>18</v>
      </c>
      <c r="P61" s="22">
        <f t="shared" si="17"/>
        <v>0.0294461635262527</v>
      </c>
      <c r="Q61" s="22">
        <f t="shared" si="18"/>
        <v>0.154287287714275</v>
      </c>
      <c r="R61" s="22">
        <f t="shared" si="19"/>
        <v>0.0193210691143848</v>
      </c>
      <c r="S61" s="22">
        <f t="shared" si="20"/>
        <v>0.203054520354913</v>
      </c>
      <c r="U61" s="21">
        <v>18</v>
      </c>
      <c r="V61" s="22">
        <f t="shared" si="21"/>
        <v>0.145016045320167</v>
      </c>
      <c r="W61" s="22">
        <f t="shared" si="22"/>
        <v>0.759831829621923</v>
      </c>
      <c r="X61" s="22">
        <f t="shared" si="23"/>
        <v>0.0951521250579109</v>
      </c>
    </row>
    <row r="62" spans="1:24">
      <c r="A62" s="74" t="s">
        <v>46</v>
      </c>
      <c r="B62" s="8">
        <f>'iterasi 11'!W64</f>
        <v>0.0373264256768779</v>
      </c>
      <c r="C62" s="7">
        <v>0</v>
      </c>
      <c r="D62" s="7">
        <f t="shared" si="13"/>
        <v>0</v>
      </c>
      <c r="E62" s="7">
        <v>0</v>
      </c>
      <c r="F62" s="8">
        <f t="shared" si="14"/>
        <v>0.00139326205381149</v>
      </c>
      <c r="G62" s="8">
        <f t="shared" si="15"/>
        <v>0</v>
      </c>
      <c r="H62" s="8">
        <f t="shared" si="16"/>
        <v>0</v>
      </c>
      <c r="I62" s="8">
        <f t="shared" si="16"/>
        <v>0</v>
      </c>
      <c r="O62" s="21">
        <v>19</v>
      </c>
      <c r="P62" s="22">
        <f t="shared" si="17"/>
        <v>0.100204205146793</v>
      </c>
      <c r="Q62" s="22">
        <f t="shared" si="18"/>
        <v>0.033873016625374</v>
      </c>
      <c r="R62" s="22">
        <f t="shared" si="19"/>
        <v>0.0096255579559505</v>
      </c>
      <c r="S62" s="22">
        <f t="shared" si="20"/>
        <v>0.143702779728117</v>
      </c>
      <c r="U62" s="21">
        <v>19</v>
      </c>
      <c r="V62" s="22">
        <f t="shared" si="21"/>
        <v>0.69730178731669</v>
      </c>
      <c r="W62" s="22">
        <f t="shared" si="22"/>
        <v>0.235715806538058</v>
      </c>
      <c r="X62" s="22">
        <f t="shared" si="23"/>
        <v>0.0669824061452525</v>
      </c>
    </row>
    <row r="63" spans="1:24">
      <c r="A63" s="74" t="s">
        <v>47</v>
      </c>
      <c r="B63" s="8">
        <f>'iterasi 11'!W65</f>
        <v>0.86634421724889</v>
      </c>
      <c r="C63" s="7">
        <v>2</v>
      </c>
      <c r="D63" s="7">
        <f t="shared" si="13"/>
        <v>4</v>
      </c>
      <c r="E63" s="7">
        <v>2</v>
      </c>
      <c r="F63" s="8">
        <f t="shared" si="14"/>
        <v>0.750552302760591</v>
      </c>
      <c r="G63" s="8">
        <f t="shared" si="15"/>
        <v>1.50110460552118</v>
      </c>
      <c r="H63" s="8">
        <f t="shared" si="16"/>
        <v>3.00220921104236</v>
      </c>
      <c r="I63" s="8">
        <f t="shared" si="16"/>
        <v>1.50110460552118</v>
      </c>
      <c r="O63" s="21">
        <v>20</v>
      </c>
      <c r="P63" s="22">
        <f t="shared" si="17"/>
        <v>0.429046640458611</v>
      </c>
      <c r="Q63" s="22">
        <f t="shared" si="18"/>
        <v>0.0239703742242895</v>
      </c>
      <c r="R63" s="22">
        <f t="shared" si="19"/>
        <v>0.00760388014776814</v>
      </c>
      <c r="S63" s="22">
        <f t="shared" si="20"/>
        <v>0.460620894830669</v>
      </c>
      <c r="U63" s="21">
        <v>20</v>
      </c>
      <c r="V63" s="22">
        <f t="shared" si="21"/>
        <v>0.931452839577187</v>
      </c>
      <c r="W63" s="22">
        <f t="shared" si="22"/>
        <v>0.0520392680690297</v>
      </c>
      <c r="X63" s="22">
        <f t="shared" si="23"/>
        <v>0.0165078923537836</v>
      </c>
    </row>
    <row r="64" spans="1:24">
      <c r="A64" s="74" t="s">
        <v>48</v>
      </c>
      <c r="B64" s="8">
        <f>'iterasi 11'!W66</f>
        <v>0.86634421724889</v>
      </c>
      <c r="C64" s="7">
        <v>2</v>
      </c>
      <c r="D64" s="7">
        <f t="shared" si="13"/>
        <v>4</v>
      </c>
      <c r="E64" s="7">
        <v>2</v>
      </c>
      <c r="F64" s="8">
        <f t="shared" si="14"/>
        <v>0.750552302760591</v>
      </c>
      <c r="G64" s="8">
        <f t="shared" si="15"/>
        <v>1.50110460552118</v>
      </c>
      <c r="H64" s="8">
        <f t="shared" si="16"/>
        <v>3.00220921104236</v>
      </c>
      <c r="I64" s="8">
        <f t="shared" si="16"/>
        <v>1.50110460552118</v>
      </c>
      <c r="O64" s="21">
        <v>21</v>
      </c>
      <c r="P64" s="22">
        <f t="shared" si="17"/>
        <v>0.00503884107543101</v>
      </c>
      <c r="Q64" s="22">
        <f t="shared" si="18"/>
        <v>0.0256578590917036</v>
      </c>
      <c r="R64" s="22">
        <f t="shared" si="19"/>
        <v>0.654407658480867</v>
      </c>
      <c r="S64" s="22">
        <f t="shared" si="20"/>
        <v>0.685104358648001</v>
      </c>
      <c r="U64" s="21">
        <v>21</v>
      </c>
      <c r="V64" s="22">
        <f t="shared" si="21"/>
        <v>0.0073548518730413</v>
      </c>
      <c r="W64" s="22">
        <f t="shared" si="22"/>
        <v>0.037451022997923</v>
      </c>
      <c r="X64" s="22">
        <f t="shared" si="23"/>
        <v>0.955194125129036</v>
      </c>
    </row>
    <row r="65" spans="1:24">
      <c r="A65" s="74" t="s">
        <v>49</v>
      </c>
      <c r="B65" s="8">
        <f>'iterasi 11'!W67</f>
        <v>0.909641210699515</v>
      </c>
      <c r="C65" s="7">
        <v>2</v>
      </c>
      <c r="D65" s="7">
        <f t="shared" si="13"/>
        <v>4</v>
      </c>
      <c r="E65" s="7">
        <v>3</v>
      </c>
      <c r="F65" s="8">
        <f t="shared" si="14"/>
        <v>0.82744713220288</v>
      </c>
      <c r="G65" s="8">
        <f t="shared" si="15"/>
        <v>1.65489426440576</v>
      </c>
      <c r="H65" s="8">
        <f t="shared" si="16"/>
        <v>3.30978852881152</v>
      </c>
      <c r="I65" s="8">
        <f t="shared" si="16"/>
        <v>2.48234139660864</v>
      </c>
      <c r="O65" s="21">
        <v>22</v>
      </c>
      <c r="P65" s="22">
        <f t="shared" si="17"/>
        <v>0.0117116766344341</v>
      </c>
      <c r="Q65" s="22">
        <f t="shared" si="18"/>
        <v>0.547649825012024</v>
      </c>
      <c r="R65" s="22">
        <f t="shared" si="19"/>
        <v>0.0743306721198674</v>
      </c>
      <c r="S65" s="22">
        <f t="shared" si="20"/>
        <v>0.633692173766326</v>
      </c>
      <c r="U65" s="21">
        <v>22</v>
      </c>
      <c r="V65" s="22">
        <f t="shared" si="21"/>
        <v>0.0184816494810503</v>
      </c>
      <c r="W65" s="22">
        <f t="shared" si="22"/>
        <v>0.864220591138262</v>
      </c>
      <c r="X65" s="22">
        <f t="shared" si="23"/>
        <v>0.117297759380688</v>
      </c>
    </row>
    <row r="66" spans="1:24">
      <c r="A66" s="74" t="s">
        <v>50</v>
      </c>
      <c r="B66" s="8">
        <f>'iterasi 11'!W68</f>
        <v>0.926829858316265</v>
      </c>
      <c r="C66" s="7">
        <v>3</v>
      </c>
      <c r="D66" s="7">
        <f t="shared" si="13"/>
        <v>6</v>
      </c>
      <c r="E66" s="7">
        <v>2</v>
      </c>
      <c r="F66" s="8">
        <f t="shared" si="14"/>
        <v>0.859013586266549</v>
      </c>
      <c r="G66" s="8">
        <f t="shared" si="15"/>
        <v>2.57704075879965</v>
      </c>
      <c r="H66" s="8">
        <f t="shared" si="16"/>
        <v>5.15408151759929</v>
      </c>
      <c r="I66" s="8">
        <f t="shared" si="16"/>
        <v>1.7180271725331</v>
      </c>
      <c r="O66" s="21">
        <v>23</v>
      </c>
      <c r="P66" s="22">
        <f t="shared" si="17"/>
        <v>0.0117116766344341</v>
      </c>
      <c r="Q66" s="22">
        <f t="shared" si="18"/>
        <v>0.547649825012024</v>
      </c>
      <c r="R66" s="22">
        <f t="shared" si="19"/>
        <v>0.0743306721198674</v>
      </c>
      <c r="S66" s="22">
        <f t="shared" si="20"/>
        <v>0.633692173766326</v>
      </c>
      <c r="U66" s="21">
        <v>23</v>
      </c>
      <c r="V66" s="22">
        <f t="shared" si="21"/>
        <v>0.0184816494810503</v>
      </c>
      <c r="W66" s="22">
        <f t="shared" si="22"/>
        <v>0.864220591138262</v>
      </c>
      <c r="X66" s="22">
        <f t="shared" si="23"/>
        <v>0.117297759380688</v>
      </c>
    </row>
    <row r="67" spans="1:24">
      <c r="A67" s="74" t="s">
        <v>51</v>
      </c>
      <c r="B67" s="8">
        <f>'iterasi 11'!W69</f>
        <v>0.86634421724889</v>
      </c>
      <c r="C67" s="7">
        <v>2</v>
      </c>
      <c r="D67" s="7">
        <f t="shared" si="13"/>
        <v>4</v>
      </c>
      <c r="E67" s="7">
        <v>2</v>
      </c>
      <c r="F67" s="8">
        <f t="shared" si="14"/>
        <v>0.750552302760591</v>
      </c>
      <c r="G67" s="8">
        <f t="shared" si="15"/>
        <v>1.50110460552118</v>
      </c>
      <c r="H67" s="8">
        <f t="shared" si="16"/>
        <v>3.00220921104236</v>
      </c>
      <c r="I67" s="8">
        <f t="shared" si="16"/>
        <v>1.50110460552118</v>
      </c>
      <c r="O67" s="21">
        <v>24</v>
      </c>
      <c r="P67" s="22">
        <f t="shared" si="17"/>
        <v>0.0131681274575985</v>
      </c>
      <c r="Q67" s="22">
        <f t="shared" si="18"/>
        <v>0.694055457964966</v>
      </c>
      <c r="R67" s="22">
        <f t="shared" si="19"/>
        <v>0.0567412615526388</v>
      </c>
      <c r="S67" s="22">
        <f t="shared" si="20"/>
        <v>0.763964846975204</v>
      </c>
      <c r="U67" s="21">
        <v>24</v>
      </c>
      <c r="V67" s="22">
        <f t="shared" si="21"/>
        <v>0.0172365620090186</v>
      </c>
      <c r="W67" s="22">
        <f t="shared" si="22"/>
        <v>0.908491353644042</v>
      </c>
      <c r="X67" s="22">
        <f t="shared" si="23"/>
        <v>0.0742720843469392</v>
      </c>
    </row>
    <row r="68" spans="1:24">
      <c r="A68" s="74" t="s">
        <v>52</v>
      </c>
      <c r="B68" s="8">
        <f>'iterasi 11'!W70</f>
        <v>0.0939748727642602</v>
      </c>
      <c r="C68" s="7">
        <v>1</v>
      </c>
      <c r="D68" s="7">
        <f t="shared" si="13"/>
        <v>2</v>
      </c>
      <c r="E68" s="7">
        <v>1</v>
      </c>
      <c r="F68" s="8">
        <f t="shared" si="14"/>
        <v>0.0088312767110589</v>
      </c>
      <c r="G68" s="8">
        <f t="shared" si="15"/>
        <v>0.0088312767110589</v>
      </c>
      <c r="H68" s="8">
        <f t="shared" si="16"/>
        <v>0.0176625534221178</v>
      </c>
      <c r="I68" s="8">
        <f t="shared" si="16"/>
        <v>0.0088312767110589</v>
      </c>
      <c r="O68" s="21">
        <v>25</v>
      </c>
      <c r="P68" s="22">
        <f t="shared" si="17"/>
        <v>0.0177644916535408</v>
      </c>
      <c r="Q68" s="22">
        <f t="shared" si="18"/>
        <v>0.610893246902874</v>
      </c>
      <c r="R68" s="22">
        <f t="shared" si="19"/>
        <v>0.0300791844297619</v>
      </c>
      <c r="S68" s="22">
        <f t="shared" si="20"/>
        <v>0.658736922986177</v>
      </c>
      <c r="U68" s="21">
        <v>25</v>
      </c>
      <c r="V68" s="22">
        <f t="shared" si="21"/>
        <v>0.0269675055908678</v>
      </c>
      <c r="W68" s="22">
        <f t="shared" si="22"/>
        <v>0.927370586931095</v>
      </c>
      <c r="X68" s="22">
        <f t="shared" si="23"/>
        <v>0.0456619074780374</v>
      </c>
    </row>
    <row r="69" spans="1:24">
      <c r="A69" s="74" t="s">
        <v>53</v>
      </c>
      <c r="B69" s="8">
        <f>'iterasi 11'!W71</f>
        <v>0.909641210699515</v>
      </c>
      <c r="C69" s="7">
        <v>2</v>
      </c>
      <c r="D69" s="7">
        <f t="shared" si="13"/>
        <v>4</v>
      </c>
      <c r="E69" s="7">
        <v>3</v>
      </c>
      <c r="F69" s="8">
        <f t="shared" si="14"/>
        <v>0.82744713220288</v>
      </c>
      <c r="G69" s="8">
        <f t="shared" si="15"/>
        <v>1.65489426440576</v>
      </c>
      <c r="H69" s="8">
        <f t="shared" si="16"/>
        <v>3.30978852881152</v>
      </c>
      <c r="I69" s="8">
        <f t="shared" si="16"/>
        <v>2.48234139660864</v>
      </c>
      <c r="O69" s="21">
        <v>26</v>
      </c>
      <c r="P69" s="22">
        <f t="shared" si="17"/>
        <v>0.0117116766344341</v>
      </c>
      <c r="Q69" s="22">
        <f t="shared" si="18"/>
        <v>0.547649825012024</v>
      </c>
      <c r="R69" s="22">
        <f t="shared" si="19"/>
        <v>0.0743306721198674</v>
      </c>
      <c r="S69" s="22">
        <f t="shared" si="20"/>
        <v>0.633692173766326</v>
      </c>
      <c r="U69" s="21">
        <v>26</v>
      </c>
      <c r="V69" s="22">
        <f t="shared" si="21"/>
        <v>0.0184816494810503</v>
      </c>
      <c r="W69" s="22">
        <f t="shared" si="22"/>
        <v>0.864220591138262</v>
      </c>
      <c r="X69" s="22">
        <f t="shared" si="23"/>
        <v>0.117297759380688</v>
      </c>
    </row>
    <row r="70" spans="1:24">
      <c r="A70" s="74" t="s">
        <v>54</v>
      </c>
      <c r="B70" s="8">
        <f>'iterasi 11'!W72</f>
        <v>0.0170331853447961</v>
      </c>
      <c r="C70" s="7">
        <v>5</v>
      </c>
      <c r="D70" s="7">
        <f t="shared" si="13"/>
        <v>10</v>
      </c>
      <c r="E70" s="7">
        <v>7</v>
      </c>
      <c r="F70" s="8">
        <f t="shared" si="14"/>
        <v>0.000290129402990175</v>
      </c>
      <c r="G70" s="8">
        <f t="shared" si="15"/>
        <v>0.00145064701495088</v>
      </c>
      <c r="H70" s="8">
        <f t="shared" si="16"/>
        <v>0.00290129402990175</v>
      </c>
      <c r="I70" s="8">
        <f t="shared" si="16"/>
        <v>0.00203090582093123</v>
      </c>
      <c r="O70" s="21">
        <v>27</v>
      </c>
      <c r="P70" s="22">
        <f t="shared" si="17"/>
        <v>0.00735718226472871</v>
      </c>
      <c r="Q70" s="22">
        <f t="shared" si="18"/>
        <v>0.0694434860963282</v>
      </c>
      <c r="R70" s="22">
        <f t="shared" si="19"/>
        <v>0.67080420482776</v>
      </c>
      <c r="S70" s="22">
        <f t="shared" si="20"/>
        <v>0.747604873188817</v>
      </c>
      <c r="U70" s="21">
        <v>27</v>
      </c>
      <c r="V70" s="22">
        <f t="shared" si="21"/>
        <v>0.00984100362180299</v>
      </c>
      <c r="W70" s="22">
        <f t="shared" si="22"/>
        <v>0.0928879526963562</v>
      </c>
      <c r="X70" s="22">
        <f t="shared" si="23"/>
        <v>0.897271043681841</v>
      </c>
    </row>
    <row r="71" spans="1:24">
      <c r="A71" s="74" t="s">
        <v>55</v>
      </c>
      <c r="B71" s="8">
        <f>'iterasi 11'!W73</f>
        <v>0.0939748727642602</v>
      </c>
      <c r="C71" s="7">
        <v>1</v>
      </c>
      <c r="D71" s="7">
        <f t="shared" si="13"/>
        <v>2</v>
      </c>
      <c r="E71" s="7">
        <v>1</v>
      </c>
      <c r="F71" s="8">
        <f t="shared" si="14"/>
        <v>0.0088312767110589</v>
      </c>
      <c r="G71" s="8">
        <f t="shared" si="15"/>
        <v>0.0088312767110589</v>
      </c>
      <c r="H71" s="8">
        <f t="shared" si="16"/>
        <v>0.0176625534221178</v>
      </c>
      <c r="I71" s="8">
        <f t="shared" si="16"/>
        <v>0.0088312767110589</v>
      </c>
      <c r="O71" s="21">
        <v>28</v>
      </c>
      <c r="P71" s="22">
        <f t="shared" si="17"/>
        <v>0.0131681274575985</v>
      </c>
      <c r="Q71" s="22">
        <f t="shared" si="18"/>
        <v>0.694055457964966</v>
      </c>
      <c r="R71" s="22">
        <f t="shared" si="19"/>
        <v>0.0567412615526388</v>
      </c>
      <c r="S71" s="22">
        <f t="shared" si="20"/>
        <v>0.763964846975204</v>
      </c>
      <c r="U71" s="21">
        <v>28</v>
      </c>
      <c r="V71" s="22">
        <f t="shared" si="21"/>
        <v>0.0172365620090186</v>
      </c>
      <c r="W71" s="22">
        <f t="shared" si="22"/>
        <v>0.908491353644042</v>
      </c>
      <c r="X71" s="22">
        <f t="shared" si="23"/>
        <v>0.0742720843469392</v>
      </c>
    </row>
    <row r="72" spans="1:24">
      <c r="A72" s="28" t="s">
        <v>5</v>
      </c>
      <c r="B72" s="28"/>
      <c r="C72" s="28"/>
      <c r="D72" s="28"/>
      <c r="E72" s="28"/>
      <c r="F72" s="29">
        <f>SUM(F42:F71)</f>
        <v>10.5314059723005</v>
      </c>
      <c r="G72" s="29">
        <f>SUM(G42:G71)</f>
        <v>26.5275975918364</v>
      </c>
      <c r="H72" s="29">
        <f>SUM(H42:H71)</f>
        <v>53.0551951836728</v>
      </c>
      <c r="I72" s="29">
        <f>SUM(I42:I71)</f>
        <v>28.3567440724751</v>
      </c>
      <c r="O72" s="21">
        <v>29</v>
      </c>
      <c r="P72" s="22">
        <f t="shared" si="17"/>
        <v>1.12762511756527</v>
      </c>
      <c r="Q72" s="22">
        <f t="shared" si="18"/>
        <v>0.0202704127401195</v>
      </c>
      <c r="R72" s="22">
        <f t="shared" si="19"/>
        <v>0.00695980108837555</v>
      </c>
      <c r="S72" s="22">
        <f t="shared" si="20"/>
        <v>1.15485533139376</v>
      </c>
      <c r="U72" s="21">
        <v>29</v>
      </c>
      <c r="V72" s="22">
        <f t="shared" si="21"/>
        <v>0.976421103935476</v>
      </c>
      <c r="W72" s="22">
        <f t="shared" si="22"/>
        <v>0.0175523394048463</v>
      </c>
      <c r="X72" s="22">
        <f t="shared" si="23"/>
        <v>0.00602655665967786</v>
      </c>
    </row>
    <row r="73" spans="1:24">
      <c r="A73" s="28" t="s">
        <v>66</v>
      </c>
      <c r="B73" s="28"/>
      <c r="C73" s="28"/>
      <c r="D73" s="28"/>
      <c r="E73" s="28"/>
      <c r="F73" s="28"/>
      <c r="G73" s="29">
        <f>(G72/$F72)</f>
        <v>2.51890371158503</v>
      </c>
      <c r="H73" s="29">
        <f>(H72/$F72)</f>
        <v>5.03780742317006</v>
      </c>
      <c r="I73" s="29">
        <f>(I72/$F72)</f>
        <v>2.69258863888245</v>
      </c>
      <c r="O73" s="21">
        <v>30</v>
      </c>
      <c r="P73" s="22">
        <f t="shared" si="17"/>
        <v>0.00735718226472871</v>
      </c>
      <c r="Q73" s="22">
        <f t="shared" si="18"/>
        <v>0.0694434860963282</v>
      </c>
      <c r="R73" s="22">
        <f t="shared" si="19"/>
        <v>0.67080420482776</v>
      </c>
      <c r="S73" s="22">
        <f t="shared" si="20"/>
        <v>0.747604873188817</v>
      </c>
      <c r="U73" s="21">
        <v>30</v>
      </c>
      <c r="V73" s="22">
        <f t="shared" si="21"/>
        <v>0.00984100362180299</v>
      </c>
      <c r="W73" s="22">
        <f t="shared" si="22"/>
        <v>0.0928879526963562</v>
      </c>
      <c r="X73" s="22">
        <f t="shared" si="23"/>
        <v>0.897271043681841</v>
      </c>
    </row>
    <row r="74" spans="1:9">
      <c r="A74" s="30"/>
      <c r="B74" s="30"/>
      <c r="C74" s="30"/>
      <c r="D74" s="30"/>
      <c r="E74" s="30"/>
      <c r="F74" s="30"/>
      <c r="G74" s="67"/>
      <c r="H74" s="67"/>
      <c r="I74" s="67"/>
    </row>
    <row r="75" spans="1:9">
      <c r="A75" s="30"/>
      <c r="B75" s="30"/>
      <c r="C75" s="30"/>
      <c r="D75" s="30"/>
      <c r="E75" s="30"/>
      <c r="F75" s="30"/>
      <c r="G75" s="67"/>
      <c r="H75" s="67"/>
      <c r="I75" s="67"/>
    </row>
    <row r="76" spans="1:16">
      <c r="A76" s="32" t="s">
        <v>3</v>
      </c>
      <c r="B76" s="32" t="s">
        <v>67</v>
      </c>
      <c r="C76" s="32" t="s">
        <v>10</v>
      </c>
      <c r="D76" s="32"/>
      <c r="E76" s="32"/>
      <c r="F76" s="34" t="s">
        <v>11</v>
      </c>
      <c r="G76" s="32" t="s">
        <v>12</v>
      </c>
      <c r="H76" s="32" t="s">
        <v>13</v>
      </c>
      <c r="I76" s="32" t="s">
        <v>14</v>
      </c>
      <c r="O76" s="39" t="s">
        <v>68</v>
      </c>
      <c r="P76" s="40"/>
    </row>
    <row r="77" spans="1:16">
      <c r="A77" s="32"/>
      <c r="B77" s="32"/>
      <c r="C77" s="32" t="s">
        <v>21</v>
      </c>
      <c r="D77" s="32" t="s">
        <v>22</v>
      </c>
      <c r="E77" s="32" t="s">
        <v>23</v>
      </c>
      <c r="F77" s="34"/>
      <c r="G77" s="32"/>
      <c r="H77" s="32"/>
      <c r="I77" s="32"/>
      <c r="O77" s="40"/>
      <c r="P77" s="40"/>
    </row>
    <row r="78" spans="1:16">
      <c r="A78" s="74" t="s">
        <v>26</v>
      </c>
      <c r="B78" s="8">
        <f>'iterasi 11'!X44</f>
        <v>0.11538070910188</v>
      </c>
      <c r="C78" s="7">
        <v>2</v>
      </c>
      <c r="D78" s="7">
        <f>C78*2</f>
        <v>4</v>
      </c>
      <c r="E78" s="7">
        <v>2</v>
      </c>
      <c r="F78" s="8">
        <f>B78^2</f>
        <v>0.0133127080328527</v>
      </c>
      <c r="G78" s="8">
        <f>$F78*C78</f>
        <v>0.0266254160657054</v>
      </c>
      <c r="H78" s="8">
        <f>$F78*D78</f>
        <v>0.0532508321314108</v>
      </c>
      <c r="I78" s="8">
        <f>$F78*E78</f>
        <v>0.0266254160657054</v>
      </c>
      <c r="O78" s="41" t="s">
        <v>104</v>
      </c>
      <c r="P78" s="27">
        <f>SUM(V6:V35)</f>
        <v>195.593938495948</v>
      </c>
    </row>
    <row r="79" spans="1:16">
      <c r="A79" s="74" t="s">
        <v>27</v>
      </c>
      <c r="B79" s="8">
        <f>'iterasi 11'!X45</f>
        <v>0.0320834541659253</v>
      </c>
      <c r="C79" s="7">
        <v>3</v>
      </c>
      <c r="D79" s="7">
        <f t="shared" ref="D79:D107" si="24">C79*2</f>
        <v>6</v>
      </c>
      <c r="E79" s="7">
        <v>3</v>
      </c>
      <c r="F79" s="8">
        <f t="shared" ref="F79:F107" si="25">B79^2</f>
        <v>0.00102934803121703</v>
      </c>
      <c r="G79" s="8">
        <f t="shared" ref="G79:G107" si="26">F79*C79</f>
        <v>0.00308804409365108</v>
      </c>
      <c r="H79" s="8">
        <f t="shared" ref="H79:I107" si="27">$F79*D79</f>
        <v>0.00617608818730216</v>
      </c>
      <c r="I79" s="8">
        <f t="shared" si="27"/>
        <v>0.00308804409365108</v>
      </c>
      <c r="O79" s="41" t="s">
        <v>101</v>
      </c>
      <c r="P79" s="27">
        <f>'iterasi 11'!V36</f>
        <v>195.766146367238</v>
      </c>
    </row>
    <row r="80" spans="1:16">
      <c r="A80" s="74" t="s">
        <v>28</v>
      </c>
      <c r="B80" s="8">
        <f>'iterasi 11'!X46</f>
        <v>0.955355387594884</v>
      </c>
      <c r="C80" s="7">
        <v>0</v>
      </c>
      <c r="D80" s="7">
        <f t="shared" si="24"/>
        <v>0</v>
      </c>
      <c r="E80" s="7">
        <v>0</v>
      </c>
      <c r="F80" s="8">
        <f t="shared" si="25"/>
        <v>0.91270391660657</v>
      </c>
      <c r="G80" s="8">
        <f t="shared" si="26"/>
        <v>0</v>
      </c>
      <c r="H80" s="8">
        <f t="shared" si="27"/>
        <v>0</v>
      </c>
      <c r="I80" s="8">
        <f t="shared" si="27"/>
        <v>0</v>
      </c>
      <c r="O80" s="41" t="s">
        <v>105</v>
      </c>
      <c r="P80" s="27">
        <f>ABS(P78-P79)</f>
        <v>0.172207871290027</v>
      </c>
    </row>
    <row r="81" spans="1:9">
      <c r="A81" s="74" t="s">
        <v>29</v>
      </c>
      <c r="B81" s="8">
        <f>'iterasi 11'!X47</f>
        <v>0.0110830268614974</v>
      </c>
      <c r="C81" s="7">
        <v>6</v>
      </c>
      <c r="D81" s="7">
        <f t="shared" si="24"/>
        <v>12</v>
      </c>
      <c r="E81" s="7">
        <v>8</v>
      </c>
      <c r="F81" s="8">
        <f t="shared" si="25"/>
        <v>0.000122833484412673</v>
      </c>
      <c r="G81" s="8">
        <f t="shared" si="26"/>
        <v>0.000737000906476038</v>
      </c>
      <c r="H81" s="8">
        <f t="shared" si="27"/>
        <v>0.00147400181295208</v>
      </c>
      <c r="I81" s="8">
        <f t="shared" si="27"/>
        <v>0.000982667875301384</v>
      </c>
    </row>
    <row r="82" spans="1:16">
      <c r="A82" s="74" t="s">
        <v>30</v>
      </c>
      <c r="B82" s="8">
        <f>'iterasi 11'!X48</f>
        <v>0.896104555402136</v>
      </c>
      <c r="C82" s="7">
        <v>1</v>
      </c>
      <c r="D82" s="7">
        <f t="shared" si="24"/>
        <v>2</v>
      </c>
      <c r="E82" s="7">
        <v>1</v>
      </c>
      <c r="F82" s="8">
        <f t="shared" si="25"/>
        <v>0.803003374212461</v>
      </c>
      <c r="G82" s="8">
        <f t="shared" si="26"/>
        <v>0.803003374212461</v>
      </c>
      <c r="H82" s="8">
        <f t="shared" si="27"/>
        <v>1.60600674842492</v>
      </c>
      <c r="I82" s="8">
        <f t="shared" si="27"/>
        <v>0.803003374212461</v>
      </c>
      <c r="O82" s="42" t="s">
        <v>106</v>
      </c>
      <c r="P82" s="43"/>
    </row>
    <row r="83" spans="1:16">
      <c r="A83" s="74" t="s">
        <v>31</v>
      </c>
      <c r="B83" s="8">
        <f>'iterasi 11'!X49</f>
        <v>0.925973629067476</v>
      </c>
      <c r="C83" s="7">
        <v>1</v>
      </c>
      <c r="D83" s="7">
        <f t="shared" si="24"/>
        <v>2</v>
      </c>
      <c r="E83" s="7">
        <v>0</v>
      </c>
      <c r="F83" s="8">
        <f t="shared" si="25"/>
        <v>0.857427161728392</v>
      </c>
      <c r="G83" s="8">
        <f t="shared" si="26"/>
        <v>0.857427161728392</v>
      </c>
      <c r="H83" s="8">
        <f t="shared" si="27"/>
        <v>1.71485432345678</v>
      </c>
      <c r="I83" s="8">
        <f t="shared" si="27"/>
        <v>0</v>
      </c>
      <c r="O83" s="43"/>
      <c r="P83" s="43"/>
    </row>
    <row r="84" spans="1:9">
      <c r="A84" s="74" t="s">
        <v>32</v>
      </c>
      <c r="B84" s="8">
        <f>'iterasi 11'!X50</f>
        <v>0.11538070910188</v>
      </c>
      <c r="C84" s="7">
        <v>2</v>
      </c>
      <c r="D84" s="7">
        <f t="shared" si="24"/>
        <v>4</v>
      </c>
      <c r="E84" s="7">
        <v>2</v>
      </c>
      <c r="F84" s="8">
        <f t="shared" si="25"/>
        <v>0.0133127080328527</v>
      </c>
      <c r="G84" s="8">
        <f t="shared" si="26"/>
        <v>0.0266254160657054</v>
      </c>
      <c r="H84" s="8">
        <f t="shared" si="27"/>
        <v>0.0532508321314108</v>
      </c>
      <c r="I84" s="8">
        <f t="shared" si="27"/>
        <v>0.0266254160657054</v>
      </c>
    </row>
    <row r="85" spans="1:9">
      <c r="A85" s="74" t="s">
        <v>33</v>
      </c>
      <c r="B85" s="8">
        <f>'iterasi 11'!X51</f>
        <v>0.0583109070524137</v>
      </c>
      <c r="C85" s="7">
        <v>3</v>
      </c>
      <c r="D85" s="7">
        <f t="shared" si="24"/>
        <v>6</v>
      </c>
      <c r="E85" s="7">
        <v>4</v>
      </c>
      <c r="F85" s="8">
        <f t="shared" si="25"/>
        <v>0.00340016188127523</v>
      </c>
      <c r="G85" s="8">
        <f t="shared" si="26"/>
        <v>0.0102004856438257</v>
      </c>
      <c r="H85" s="8">
        <f t="shared" si="27"/>
        <v>0.0204009712876514</v>
      </c>
      <c r="I85" s="8">
        <f t="shared" si="27"/>
        <v>0.0136006475251009</v>
      </c>
    </row>
    <row r="86" spans="1:9">
      <c r="A86" s="74" t="s">
        <v>34</v>
      </c>
      <c r="B86" s="8">
        <f>'iterasi 11'!X52</f>
        <v>0.150431855032493</v>
      </c>
      <c r="C86" s="7">
        <v>4</v>
      </c>
      <c r="D86" s="7">
        <f t="shared" si="24"/>
        <v>8</v>
      </c>
      <c r="E86" s="7">
        <v>1</v>
      </c>
      <c r="F86" s="8">
        <f t="shared" si="25"/>
        <v>0.022629743008517</v>
      </c>
      <c r="G86" s="8">
        <f t="shared" si="26"/>
        <v>0.0905189720340679</v>
      </c>
      <c r="H86" s="8">
        <f t="shared" si="27"/>
        <v>0.181037944068136</v>
      </c>
      <c r="I86" s="8">
        <f t="shared" si="27"/>
        <v>0.022629743008517</v>
      </c>
    </row>
    <row r="87" spans="1:9">
      <c r="A87" s="74" t="s">
        <v>35</v>
      </c>
      <c r="B87" s="8">
        <f>'iterasi 11'!X53</f>
        <v>0.047974142512792</v>
      </c>
      <c r="C87" s="7">
        <v>7</v>
      </c>
      <c r="D87" s="7">
        <f t="shared" si="24"/>
        <v>14</v>
      </c>
      <c r="E87" s="7">
        <v>9</v>
      </c>
      <c r="F87" s="8">
        <f t="shared" si="25"/>
        <v>0.00230151834983768</v>
      </c>
      <c r="G87" s="8">
        <f t="shared" si="26"/>
        <v>0.0161106284488637</v>
      </c>
      <c r="H87" s="8">
        <f t="shared" si="27"/>
        <v>0.0322212568977275</v>
      </c>
      <c r="I87" s="8">
        <f t="shared" si="27"/>
        <v>0.0207136651485391</v>
      </c>
    </row>
    <row r="88" spans="1:9">
      <c r="A88" s="74" t="s">
        <v>36</v>
      </c>
      <c r="B88" s="8">
        <f>'iterasi 11'!X54</f>
        <v>0.955355387594884</v>
      </c>
      <c r="C88" s="7">
        <v>0</v>
      </c>
      <c r="D88" s="7">
        <f t="shared" si="24"/>
        <v>0</v>
      </c>
      <c r="E88" s="7">
        <v>0</v>
      </c>
      <c r="F88" s="8">
        <f t="shared" si="25"/>
        <v>0.91270391660657</v>
      </c>
      <c r="G88" s="8">
        <f t="shared" si="26"/>
        <v>0</v>
      </c>
      <c r="H88" s="8">
        <f t="shared" si="27"/>
        <v>0</v>
      </c>
      <c r="I88" s="8">
        <f t="shared" si="27"/>
        <v>0</v>
      </c>
    </row>
    <row r="89" spans="1:9">
      <c r="A89" s="74" t="s">
        <v>37</v>
      </c>
      <c r="B89" s="8">
        <f>'iterasi 11'!X55</f>
        <v>0.105481758446498</v>
      </c>
      <c r="C89" s="7">
        <v>4</v>
      </c>
      <c r="D89" s="7">
        <f t="shared" si="24"/>
        <v>8</v>
      </c>
      <c r="E89" s="7">
        <v>3</v>
      </c>
      <c r="F89" s="8">
        <f t="shared" si="25"/>
        <v>0.0111264013649653</v>
      </c>
      <c r="G89" s="8">
        <f t="shared" si="26"/>
        <v>0.0445056054598611</v>
      </c>
      <c r="H89" s="8">
        <f t="shared" si="27"/>
        <v>0.0890112109197222</v>
      </c>
      <c r="I89" s="8">
        <f t="shared" si="27"/>
        <v>0.0333792040948958</v>
      </c>
    </row>
    <row r="90" spans="1:9">
      <c r="A90" s="74" t="s">
        <v>38</v>
      </c>
      <c r="B90" s="8">
        <f>'iterasi 11'!X56</f>
        <v>0.955355387594884</v>
      </c>
      <c r="C90" s="7">
        <v>0</v>
      </c>
      <c r="D90" s="7">
        <f t="shared" si="24"/>
        <v>0</v>
      </c>
      <c r="E90" s="7">
        <v>0</v>
      </c>
      <c r="F90" s="8">
        <f t="shared" si="25"/>
        <v>0.91270391660657</v>
      </c>
      <c r="G90" s="8">
        <f t="shared" si="26"/>
        <v>0</v>
      </c>
      <c r="H90" s="8">
        <f t="shared" si="27"/>
        <v>0</v>
      </c>
      <c r="I90" s="8">
        <f t="shared" si="27"/>
        <v>0</v>
      </c>
    </row>
    <row r="91" spans="1:9">
      <c r="A91" s="74" t="s">
        <v>39</v>
      </c>
      <c r="B91" s="8">
        <f>'iterasi 11'!X57</f>
        <v>0.261095682251216</v>
      </c>
      <c r="C91" s="7">
        <v>2</v>
      </c>
      <c r="D91" s="7">
        <f t="shared" si="24"/>
        <v>4</v>
      </c>
      <c r="E91" s="7">
        <v>1</v>
      </c>
      <c r="F91" s="8">
        <f t="shared" si="25"/>
        <v>0.0681709552902277</v>
      </c>
      <c r="G91" s="8">
        <f t="shared" si="26"/>
        <v>0.136341910580455</v>
      </c>
      <c r="H91" s="8">
        <f t="shared" si="27"/>
        <v>0.272683821160911</v>
      </c>
      <c r="I91" s="8">
        <f t="shared" si="27"/>
        <v>0.0681709552902277</v>
      </c>
    </row>
    <row r="92" spans="1:9">
      <c r="A92" s="74" t="s">
        <v>40</v>
      </c>
      <c r="B92" s="8">
        <f>'iterasi 11'!X58</f>
        <v>0.0955157448274443</v>
      </c>
      <c r="C92" s="7">
        <v>3</v>
      </c>
      <c r="D92" s="7">
        <f t="shared" si="24"/>
        <v>6</v>
      </c>
      <c r="E92" s="7">
        <v>5</v>
      </c>
      <c r="F92" s="8">
        <f t="shared" si="25"/>
        <v>0.00912325750994146</v>
      </c>
      <c r="G92" s="8">
        <f t="shared" si="26"/>
        <v>0.0273697725298244</v>
      </c>
      <c r="H92" s="8">
        <f t="shared" si="27"/>
        <v>0.0547395450596488</v>
      </c>
      <c r="I92" s="8">
        <f t="shared" si="27"/>
        <v>0.0456162875497073</v>
      </c>
    </row>
    <row r="93" spans="1:9">
      <c r="A93" s="74" t="s">
        <v>41</v>
      </c>
      <c r="B93" s="8">
        <f>'iterasi 11'!X59</f>
        <v>0.896104555402136</v>
      </c>
      <c r="C93" s="7">
        <v>1</v>
      </c>
      <c r="D93" s="7">
        <f t="shared" si="24"/>
        <v>2</v>
      </c>
      <c r="E93" s="7">
        <v>1</v>
      </c>
      <c r="F93" s="8">
        <f t="shared" si="25"/>
        <v>0.803003374212461</v>
      </c>
      <c r="G93" s="8">
        <f t="shared" si="26"/>
        <v>0.803003374212461</v>
      </c>
      <c r="H93" s="8">
        <f t="shared" si="27"/>
        <v>1.60600674842492</v>
      </c>
      <c r="I93" s="8">
        <f t="shared" si="27"/>
        <v>0.803003374212461</v>
      </c>
    </row>
    <row r="94" spans="1:9">
      <c r="A94" s="74" t="s">
        <v>42</v>
      </c>
      <c r="B94" s="8">
        <f>'iterasi 11'!X60</f>
        <v>0.955355387594884</v>
      </c>
      <c r="C94" s="7">
        <v>0</v>
      </c>
      <c r="D94" s="7">
        <f t="shared" si="24"/>
        <v>0</v>
      </c>
      <c r="E94" s="7">
        <v>0</v>
      </c>
      <c r="F94" s="8">
        <f t="shared" si="25"/>
        <v>0.91270391660657</v>
      </c>
      <c r="G94" s="8">
        <f t="shared" si="26"/>
        <v>0</v>
      </c>
      <c r="H94" s="8">
        <f t="shared" si="27"/>
        <v>0</v>
      </c>
      <c r="I94" s="8">
        <f t="shared" si="27"/>
        <v>0</v>
      </c>
    </row>
    <row r="95" spans="1:9">
      <c r="A95" s="74" t="s">
        <v>43</v>
      </c>
      <c r="B95" s="8">
        <f>'iterasi 11'!X61</f>
        <v>0.0955157448274443</v>
      </c>
      <c r="C95" s="7">
        <v>3</v>
      </c>
      <c r="D95" s="7">
        <f t="shared" si="24"/>
        <v>6</v>
      </c>
      <c r="E95" s="7">
        <v>5</v>
      </c>
      <c r="F95" s="8">
        <f t="shared" si="25"/>
        <v>0.00912325750994146</v>
      </c>
      <c r="G95" s="8">
        <f t="shared" si="26"/>
        <v>0.0273697725298244</v>
      </c>
      <c r="H95" s="8">
        <f t="shared" si="27"/>
        <v>0.0547395450596488</v>
      </c>
      <c r="I95" s="8">
        <f t="shared" si="27"/>
        <v>0.0456162875497073</v>
      </c>
    </row>
    <row r="96" spans="1:9">
      <c r="A96" s="74" t="s">
        <v>44</v>
      </c>
      <c r="B96" s="8">
        <f>'iterasi 11'!X62</f>
        <v>0.0666320401685657</v>
      </c>
      <c r="C96" s="7">
        <v>4</v>
      </c>
      <c r="D96" s="7">
        <f t="shared" si="24"/>
        <v>8</v>
      </c>
      <c r="E96" s="7">
        <v>7</v>
      </c>
      <c r="F96" s="8">
        <f t="shared" si="25"/>
        <v>0.00443982877702535</v>
      </c>
      <c r="G96" s="8">
        <f t="shared" si="26"/>
        <v>0.0177593151081014</v>
      </c>
      <c r="H96" s="8">
        <f t="shared" si="27"/>
        <v>0.0355186302162028</v>
      </c>
      <c r="I96" s="8">
        <f t="shared" si="27"/>
        <v>0.0310788014391774</v>
      </c>
    </row>
    <row r="97" spans="1:9">
      <c r="A97" s="74" t="s">
        <v>45</v>
      </c>
      <c r="B97" s="8">
        <f>'iterasi 11'!X63</f>
        <v>0.016256319897693</v>
      </c>
      <c r="C97" s="7">
        <v>5</v>
      </c>
      <c r="D97" s="7">
        <f t="shared" si="24"/>
        <v>10</v>
      </c>
      <c r="E97" s="7">
        <v>6</v>
      </c>
      <c r="F97" s="8">
        <f t="shared" si="25"/>
        <v>0.000264267936616128</v>
      </c>
      <c r="G97" s="8">
        <f t="shared" si="26"/>
        <v>0.00132133968308064</v>
      </c>
      <c r="H97" s="8">
        <f t="shared" si="27"/>
        <v>0.00264267936616128</v>
      </c>
      <c r="I97" s="8">
        <f t="shared" si="27"/>
        <v>0.00158560761969677</v>
      </c>
    </row>
    <row r="98" spans="1:9">
      <c r="A98" s="74" t="s">
        <v>46</v>
      </c>
      <c r="B98" s="8">
        <f>'iterasi 11'!X64</f>
        <v>0.955355387594884</v>
      </c>
      <c r="C98" s="7">
        <v>0</v>
      </c>
      <c r="D98" s="7">
        <f t="shared" si="24"/>
        <v>0</v>
      </c>
      <c r="E98" s="7">
        <v>0</v>
      </c>
      <c r="F98" s="8">
        <f t="shared" si="25"/>
        <v>0.91270391660657</v>
      </c>
      <c r="G98" s="8">
        <f t="shared" si="26"/>
        <v>0</v>
      </c>
      <c r="H98" s="8">
        <f t="shared" si="27"/>
        <v>0</v>
      </c>
      <c r="I98" s="8">
        <f t="shared" si="27"/>
        <v>0</v>
      </c>
    </row>
    <row r="99" spans="1:9">
      <c r="A99" s="74" t="s">
        <v>47</v>
      </c>
      <c r="B99" s="8">
        <f>'iterasi 11'!X65</f>
        <v>0.11538070910188</v>
      </c>
      <c r="C99" s="7">
        <v>2</v>
      </c>
      <c r="D99" s="7">
        <f t="shared" si="24"/>
        <v>4</v>
      </c>
      <c r="E99" s="7">
        <v>2</v>
      </c>
      <c r="F99" s="8">
        <f t="shared" si="25"/>
        <v>0.0133127080328527</v>
      </c>
      <c r="G99" s="8">
        <f t="shared" si="26"/>
        <v>0.0266254160657054</v>
      </c>
      <c r="H99" s="8">
        <f t="shared" si="27"/>
        <v>0.0532508321314108</v>
      </c>
      <c r="I99" s="8">
        <f t="shared" si="27"/>
        <v>0.0266254160657054</v>
      </c>
    </row>
    <row r="100" spans="1:9">
      <c r="A100" s="74" t="s">
        <v>48</v>
      </c>
      <c r="B100" s="8">
        <f>'iterasi 11'!X66</f>
        <v>0.11538070910188</v>
      </c>
      <c r="C100" s="7">
        <v>2</v>
      </c>
      <c r="D100" s="7">
        <f t="shared" si="24"/>
        <v>4</v>
      </c>
      <c r="E100" s="7">
        <v>2</v>
      </c>
      <c r="F100" s="8">
        <f t="shared" si="25"/>
        <v>0.0133127080328527</v>
      </c>
      <c r="G100" s="8">
        <f t="shared" si="26"/>
        <v>0.0266254160657054</v>
      </c>
      <c r="H100" s="8">
        <f t="shared" si="27"/>
        <v>0.0532508321314108</v>
      </c>
      <c r="I100" s="8">
        <f t="shared" si="27"/>
        <v>0.0266254160657054</v>
      </c>
    </row>
    <row r="101" spans="1:9">
      <c r="A101" s="74" t="s">
        <v>49</v>
      </c>
      <c r="B101" s="8">
        <f>'iterasi 11'!X67</f>
        <v>0.0732689215684118</v>
      </c>
      <c r="C101" s="7">
        <v>2</v>
      </c>
      <c r="D101" s="7">
        <f t="shared" si="24"/>
        <v>4</v>
      </c>
      <c r="E101" s="7">
        <v>3</v>
      </c>
      <c r="F101" s="8">
        <f t="shared" si="25"/>
        <v>0.00536833486779808</v>
      </c>
      <c r="G101" s="8">
        <f t="shared" si="26"/>
        <v>0.0107366697355962</v>
      </c>
      <c r="H101" s="8">
        <f t="shared" si="27"/>
        <v>0.0214733394711923</v>
      </c>
      <c r="I101" s="8">
        <f t="shared" si="27"/>
        <v>0.0161050046033942</v>
      </c>
    </row>
    <row r="102" spans="1:9">
      <c r="A102" s="74" t="s">
        <v>50</v>
      </c>
      <c r="B102" s="8">
        <f>'iterasi 11'!X68</f>
        <v>0.0459177396564299</v>
      </c>
      <c r="C102" s="7">
        <v>3</v>
      </c>
      <c r="D102" s="7">
        <f t="shared" si="24"/>
        <v>6</v>
      </c>
      <c r="E102" s="7">
        <v>2</v>
      </c>
      <c r="F102" s="8">
        <f t="shared" si="25"/>
        <v>0.00210843881515567</v>
      </c>
      <c r="G102" s="8">
        <f t="shared" si="26"/>
        <v>0.00632531644546702</v>
      </c>
      <c r="H102" s="8">
        <f t="shared" si="27"/>
        <v>0.012650632890934</v>
      </c>
      <c r="I102" s="8">
        <f t="shared" si="27"/>
        <v>0.00421687763031135</v>
      </c>
    </row>
    <row r="103" spans="1:9">
      <c r="A103" s="74" t="s">
        <v>51</v>
      </c>
      <c r="B103" s="8">
        <f>'iterasi 11'!X69</f>
        <v>0.11538070910188</v>
      </c>
      <c r="C103" s="7">
        <v>2</v>
      </c>
      <c r="D103" s="7">
        <f t="shared" si="24"/>
        <v>4</v>
      </c>
      <c r="E103" s="7">
        <v>2</v>
      </c>
      <c r="F103" s="8">
        <f t="shared" si="25"/>
        <v>0.0133127080328527</v>
      </c>
      <c r="G103" s="8">
        <f t="shared" si="26"/>
        <v>0.0266254160657054</v>
      </c>
      <c r="H103" s="8">
        <f t="shared" si="27"/>
        <v>0.0532508321314108</v>
      </c>
      <c r="I103" s="8">
        <f t="shared" si="27"/>
        <v>0.0266254160657054</v>
      </c>
    </row>
    <row r="104" spans="1:9">
      <c r="A104" s="74" t="s">
        <v>52</v>
      </c>
      <c r="B104" s="8">
        <f>'iterasi 11'!X70</f>
        <v>0.896104555402136</v>
      </c>
      <c r="C104" s="7">
        <v>1</v>
      </c>
      <c r="D104" s="7">
        <f t="shared" si="24"/>
        <v>2</v>
      </c>
      <c r="E104" s="7">
        <v>1</v>
      </c>
      <c r="F104" s="8">
        <f t="shared" si="25"/>
        <v>0.803003374212461</v>
      </c>
      <c r="G104" s="8">
        <f t="shared" si="26"/>
        <v>0.803003374212461</v>
      </c>
      <c r="H104" s="8">
        <f t="shared" si="27"/>
        <v>1.60600674842492</v>
      </c>
      <c r="I104" s="8">
        <f t="shared" si="27"/>
        <v>0.803003374212461</v>
      </c>
    </row>
    <row r="105" spans="1:9">
      <c r="A105" s="74" t="s">
        <v>53</v>
      </c>
      <c r="B105" s="8">
        <f>'iterasi 11'!X71</f>
        <v>0.0732689215684118</v>
      </c>
      <c r="C105" s="7">
        <v>2</v>
      </c>
      <c r="D105" s="7">
        <f t="shared" si="24"/>
        <v>4</v>
      </c>
      <c r="E105" s="7">
        <v>3</v>
      </c>
      <c r="F105" s="8">
        <f t="shared" si="25"/>
        <v>0.00536833486779808</v>
      </c>
      <c r="G105" s="8">
        <f t="shared" si="26"/>
        <v>0.0107366697355962</v>
      </c>
      <c r="H105" s="8">
        <f t="shared" si="27"/>
        <v>0.0214733394711923</v>
      </c>
      <c r="I105" s="8">
        <f t="shared" si="27"/>
        <v>0.0161050046033942</v>
      </c>
    </row>
    <row r="106" spans="1:9">
      <c r="A106" s="74" t="s">
        <v>54</v>
      </c>
      <c r="B106" s="8">
        <f>'iterasi 11'!X72</f>
        <v>0.005862584877885</v>
      </c>
      <c r="C106" s="7">
        <v>5</v>
      </c>
      <c r="D106" s="7">
        <f t="shared" si="24"/>
        <v>10</v>
      </c>
      <c r="E106" s="7">
        <v>7</v>
      </c>
      <c r="F106" s="8">
        <f t="shared" si="25"/>
        <v>3.43699014504059e-5</v>
      </c>
      <c r="G106" s="8">
        <f t="shared" si="26"/>
        <v>0.000171849507252029</v>
      </c>
      <c r="H106" s="8">
        <f t="shared" si="27"/>
        <v>0.000343699014504059</v>
      </c>
      <c r="I106" s="8">
        <f t="shared" si="27"/>
        <v>0.000240589310152841</v>
      </c>
    </row>
    <row r="107" spans="1:9">
      <c r="A107" s="74" t="s">
        <v>55</v>
      </c>
      <c r="B107" s="8">
        <f>'iterasi 11'!X73</f>
        <v>0.896104555402136</v>
      </c>
      <c r="C107" s="7">
        <v>1</v>
      </c>
      <c r="D107" s="7">
        <f t="shared" si="24"/>
        <v>2</v>
      </c>
      <c r="E107" s="7">
        <v>1</v>
      </c>
      <c r="F107" s="8">
        <f t="shared" si="25"/>
        <v>0.803003374212461</v>
      </c>
      <c r="G107" s="8">
        <f t="shared" si="26"/>
        <v>0.803003374212461</v>
      </c>
      <c r="H107" s="8">
        <f t="shared" si="27"/>
        <v>1.60600674842492</v>
      </c>
      <c r="I107" s="8">
        <f t="shared" si="27"/>
        <v>0.803003374212461</v>
      </c>
    </row>
    <row r="108" spans="1:9">
      <c r="A108" s="36" t="s">
        <v>5</v>
      </c>
      <c r="B108" s="36"/>
      <c r="C108" s="36"/>
      <c r="D108" s="36"/>
      <c r="E108" s="36"/>
      <c r="F108" s="37">
        <f>SUM(F78:F107)</f>
        <v>8.84413483337153</v>
      </c>
      <c r="G108" s="37">
        <f>SUM(G78:G107)</f>
        <v>4.6058610913487</v>
      </c>
      <c r="H108" s="37">
        <f>SUM(H78:H107)</f>
        <v>9.21172218269741</v>
      </c>
      <c r="I108" s="37">
        <f>SUM(I78:I107)</f>
        <v>3.66826996452014</v>
      </c>
    </row>
    <row r="109" spans="1:9">
      <c r="A109" s="36" t="s">
        <v>73</v>
      </c>
      <c r="B109" s="36"/>
      <c r="C109" s="36"/>
      <c r="D109" s="36"/>
      <c r="E109" s="36"/>
      <c r="F109" s="36"/>
      <c r="G109" s="37">
        <f>(G108/$F108)</f>
        <v>0.520781419338999</v>
      </c>
      <c r="H109" s="37">
        <f>(H108/$F108)</f>
        <v>1.041562838678</v>
      </c>
      <c r="I109" s="37">
        <f>(I108/$F108)</f>
        <v>0.414768661223784</v>
      </c>
    </row>
  </sheetData>
  <mergeCells count="46">
    <mergeCell ref="C4:E4"/>
    <mergeCell ref="P4:R4"/>
    <mergeCell ref="A36:E36"/>
    <mergeCell ref="O36:U36"/>
    <mergeCell ref="A37:F37"/>
    <mergeCell ref="C40:E40"/>
    <mergeCell ref="A72:E72"/>
    <mergeCell ref="A73:F73"/>
    <mergeCell ref="C76:E76"/>
    <mergeCell ref="A108:E108"/>
    <mergeCell ref="A109:F109"/>
    <mergeCell ref="A4:A5"/>
    <mergeCell ref="A40:A41"/>
    <mergeCell ref="A76:A77"/>
    <mergeCell ref="B4:B5"/>
    <mergeCell ref="B40:B41"/>
    <mergeCell ref="B76:B77"/>
    <mergeCell ref="F4:F5"/>
    <mergeCell ref="F40:F41"/>
    <mergeCell ref="F76:F77"/>
    <mergeCell ref="G4:G5"/>
    <mergeCell ref="G40:G41"/>
    <mergeCell ref="G76:G77"/>
    <mergeCell ref="H4:H5"/>
    <mergeCell ref="H40:H41"/>
    <mergeCell ref="H76:H77"/>
    <mergeCell ref="I4:I5"/>
    <mergeCell ref="I40:I41"/>
    <mergeCell ref="I76:I77"/>
    <mergeCell ref="K4:K6"/>
    <mergeCell ref="O4:O5"/>
    <mergeCell ref="O42:O43"/>
    <mergeCell ref="P42:P43"/>
    <mergeCell ref="Q42:Q43"/>
    <mergeCell ref="R42:R43"/>
    <mergeCell ref="S4:S5"/>
    <mergeCell ref="T4:T5"/>
    <mergeCell ref="U4:U5"/>
    <mergeCell ref="U42:U43"/>
    <mergeCell ref="V4:V5"/>
    <mergeCell ref="O76:P77"/>
    <mergeCell ref="O82:P83"/>
    <mergeCell ref="O39:X40"/>
    <mergeCell ref="A1:I2"/>
    <mergeCell ref="K1:N2"/>
    <mergeCell ref="P1:V2"/>
  </mergeCells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9"/>
  <sheetViews>
    <sheetView topLeftCell="A74" workbookViewId="0">
      <selection activeCell="L83" sqref="L83"/>
    </sheetView>
  </sheetViews>
  <sheetFormatPr defaultColWidth="9" defaultRowHeight="15"/>
  <cols>
    <col min="2" max="2" width="25.1428571428571" customWidth="1"/>
    <col min="7" max="9" width="9.85714285714286" customWidth="1"/>
    <col min="14" max="14" width="11.2857142857143" customWidth="1"/>
    <col min="16" max="16" width="13.1428571428571" customWidth="1"/>
    <col min="17" max="17" width="11.5714285714286" customWidth="1"/>
    <col min="18" max="18" width="12.5714285714286" customWidth="1"/>
    <col min="19" max="19" width="13.4285714285714" customWidth="1"/>
    <col min="20" max="20" width="12.8571428571429" customWidth="1"/>
    <col min="21" max="21" width="9.57142857142857" customWidth="1"/>
    <col min="22" max="22" width="13.8571428571429" customWidth="1"/>
    <col min="23" max="23" width="11.4285714285714" customWidth="1"/>
    <col min="24" max="24" width="11.1428571428571" customWidth="1"/>
  </cols>
  <sheetData>
    <row r="1" spans="1:22">
      <c r="A1" s="1" t="s">
        <v>6</v>
      </c>
      <c r="B1" s="2"/>
      <c r="C1" s="2"/>
      <c r="D1" s="2"/>
      <c r="E1" s="2"/>
      <c r="F1" s="2"/>
      <c r="G1" s="2"/>
      <c r="H1" s="2"/>
      <c r="I1" s="2"/>
      <c r="K1" s="1" t="s">
        <v>7</v>
      </c>
      <c r="L1" s="2"/>
      <c r="M1" s="2"/>
      <c r="N1" s="2"/>
      <c r="P1" s="1" t="s">
        <v>8</v>
      </c>
      <c r="Q1" s="2"/>
      <c r="R1" s="2"/>
      <c r="S1" s="2"/>
      <c r="T1" s="2"/>
      <c r="U1" s="2"/>
      <c r="V1" s="2"/>
    </row>
    <row r="2" spans="1:22">
      <c r="A2" s="2"/>
      <c r="B2" s="2"/>
      <c r="C2" s="2"/>
      <c r="D2" s="2"/>
      <c r="E2" s="2"/>
      <c r="F2" s="2"/>
      <c r="G2" s="2"/>
      <c r="H2" s="2"/>
      <c r="I2" s="2"/>
      <c r="K2" s="2"/>
      <c r="L2" s="2"/>
      <c r="M2" s="2"/>
      <c r="N2" s="2"/>
      <c r="P2" s="2"/>
      <c r="Q2" s="2"/>
      <c r="R2" s="2"/>
      <c r="S2" s="2"/>
      <c r="T2" s="2"/>
      <c r="U2" s="2"/>
      <c r="V2" s="2"/>
    </row>
    <row r="4" ht="17.25" customHeight="1" spans="1:22">
      <c r="A4" s="3" t="s">
        <v>3</v>
      </c>
      <c r="B4" s="3" t="s">
        <v>9</v>
      </c>
      <c r="C4" s="3" t="s">
        <v>10</v>
      </c>
      <c r="D4" s="3"/>
      <c r="E4" s="3"/>
      <c r="F4" s="5" t="s">
        <v>11</v>
      </c>
      <c r="G4" s="3" t="s">
        <v>12</v>
      </c>
      <c r="H4" s="3" t="s">
        <v>13</v>
      </c>
      <c r="I4" s="3" t="s">
        <v>14</v>
      </c>
      <c r="K4" s="16" t="s">
        <v>15</v>
      </c>
      <c r="L4" s="49">
        <f>(G36/$F36)</f>
        <v>5.41228198978485</v>
      </c>
      <c r="M4" s="49">
        <f t="shared" ref="M4:N4" si="0">(H36/$F36)</f>
        <v>10.8245639795697</v>
      </c>
      <c r="N4" s="49">
        <f t="shared" si="0"/>
        <v>7.22556368758211</v>
      </c>
      <c r="O4" s="17" t="s">
        <v>3</v>
      </c>
      <c r="P4" s="16" t="s">
        <v>16</v>
      </c>
      <c r="Q4" s="16"/>
      <c r="R4" s="16"/>
      <c r="S4" s="16" t="s">
        <v>17</v>
      </c>
      <c r="T4" s="16" t="s">
        <v>18</v>
      </c>
      <c r="U4" s="16" t="s">
        <v>19</v>
      </c>
      <c r="V4" s="16" t="s">
        <v>20</v>
      </c>
    </row>
    <row r="5" spans="1:22">
      <c r="A5" s="3"/>
      <c r="B5" s="3"/>
      <c r="C5" s="3" t="s">
        <v>21</v>
      </c>
      <c r="D5" s="3" t="s">
        <v>22</v>
      </c>
      <c r="E5" s="3" t="s">
        <v>23</v>
      </c>
      <c r="F5" s="5"/>
      <c r="G5" s="3"/>
      <c r="H5" s="3"/>
      <c r="I5" s="3"/>
      <c r="K5" s="16"/>
      <c r="L5" s="49">
        <f>(G72/$F72)</f>
        <v>2.52148248557686</v>
      </c>
      <c r="M5" s="49">
        <f t="shared" ref="M5:N5" si="1">(H72/$F72)</f>
        <v>5.04296497115371</v>
      </c>
      <c r="N5" s="49">
        <f t="shared" si="1"/>
        <v>2.69608767556376</v>
      </c>
      <c r="O5" s="20"/>
      <c r="P5" s="19" t="s">
        <v>11</v>
      </c>
      <c r="Q5" s="19" t="s">
        <v>24</v>
      </c>
      <c r="R5" s="19" t="s">
        <v>25</v>
      </c>
      <c r="S5" s="16"/>
      <c r="T5" s="16"/>
      <c r="U5" s="16"/>
      <c r="V5" s="16"/>
    </row>
    <row r="6" spans="1:22">
      <c r="A6" s="74" t="s">
        <v>26</v>
      </c>
      <c r="B6" s="8">
        <f>'iterasi 12'!V44</f>
        <v>0.0184816494810503</v>
      </c>
      <c r="C6" s="7">
        <v>2</v>
      </c>
      <c r="D6" s="7">
        <f>C6*2</f>
        <v>4</v>
      </c>
      <c r="E6" s="7">
        <v>2</v>
      </c>
      <c r="F6" s="8">
        <f>B6^2</f>
        <v>0.000341571367540407</v>
      </c>
      <c r="G6" s="8">
        <f>$F6*C6</f>
        <v>0.000683142735080815</v>
      </c>
      <c r="H6" s="8">
        <f>$F6*D6</f>
        <v>0.00136628547016163</v>
      </c>
      <c r="I6" s="8">
        <f>$F6*E6</f>
        <v>0.000683142735080815</v>
      </c>
      <c r="K6" s="16"/>
      <c r="L6" s="49">
        <f>(G108/$F108)</f>
        <v>0.521928739856231</v>
      </c>
      <c r="M6" s="49">
        <f t="shared" ref="M6:N6" si="2">(H108/$F108)</f>
        <v>1.04385747971246</v>
      </c>
      <c r="N6" s="49">
        <f t="shared" si="2"/>
        <v>0.415789539064642</v>
      </c>
      <c r="O6" s="68">
        <v>1</v>
      </c>
      <c r="P6" s="56">
        <f>B6^2</f>
        <v>0.000341571367540407</v>
      </c>
      <c r="Q6" s="8">
        <v>0.0225</v>
      </c>
      <c r="R6" s="8">
        <v>0.2916</v>
      </c>
      <c r="S6" s="22">
        <f>SUM(($C6-L$4)^2,($D6-M$4)^2,($E6-N$4)^2)*P6</f>
        <v>0.0292128426176429</v>
      </c>
      <c r="T6" s="22">
        <f>SUM(($C42-L$5)^2,($D42-M$5)^2,($E42-N$5)^2)*Q6</f>
        <v>0.041495804232499</v>
      </c>
      <c r="U6" s="22">
        <f>SUM(($C78-L$6)^2,($D78-M$6)^2,($E78-N$6)^2)*R6</f>
        <v>3.91711996376283</v>
      </c>
      <c r="V6" s="27">
        <f>(S6+T6+U6)</f>
        <v>3.98782861061297</v>
      </c>
    </row>
    <row r="7" spans="1:22">
      <c r="A7" s="74" t="s">
        <v>27</v>
      </c>
      <c r="B7" s="8">
        <f>'iterasi 12'!V45</f>
        <v>0.0252031332443226</v>
      </c>
      <c r="C7" s="7">
        <v>3</v>
      </c>
      <c r="D7" s="7">
        <f t="shared" ref="D7:D35" si="3">C7*2</f>
        <v>6</v>
      </c>
      <c r="E7" s="7">
        <v>3</v>
      </c>
      <c r="F7" s="8">
        <f t="shared" ref="F7:F35" si="4">B7^2</f>
        <v>0.000635197925331078</v>
      </c>
      <c r="G7" s="8">
        <f t="shared" ref="G7:G35" si="5">F7*C7</f>
        <v>0.00190559377599323</v>
      </c>
      <c r="H7" s="8">
        <f t="shared" ref="H7:I35" si="6">$F7*D7</f>
        <v>0.00381118755198647</v>
      </c>
      <c r="I7" s="8">
        <f t="shared" si="6"/>
        <v>0.00190559377599323</v>
      </c>
      <c r="O7" s="68">
        <v>2</v>
      </c>
      <c r="P7" s="56">
        <f t="shared" ref="P7:P35" si="7">B7^2</f>
        <v>0.000635197925331078</v>
      </c>
      <c r="Q7" s="8">
        <v>0.0256</v>
      </c>
      <c r="R7" s="8">
        <v>0.2704</v>
      </c>
      <c r="S7" s="22">
        <f t="shared" ref="S7:S35" si="8">SUM(($C7-L$4)^2,($D7-M$4)^2,($E7-N$4)^2)*P7</f>
        <v>0.029823120922323</v>
      </c>
      <c r="T7" s="22">
        <f t="shared" ref="T7:T35" si="9">SUM(($C43-L$5)^2,($D43-M$5)^2,($E43-N$5)^2)*Q7</f>
        <v>0.0316737986302145</v>
      </c>
      <c r="U7" s="22">
        <f t="shared" ref="U7:U35" si="10">SUM(($C79-L$6)^2,($D79-M$6)^2,($E79-N$6)^2)*R7</f>
        <v>10.1081819125266</v>
      </c>
      <c r="V7" s="27">
        <f t="shared" ref="V7:V35" si="11">(S7+T7+U7)</f>
        <v>10.1696788320791</v>
      </c>
    </row>
    <row r="8" spans="1:22">
      <c r="A8" s="74" t="s">
        <v>28</v>
      </c>
      <c r="B8" s="8">
        <f>'iterasi 12'!V46</f>
        <v>0.0073548518730413</v>
      </c>
      <c r="C8" s="7">
        <v>0</v>
      </c>
      <c r="D8" s="7">
        <f t="shared" si="3"/>
        <v>0</v>
      </c>
      <c r="E8" s="7">
        <v>0</v>
      </c>
      <c r="F8" s="8">
        <f t="shared" si="4"/>
        <v>5.40938460743791e-5</v>
      </c>
      <c r="G8" s="8">
        <f t="shared" si="5"/>
        <v>0</v>
      </c>
      <c r="H8" s="8">
        <f t="shared" si="6"/>
        <v>0</v>
      </c>
      <c r="I8" s="8">
        <f t="shared" si="6"/>
        <v>0</v>
      </c>
      <c r="O8" s="68">
        <v>3</v>
      </c>
      <c r="P8" s="56">
        <f t="shared" si="7"/>
        <v>5.40938460743791e-5</v>
      </c>
      <c r="Q8" s="8">
        <v>0.1089</v>
      </c>
      <c r="R8" s="8">
        <v>0.3136</v>
      </c>
      <c r="S8" s="22">
        <f t="shared" si="8"/>
        <v>0.0107469732814432</v>
      </c>
      <c r="T8" s="22">
        <f t="shared" si="9"/>
        <v>4.25344433754726</v>
      </c>
      <c r="U8" s="22">
        <f t="shared" si="10"/>
        <v>0.481353730710545</v>
      </c>
      <c r="V8" s="27">
        <f t="shared" si="11"/>
        <v>4.74554504153925</v>
      </c>
    </row>
    <row r="9" spans="1:22">
      <c r="A9" s="74" t="s">
        <v>29</v>
      </c>
      <c r="B9" s="8">
        <f>'iterasi 12'!V47</f>
        <v>0.963581366403188</v>
      </c>
      <c r="C9" s="7">
        <v>6</v>
      </c>
      <c r="D9" s="7">
        <f t="shared" si="3"/>
        <v>12</v>
      </c>
      <c r="E9" s="7">
        <v>8</v>
      </c>
      <c r="F9" s="8">
        <f t="shared" si="4"/>
        <v>0.928489049679435</v>
      </c>
      <c r="G9" s="8">
        <f t="shared" si="5"/>
        <v>5.57093429807661</v>
      </c>
      <c r="H9" s="8">
        <f t="shared" si="6"/>
        <v>11.1418685961532</v>
      </c>
      <c r="I9" s="8">
        <f t="shared" si="6"/>
        <v>7.42791239743548</v>
      </c>
      <c r="O9" s="68">
        <v>4</v>
      </c>
      <c r="P9" s="56">
        <f t="shared" si="7"/>
        <v>0.928489049679435</v>
      </c>
      <c r="Q9" s="8">
        <v>0.0484</v>
      </c>
      <c r="R9" s="8">
        <v>0.0169</v>
      </c>
      <c r="S9" s="22">
        <f t="shared" si="8"/>
        <v>2.1604212264648</v>
      </c>
      <c r="T9" s="22">
        <f t="shared" si="9"/>
        <v>4.28978427150479</v>
      </c>
      <c r="U9" s="22">
        <f t="shared" si="10"/>
        <v>3.50787506632388</v>
      </c>
      <c r="V9" s="27">
        <f t="shared" si="11"/>
        <v>9.95808056429347</v>
      </c>
    </row>
    <row r="10" spans="1:22">
      <c r="A10" s="74" t="s">
        <v>30</v>
      </c>
      <c r="B10" s="8">
        <f>'iterasi 12'!V48</f>
        <v>0.00984100362180299</v>
      </c>
      <c r="C10" s="7">
        <v>1</v>
      </c>
      <c r="D10" s="7">
        <f t="shared" si="3"/>
        <v>2</v>
      </c>
      <c r="E10" s="7">
        <v>1</v>
      </c>
      <c r="F10" s="8">
        <f t="shared" si="4"/>
        <v>9.68453522843395e-5</v>
      </c>
      <c r="G10" s="8">
        <f t="shared" si="5"/>
        <v>9.68453522843395e-5</v>
      </c>
      <c r="H10" s="8">
        <f t="shared" si="6"/>
        <v>0.000193690704568679</v>
      </c>
      <c r="I10" s="8">
        <f t="shared" si="6"/>
        <v>9.68453522843395e-5</v>
      </c>
      <c r="O10" s="68">
        <v>5</v>
      </c>
      <c r="P10" s="56">
        <f t="shared" si="7"/>
        <v>9.68453522843395e-5</v>
      </c>
      <c r="Q10" s="8">
        <v>0.0441</v>
      </c>
      <c r="R10" s="8">
        <v>0.1225</v>
      </c>
      <c r="S10" s="22">
        <f t="shared" si="8"/>
        <v>0.0131805367171592</v>
      </c>
      <c r="T10" s="22">
        <f t="shared" si="9"/>
        <v>0.637300485419816</v>
      </c>
      <c r="U10" s="22">
        <f t="shared" si="10"/>
        <v>0.181797657664086</v>
      </c>
      <c r="V10" s="27">
        <f t="shared" si="11"/>
        <v>0.832278679801061</v>
      </c>
    </row>
    <row r="11" spans="1:22">
      <c r="A11" s="74" t="s">
        <v>31</v>
      </c>
      <c r="B11" s="8">
        <f>'iterasi 12'!V49</f>
        <v>0.00819118786807943</v>
      </c>
      <c r="C11" s="7">
        <v>1</v>
      </c>
      <c r="D11" s="7">
        <f t="shared" si="3"/>
        <v>2</v>
      </c>
      <c r="E11" s="7">
        <v>0</v>
      </c>
      <c r="F11" s="8">
        <f t="shared" si="4"/>
        <v>6.70955586901716e-5</v>
      </c>
      <c r="G11" s="8">
        <f t="shared" si="5"/>
        <v>6.70955586901716e-5</v>
      </c>
      <c r="H11" s="8">
        <f t="shared" si="6"/>
        <v>0.000134191117380343</v>
      </c>
      <c r="I11" s="8">
        <f t="shared" si="6"/>
        <v>0</v>
      </c>
      <c r="O11" s="68">
        <v>6</v>
      </c>
      <c r="P11" s="56">
        <f t="shared" si="7"/>
        <v>6.70955586901716e-5</v>
      </c>
      <c r="Q11" s="8">
        <v>0.09</v>
      </c>
      <c r="R11" s="8">
        <v>0.3136</v>
      </c>
      <c r="S11" s="22">
        <f t="shared" si="8"/>
        <v>0.0100341362657981</v>
      </c>
      <c r="T11" s="22">
        <f t="shared" si="9"/>
        <v>1.69590901715212</v>
      </c>
      <c r="U11" s="22">
        <f t="shared" si="10"/>
        <v>0.412585202521403</v>
      </c>
      <c r="V11" s="27">
        <f t="shared" si="11"/>
        <v>2.11852835593932</v>
      </c>
    </row>
    <row r="12" spans="1:22">
      <c r="A12" s="74" t="s">
        <v>32</v>
      </c>
      <c r="B12" s="8">
        <f>'iterasi 12'!V50</f>
        <v>0.0184816494810503</v>
      </c>
      <c r="C12" s="7">
        <v>2</v>
      </c>
      <c r="D12" s="7">
        <f t="shared" si="3"/>
        <v>4</v>
      </c>
      <c r="E12" s="7">
        <v>2</v>
      </c>
      <c r="F12" s="8">
        <f t="shared" si="4"/>
        <v>0.000341571367540407</v>
      </c>
      <c r="G12" s="8">
        <f t="shared" si="5"/>
        <v>0.000683142735080815</v>
      </c>
      <c r="H12" s="8">
        <f t="shared" si="6"/>
        <v>0.00136628547016163</v>
      </c>
      <c r="I12" s="8">
        <f t="shared" si="6"/>
        <v>0.000683142735080815</v>
      </c>
      <c r="O12" s="68">
        <v>7</v>
      </c>
      <c r="P12" s="56">
        <f t="shared" si="7"/>
        <v>0.000341571367540407</v>
      </c>
      <c r="Q12" s="8">
        <v>0.1681</v>
      </c>
      <c r="R12" s="8">
        <v>0.0196</v>
      </c>
      <c r="S12" s="22">
        <f t="shared" si="8"/>
        <v>0.0292128426176429</v>
      </c>
      <c r="T12" s="22">
        <f t="shared" si="9"/>
        <v>0.310019764065915</v>
      </c>
      <c r="U12" s="22">
        <f t="shared" si="10"/>
        <v>0.263290642283098</v>
      </c>
      <c r="V12" s="27">
        <f t="shared" si="11"/>
        <v>0.602523248966656</v>
      </c>
    </row>
    <row r="13" spans="1:22">
      <c r="A13" s="74" t="s">
        <v>33</v>
      </c>
      <c r="B13" s="8">
        <f>'iterasi 12'!V51</f>
        <v>0.0638975354867685</v>
      </c>
      <c r="C13" s="7">
        <v>3</v>
      </c>
      <c r="D13" s="7">
        <f t="shared" si="3"/>
        <v>6</v>
      </c>
      <c r="E13" s="7">
        <v>4</v>
      </c>
      <c r="F13" s="8">
        <f t="shared" si="4"/>
        <v>0.00408289504128284</v>
      </c>
      <c r="G13" s="8">
        <f t="shared" si="5"/>
        <v>0.0122486851238485</v>
      </c>
      <c r="H13" s="8">
        <f t="shared" si="6"/>
        <v>0.024497370247697</v>
      </c>
      <c r="I13" s="8">
        <f t="shared" si="6"/>
        <v>0.0163315801651314</v>
      </c>
      <c r="O13" s="68">
        <v>8</v>
      </c>
      <c r="P13" s="56">
        <f t="shared" si="7"/>
        <v>0.00408289504128284</v>
      </c>
      <c r="Q13" s="8">
        <v>0.1024</v>
      </c>
      <c r="R13" s="8">
        <v>0.1156</v>
      </c>
      <c r="S13" s="22">
        <f t="shared" si="8"/>
        <v>0.161273468525628</v>
      </c>
      <c r="T13" s="22">
        <f t="shared" si="9"/>
        <v>0.291336438565399</v>
      </c>
      <c r="U13" s="22">
        <f t="shared" si="10"/>
        <v>5.03446675549159</v>
      </c>
      <c r="V13" s="27">
        <f t="shared" si="11"/>
        <v>5.48707666258262</v>
      </c>
    </row>
    <row r="14" spans="1:22">
      <c r="A14" s="74" t="s">
        <v>34</v>
      </c>
      <c r="B14" s="8">
        <f>'iterasi 12'!V52</f>
        <v>0.188125299670154</v>
      </c>
      <c r="C14" s="7">
        <v>4</v>
      </c>
      <c r="D14" s="7">
        <f t="shared" si="3"/>
        <v>8</v>
      </c>
      <c r="E14" s="7">
        <v>1</v>
      </c>
      <c r="F14" s="8">
        <f t="shared" si="4"/>
        <v>0.0353911283759851</v>
      </c>
      <c r="G14" s="8">
        <f t="shared" si="5"/>
        <v>0.14156451350394</v>
      </c>
      <c r="H14" s="8">
        <f t="shared" si="6"/>
        <v>0.283129027007881</v>
      </c>
      <c r="I14" s="8">
        <f t="shared" si="6"/>
        <v>0.0353911283759851</v>
      </c>
      <c r="O14" s="68">
        <v>9</v>
      </c>
      <c r="P14" s="56">
        <f t="shared" si="7"/>
        <v>0.0353911283759851</v>
      </c>
      <c r="Q14" s="8">
        <v>0.0121</v>
      </c>
      <c r="R14" s="8">
        <v>0.0529</v>
      </c>
      <c r="S14" s="22">
        <f t="shared" si="8"/>
        <v>1.72462190707909</v>
      </c>
      <c r="T14" s="22">
        <f t="shared" si="9"/>
        <v>0.167062081626299</v>
      </c>
      <c r="U14" s="22">
        <f t="shared" si="10"/>
        <v>3.21770599670882</v>
      </c>
      <c r="V14" s="27">
        <f t="shared" si="11"/>
        <v>5.1093899854142</v>
      </c>
    </row>
    <row r="15" spans="1:22">
      <c r="A15" s="74" t="s">
        <v>35</v>
      </c>
      <c r="B15" s="8">
        <f>'iterasi 12'!V53</f>
        <v>0.855752821396634</v>
      </c>
      <c r="C15" s="7">
        <v>7</v>
      </c>
      <c r="D15" s="7">
        <f t="shared" si="3"/>
        <v>14</v>
      </c>
      <c r="E15" s="7">
        <v>9</v>
      </c>
      <c r="F15" s="8">
        <f t="shared" si="4"/>
        <v>0.732312891328299</v>
      </c>
      <c r="G15" s="8">
        <f t="shared" si="5"/>
        <v>5.12619023929809</v>
      </c>
      <c r="H15" s="8">
        <f t="shared" si="6"/>
        <v>10.2523804785962</v>
      </c>
      <c r="I15" s="8">
        <f t="shared" si="6"/>
        <v>6.59081602195469</v>
      </c>
      <c r="O15" s="68">
        <v>10</v>
      </c>
      <c r="P15" s="56">
        <f t="shared" si="7"/>
        <v>0.732312891328299</v>
      </c>
      <c r="Q15" s="8">
        <v>0.1089</v>
      </c>
      <c r="R15" s="8">
        <v>0.1225</v>
      </c>
      <c r="S15" s="22">
        <f t="shared" si="8"/>
        <v>11.5360273060601</v>
      </c>
      <c r="T15" s="22">
        <f t="shared" si="9"/>
        <v>15.2487122883548</v>
      </c>
      <c r="U15" s="22">
        <f t="shared" si="10"/>
        <v>34.7306739231541</v>
      </c>
      <c r="V15" s="27">
        <f t="shared" si="11"/>
        <v>61.515413517569</v>
      </c>
    </row>
    <row r="16" spans="1:22">
      <c r="A16" s="74" t="s">
        <v>36</v>
      </c>
      <c r="B16" s="8">
        <f>'iterasi 12'!V54</f>
        <v>0.0073548518730413</v>
      </c>
      <c r="C16" s="7">
        <v>0</v>
      </c>
      <c r="D16" s="7">
        <f t="shared" si="3"/>
        <v>0</v>
      </c>
      <c r="E16" s="7">
        <v>0</v>
      </c>
      <c r="F16" s="8">
        <f t="shared" si="4"/>
        <v>5.40938460743791e-5</v>
      </c>
      <c r="G16" s="8">
        <f t="shared" si="5"/>
        <v>0</v>
      </c>
      <c r="H16" s="8">
        <f t="shared" si="6"/>
        <v>0</v>
      </c>
      <c r="I16" s="8">
        <f t="shared" si="6"/>
        <v>0</v>
      </c>
      <c r="O16" s="68">
        <v>11</v>
      </c>
      <c r="P16" s="56">
        <f t="shared" si="7"/>
        <v>5.40938460743791e-5</v>
      </c>
      <c r="Q16" s="8">
        <v>0.09</v>
      </c>
      <c r="R16" s="8">
        <v>0.2601</v>
      </c>
      <c r="S16" s="22">
        <f t="shared" si="8"/>
        <v>0.0107469732814432</v>
      </c>
      <c r="T16" s="22">
        <f t="shared" si="9"/>
        <v>3.51524325417129</v>
      </c>
      <c r="U16" s="22">
        <f t="shared" si="10"/>
        <v>0.399235029839964</v>
      </c>
      <c r="V16" s="27">
        <f t="shared" si="11"/>
        <v>3.9252252572927</v>
      </c>
    </row>
    <row r="17" spans="1:22">
      <c r="A17" s="74" t="s">
        <v>37</v>
      </c>
      <c r="B17" s="8">
        <f>'iterasi 12'!V55</f>
        <v>0.254979777176764</v>
      </c>
      <c r="C17" s="7">
        <v>4</v>
      </c>
      <c r="D17" s="7">
        <f t="shared" si="3"/>
        <v>8</v>
      </c>
      <c r="E17" s="7">
        <v>3</v>
      </c>
      <c r="F17" s="8">
        <f t="shared" si="4"/>
        <v>0.0650146867691123</v>
      </c>
      <c r="G17" s="8">
        <f t="shared" si="5"/>
        <v>0.260058747076449</v>
      </c>
      <c r="H17" s="8">
        <f t="shared" si="6"/>
        <v>0.520117494152898</v>
      </c>
      <c r="I17" s="8">
        <f t="shared" si="6"/>
        <v>0.195044060307337</v>
      </c>
      <c r="O17" s="68">
        <v>12</v>
      </c>
      <c r="P17" s="56">
        <f t="shared" si="7"/>
        <v>0.0650146867691123</v>
      </c>
      <c r="Q17" s="8">
        <v>0.0324</v>
      </c>
      <c r="R17" s="8">
        <v>0.0625</v>
      </c>
      <c r="S17" s="22">
        <f t="shared" si="8"/>
        <v>1.80923459186683</v>
      </c>
      <c r="T17" s="22">
        <f t="shared" si="9"/>
        <v>0.357126826064464</v>
      </c>
      <c r="U17" s="22">
        <f t="shared" si="10"/>
        <v>4.19769013497488</v>
      </c>
      <c r="V17" s="27">
        <f t="shared" si="11"/>
        <v>6.36405155290617</v>
      </c>
    </row>
    <row r="18" spans="1:22">
      <c r="A18" s="74" t="s">
        <v>38</v>
      </c>
      <c r="B18" s="8">
        <f>'iterasi 12'!V56</f>
        <v>0.0073548518730413</v>
      </c>
      <c r="C18" s="7">
        <v>0</v>
      </c>
      <c r="D18" s="7">
        <f t="shared" si="3"/>
        <v>0</v>
      </c>
      <c r="E18" s="7">
        <v>0</v>
      </c>
      <c r="F18" s="8">
        <f t="shared" si="4"/>
        <v>5.40938460743791e-5</v>
      </c>
      <c r="G18" s="8">
        <f t="shared" si="5"/>
        <v>0</v>
      </c>
      <c r="H18" s="8">
        <f t="shared" si="6"/>
        <v>0</v>
      </c>
      <c r="I18" s="8">
        <f t="shared" si="6"/>
        <v>0</v>
      </c>
      <c r="O18" s="68">
        <v>13</v>
      </c>
      <c r="P18" s="56">
        <f t="shared" si="7"/>
        <v>5.40938460743791e-5</v>
      </c>
      <c r="Q18" s="8">
        <v>0.3136</v>
      </c>
      <c r="R18" s="8">
        <v>0.0361</v>
      </c>
      <c r="S18" s="22">
        <f t="shared" si="8"/>
        <v>0.0107469732814432</v>
      </c>
      <c r="T18" s="22">
        <f t="shared" si="9"/>
        <v>12.248669827868</v>
      </c>
      <c r="U18" s="22">
        <f t="shared" si="10"/>
        <v>0.0554109364752891</v>
      </c>
      <c r="V18" s="27">
        <f t="shared" si="11"/>
        <v>12.3148277376247</v>
      </c>
    </row>
    <row r="19" spans="1:22">
      <c r="A19" s="74" t="s">
        <v>39</v>
      </c>
      <c r="B19" s="8">
        <f>'iterasi 12'!V57</f>
        <v>0.0306981505525867</v>
      </c>
      <c r="C19" s="7">
        <v>2</v>
      </c>
      <c r="D19" s="7">
        <f t="shared" si="3"/>
        <v>4</v>
      </c>
      <c r="E19" s="7">
        <v>1</v>
      </c>
      <c r="F19" s="8">
        <f t="shared" si="4"/>
        <v>0.000942376447349279</v>
      </c>
      <c r="G19" s="8">
        <f t="shared" si="5"/>
        <v>0.00188475289469856</v>
      </c>
      <c r="H19" s="8">
        <f t="shared" si="6"/>
        <v>0.00376950578939711</v>
      </c>
      <c r="I19" s="8">
        <f t="shared" si="6"/>
        <v>0.000942376447349279</v>
      </c>
      <c r="O19" s="68">
        <v>14</v>
      </c>
      <c r="P19" s="56">
        <f t="shared" si="7"/>
        <v>0.000942376447349279</v>
      </c>
      <c r="Q19" s="8">
        <v>0.1225</v>
      </c>
      <c r="R19" s="8">
        <v>0.1681</v>
      </c>
      <c r="S19" s="22">
        <f t="shared" si="8"/>
        <v>0.0913878843329351</v>
      </c>
      <c r="T19" s="22">
        <f t="shared" si="9"/>
        <v>0.518963081334505</v>
      </c>
      <c r="U19" s="22">
        <f t="shared" si="10"/>
        <v>1.89360869649215</v>
      </c>
      <c r="V19" s="27">
        <f t="shared" si="11"/>
        <v>2.50395966215959</v>
      </c>
    </row>
    <row r="20" spans="1:22">
      <c r="A20" s="74" t="s">
        <v>40</v>
      </c>
      <c r="B20" s="8">
        <f>'iterasi 12'!V58</f>
        <v>0.145016045320167</v>
      </c>
      <c r="C20" s="7">
        <v>3</v>
      </c>
      <c r="D20" s="7">
        <f t="shared" si="3"/>
        <v>6</v>
      </c>
      <c r="E20" s="7">
        <v>5</v>
      </c>
      <c r="F20" s="8">
        <f t="shared" si="4"/>
        <v>0.0210296534003006</v>
      </c>
      <c r="G20" s="8">
        <f t="shared" si="5"/>
        <v>0.0630889602009019</v>
      </c>
      <c r="H20" s="8">
        <f t="shared" si="6"/>
        <v>0.126177920401804</v>
      </c>
      <c r="I20" s="8">
        <f t="shared" si="6"/>
        <v>0.105148267001503</v>
      </c>
      <c r="O20" s="68">
        <v>15</v>
      </c>
      <c r="P20" s="56">
        <f t="shared" si="7"/>
        <v>0.0210296534003006</v>
      </c>
      <c r="Q20" s="8">
        <v>0.2209</v>
      </c>
      <c r="R20" s="8">
        <v>0.0729</v>
      </c>
      <c r="S20" s="22">
        <f t="shared" si="8"/>
        <v>0.716031428510127</v>
      </c>
      <c r="T20" s="22">
        <f t="shared" si="9"/>
        <v>1.42544716883336</v>
      </c>
      <c r="U20" s="22">
        <f t="shared" si="10"/>
        <v>3.77032759519864</v>
      </c>
      <c r="V20" s="27">
        <f t="shared" si="11"/>
        <v>5.91180619254213</v>
      </c>
    </row>
    <row r="21" spans="1:22">
      <c r="A21" s="74" t="s">
        <v>41</v>
      </c>
      <c r="B21" s="8">
        <f>'iterasi 12'!V59</f>
        <v>0.00984100362180299</v>
      </c>
      <c r="C21" s="7">
        <v>1</v>
      </c>
      <c r="D21" s="7">
        <f t="shared" si="3"/>
        <v>2</v>
      </c>
      <c r="E21" s="7">
        <v>1</v>
      </c>
      <c r="F21" s="8">
        <f t="shared" si="4"/>
        <v>9.68453522843395e-5</v>
      </c>
      <c r="G21" s="8">
        <f t="shared" si="5"/>
        <v>9.68453522843395e-5</v>
      </c>
      <c r="H21" s="8">
        <f t="shared" si="6"/>
        <v>0.000193690704568679</v>
      </c>
      <c r="I21" s="8">
        <f t="shared" si="6"/>
        <v>9.68453522843395e-5</v>
      </c>
      <c r="O21" s="68">
        <v>16</v>
      </c>
      <c r="P21" s="56">
        <f t="shared" si="7"/>
        <v>9.68453522843395e-5</v>
      </c>
      <c r="Q21" s="8">
        <v>0.2116</v>
      </c>
      <c r="R21" s="8">
        <v>0.0361</v>
      </c>
      <c r="S21" s="22">
        <f t="shared" si="8"/>
        <v>0.0131805367171592</v>
      </c>
      <c r="T21" s="22">
        <f t="shared" si="9"/>
        <v>3.05788622936129</v>
      </c>
      <c r="U21" s="22">
        <f t="shared" si="10"/>
        <v>0.0535746566667224</v>
      </c>
      <c r="V21" s="27">
        <f t="shared" si="11"/>
        <v>3.12464142274517</v>
      </c>
    </row>
    <row r="22" spans="1:22">
      <c r="A22" s="74" t="s">
        <v>42</v>
      </c>
      <c r="B22" s="8">
        <f>'iterasi 12'!V60</f>
        <v>0.0073548518730413</v>
      </c>
      <c r="C22" s="7">
        <v>0</v>
      </c>
      <c r="D22" s="7">
        <f t="shared" si="3"/>
        <v>0</v>
      </c>
      <c r="E22" s="7">
        <v>0</v>
      </c>
      <c r="F22" s="8">
        <f t="shared" si="4"/>
        <v>5.40938460743791e-5</v>
      </c>
      <c r="G22" s="8">
        <f t="shared" si="5"/>
        <v>0</v>
      </c>
      <c r="H22" s="8">
        <f t="shared" si="6"/>
        <v>0</v>
      </c>
      <c r="I22" s="8">
        <f t="shared" si="6"/>
        <v>0</v>
      </c>
      <c r="O22" s="68">
        <v>17</v>
      </c>
      <c r="P22" s="56">
        <f t="shared" si="7"/>
        <v>5.40938460743791e-5</v>
      </c>
      <c r="Q22" s="8">
        <v>0.0064</v>
      </c>
      <c r="R22" s="8">
        <v>0.3969</v>
      </c>
      <c r="S22" s="22">
        <f t="shared" si="8"/>
        <v>0.0107469732814432</v>
      </c>
      <c r="T22" s="22">
        <f t="shared" si="9"/>
        <v>0.249972853629959</v>
      </c>
      <c r="U22" s="22">
        <f t="shared" si="10"/>
        <v>0.609213315430534</v>
      </c>
      <c r="V22" s="27">
        <f t="shared" si="11"/>
        <v>0.869933142341935</v>
      </c>
    </row>
    <row r="23" spans="1:22">
      <c r="A23" s="74" t="s">
        <v>43</v>
      </c>
      <c r="B23" s="8">
        <f>'iterasi 12'!V61</f>
        <v>0.145016045320167</v>
      </c>
      <c r="C23" s="7">
        <v>3</v>
      </c>
      <c r="D23" s="7">
        <f t="shared" si="3"/>
        <v>6</v>
      </c>
      <c r="E23" s="7">
        <v>5</v>
      </c>
      <c r="F23" s="8">
        <f t="shared" si="4"/>
        <v>0.0210296534003006</v>
      </c>
      <c r="G23" s="8">
        <f t="shared" si="5"/>
        <v>0.0630889602009019</v>
      </c>
      <c r="H23" s="8">
        <f t="shared" si="6"/>
        <v>0.126177920401804</v>
      </c>
      <c r="I23" s="8">
        <f t="shared" si="6"/>
        <v>0.105148267001503</v>
      </c>
      <c r="O23" s="68">
        <v>18</v>
      </c>
      <c r="P23" s="56">
        <f t="shared" si="7"/>
        <v>0.0210296534003006</v>
      </c>
      <c r="Q23" s="8">
        <v>0.16</v>
      </c>
      <c r="R23" s="8">
        <v>0.1024</v>
      </c>
      <c r="S23" s="22">
        <f t="shared" si="8"/>
        <v>0.716031428510127</v>
      </c>
      <c r="T23" s="22">
        <f t="shared" si="9"/>
        <v>1.03246512907803</v>
      </c>
      <c r="U23" s="22">
        <f t="shared" si="10"/>
        <v>5.29604315155474</v>
      </c>
      <c r="V23" s="27">
        <f t="shared" si="11"/>
        <v>7.0445397091429</v>
      </c>
    </row>
    <row r="24" spans="1:22">
      <c r="A24" s="74" t="s">
        <v>44</v>
      </c>
      <c r="B24" s="8">
        <f>'iterasi 12'!V62</f>
        <v>0.69730178731669</v>
      </c>
      <c r="C24" s="7">
        <v>4</v>
      </c>
      <c r="D24" s="7">
        <f t="shared" si="3"/>
        <v>8</v>
      </c>
      <c r="E24" s="7">
        <v>7</v>
      </c>
      <c r="F24" s="8">
        <f t="shared" si="4"/>
        <v>0.48622978259505</v>
      </c>
      <c r="G24" s="8">
        <f t="shared" si="5"/>
        <v>1.9449191303802</v>
      </c>
      <c r="H24" s="8">
        <f t="shared" si="6"/>
        <v>3.8898382607604</v>
      </c>
      <c r="I24" s="8">
        <f t="shared" si="6"/>
        <v>3.40360847816535</v>
      </c>
      <c r="O24" s="68">
        <v>19</v>
      </c>
      <c r="P24" s="56">
        <f t="shared" si="7"/>
        <v>0.48622978259505</v>
      </c>
      <c r="Q24" s="8">
        <v>0.0576</v>
      </c>
      <c r="R24" s="8">
        <v>0.1225</v>
      </c>
      <c r="S24" s="22">
        <f t="shared" si="8"/>
        <v>4.8737636447374</v>
      </c>
      <c r="T24" s="22">
        <f t="shared" si="9"/>
        <v>1.69653493432593</v>
      </c>
      <c r="U24" s="22">
        <f t="shared" si="10"/>
        <v>12.7199989162674</v>
      </c>
      <c r="V24" s="27">
        <f t="shared" si="11"/>
        <v>19.2902974953307</v>
      </c>
    </row>
    <row r="25" spans="1:22">
      <c r="A25" s="74" t="s">
        <v>45</v>
      </c>
      <c r="B25" s="8">
        <f>'iterasi 12'!V63</f>
        <v>0.931452839577187</v>
      </c>
      <c r="C25" s="7">
        <v>5</v>
      </c>
      <c r="D25" s="7">
        <f t="shared" si="3"/>
        <v>10</v>
      </c>
      <c r="E25" s="7">
        <v>6</v>
      </c>
      <c r="F25" s="8">
        <f t="shared" si="4"/>
        <v>0.867604392356404</v>
      </c>
      <c r="G25" s="8">
        <f t="shared" si="5"/>
        <v>4.33802196178202</v>
      </c>
      <c r="H25" s="8">
        <f t="shared" si="6"/>
        <v>8.67604392356404</v>
      </c>
      <c r="I25" s="8">
        <f t="shared" si="6"/>
        <v>5.20562635413843</v>
      </c>
      <c r="O25" s="68">
        <v>20</v>
      </c>
      <c r="P25" s="56">
        <f t="shared" si="7"/>
        <v>0.867604392356404</v>
      </c>
      <c r="Q25" s="8">
        <v>0.0441</v>
      </c>
      <c r="R25" s="8">
        <v>0.0144</v>
      </c>
      <c r="S25" s="22">
        <f t="shared" si="8"/>
        <v>2.04050883442537</v>
      </c>
      <c r="T25" s="22">
        <f t="shared" si="9"/>
        <v>1.83593071593862</v>
      </c>
      <c r="U25" s="22">
        <f t="shared" si="10"/>
        <v>1.89286585238373</v>
      </c>
      <c r="V25" s="27">
        <f t="shared" si="11"/>
        <v>5.76930540274772</v>
      </c>
    </row>
    <row r="26" spans="1:22">
      <c r="A26" s="74" t="s">
        <v>46</v>
      </c>
      <c r="B26" s="8">
        <f>'iterasi 12'!V64</f>
        <v>0.0073548518730413</v>
      </c>
      <c r="C26" s="7">
        <v>0</v>
      </c>
      <c r="D26" s="7">
        <f t="shared" si="3"/>
        <v>0</v>
      </c>
      <c r="E26" s="7">
        <v>0</v>
      </c>
      <c r="F26" s="8">
        <f t="shared" si="4"/>
        <v>5.40938460743791e-5</v>
      </c>
      <c r="G26" s="8">
        <f t="shared" si="5"/>
        <v>0</v>
      </c>
      <c r="H26" s="8">
        <f t="shared" si="6"/>
        <v>0</v>
      </c>
      <c r="I26" s="8">
        <f t="shared" si="6"/>
        <v>0</v>
      </c>
      <c r="O26" s="68">
        <v>21</v>
      </c>
      <c r="P26" s="56">
        <f t="shared" si="7"/>
        <v>5.40938460743791e-5</v>
      </c>
      <c r="Q26" s="8">
        <v>0.0625</v>
      </c>
      <c r="R26" s="8">
        <v>0.3481</v>
      </c>
      <c r="S26" s="22">
        <f t="shared" si="8"/>
        <v>0.0107469732814432</v>
      </c>
      <c r="T26" s="22">
        <f t="shared" si="9"/>
        <v>2.44114114873006</v>
      </c>
      <c r="U26" s="22">
        <f t="shared" si="10"/>
        <v>0.534308780804658</v>
      </c>
      <c r="V26" s="27">
        <f t="shared" si="11"/>
        <v>2.98619690281617</v>
      </c>
    </row>
    <row r="27" spans="1:22">
      <c r="A27" s="74" t="s">
        <v>47</v>
      </c>
      <c r="B27" s="8">
        <f>'iterasi 12'!V65</f>
        <v>0.0184816494810503</v>
      </c>
      <c r="C27" s="7">
        <v>2</v>
      </c>
      <c r="D27" s="7">
        <f t="shared" si="3"/>
        <v>4</v>
      </c>
      <c r="E27" s="7">
        <v>2</v>
      </c>
      <c r="F27" s="8">
        <f t="shared" si="4"/>
        <v>0.000341571367540407</v>
      </c>
      <c r="G27" s="8">
        <f t="shared" si="5"/>
        <v>0.000683142735080815</v>
      </c>
      <c r="H27" s="8">
        <f t="shared" si="6"/>
        <v>0.00136628547016163</v>
      </c>
      <c r="I27" s="8">
        <f t="shared" si="6"/>
        <v>0.000683142735080815</v>
      </c>
      <c r="O27" s="68">
        <v>22</v>
      </c>
      <c r="P27" s="56">
        <f t="shared" si="7"/>
        <v>0.000341571367540407</v>
      </c>
      <c r="Q27" s="8">
        <v>0.0625</v>
      </c>
      <c r="R27" s="8">
        <v>0.0784</v>
      </c>
      <c r="S27" s="22">
        <f t="shared" si="8"/>
        <v>0.0292128426176429</v>
      </c>
      <c r="T27" s="22">
        <f t="shared" si="9"/>
        <v>0.115266122868053</v>
      </c>
      <c r="U27" s="22">
        <f t="shared" si="10"/>
        <v>1.05316256913239</v>
      </c>
      <c r="V27" s="27">
        <f t="shared" si="11"/>
        <v>1.19764153461809</v>
      </c>
    </row>
    <row r="28" spans="1:22">
      <c r="A28" s="74" t="s">
        <v>48</v>
      </c>
      <c r="B28" s="8">
        <f>'iterasi 12'!V66</f>
        <v>0.0184816494810503</v>
      </c>
      <c r="C28" s="7">
        <v>2</v>
      </c>
      <c r="D28" s="7">
        <f t="shared" si="3"/>
        <v>4</v>
      </c>
      <c r="E28" s="7">
        <v>2</v>
      </c>
      <c r="F28" s="8">
        <f t="shared" si="4"/>
        <v>0.000341571367540407</v>
      </c>
      <c r="G28" s="8">
        <f t="shared" si="5"/>
        <v>0.000683142735080815</v>
      </c>
      <c r="H28" s="8">
        <f t="shared" si="6"/>
        <v>0.00136628547016163</v>
      </c>
      <c r="I28" s="8">
        <f t="shared" si="6"/>
        <v>0.000683142735080815</v>
      </c>
      <c r="O28" s="68">
        <v>23</v>
      </c>
      <c r="P28" s="56">
        <f t="shared" si="7"/>
        <v>0.000341571367540407</v>
      </c>
      <c r="Q28" s="8">
        <v>0.3364</v>
      </c>
      <c r="R28" s="8">
        <v>0.09</v>
      </c>
      <c r="S28" s="22">
        <f t="shared" si="8"/>
        <v>0.0292128426176429</v>
      </c>
      <c r="T28" s="22">
        <f t="shared" si="9"/>
        <v>0.620408379725008</v>
      </c>
      <c r="U28" s="22">
        <f t="shared" si="10"/>
        <v>1.20898764313668</v>
      </c>
      <c r="V28" s="27">
        <f t="shared" si="11"/>
        <v>1.85860886547933</v>
      </c>
    </row>
    <row r="29" spans="1:22">
      <c r="A29" s="74" t="s">
        <v>49</v>
      </c>
      <c r="B29" s="8">
        <f>'iterasi 12'!V67</f>
        <v>0.0172365620090186</v>
      </c>
      <c r="C29" s="7">
        <v>2</v>
      </c>
      <c r="D29" s="7">
        <f t="shared" si="3"/>
        <v>4</v>
      </c>
      <c r="E29" s="7">
        <v>3</v>
      </c>
      <c r="F29" s="8">
        <f t="shared" si="4"/>
        <v>0.000297099069890742</v>
      </c>
      <c r="G29" s="8">
        <f t="shared" si="5"/>
        <v>0.000594198139781483</v>
      </c>
      <c r="H29" s="8">
        <f t="shared" si="6"/>
        <v>0.00118839627956297</v>
      </c>
      <c r="I29" s="8">
        <f t="shared" si="6"/>
        <v>0.000891297209672225</v>
      </c>
      <c r="O29" s="68">
        <v>24</v>
      </c>
      <c r="P29" s="56">
        <f t="shared" si="7"/>
        <v>0.000297099069890742</v>
      </c>
      <c r="Q29" s="8">
        <v>0.0441</v>
      </c>
      <c r="R29" s="8">
        <v>0.1225</v>
      </c>
      <c r="S29" s="22">
        <f t="shared" si="8"/>
        <v>0.022601434535114</v>
      </c>
      <c r="T29" s="22">
        <f t="shared" si="9"/>
        <v>0.0640368433109742</v>
      </c>
      <c r="U29" s="22">
        <f t="shared" si="10"/>
        <v>2.15619807719853</v>
      </c>
      <c r="V29" s="27">
        <f t="shared" si="11"/>
        <v>2.24283635504462</v>
      </c>
    </row>
    <row r="30" spans="1:22">
      <c r="A30" s="74" t="s">
        <v>50</v>
      </c>
      <c r="B30" s="8">
        <f>'iterasi 12'!V68</f>
        <v>0.0269675055908678</v>
      </c>
      <c r="C30" s="7">
        <v>3</v>
      </c>
      <c r="D30" s="7">
        <f t="shared" si="3"/>
        <v>6</v>
      </c>
      <c r="E30" s="7">
        <v>2</v>
      </c>
      <c r="F30" s="8">
        <f t="shared" si="4"/>
        <v>0.000727246357793485</v>
      </c>
      <c r="G30" s="8">
        <f t="shared" si="5"/>
        <v>0.00218173907338046</v>
      </c>
      <c r="H30" s="8">
        <f t="shared" si="6"/>
        <v>0.00436347814676091</v>
      </c>
      <c r="I30" s="8">
        <f t="shared" si="6"/>
        <v>0.00145449271558697</v>
      </c>
      <c r="O30" s="68">
        <v>25</v>
      </c>
      <c r="P30" s="56">
        <f t="shared" si="7"/>
        <v>0.000727246357793485</v>
      </c>
      <c r="Q30" s="8">
        <v>0.0225</v>
      </c>
      <c r="R30" s="8">
        <v>0.1024</v>
      </c>
      <c r="S30" s="22">
        <f t="shared" si="8"/>
        <v>0.0410181765943091</v>
      </c>
      <c r="T30" s="22">
        <f t="shared" si="9"/>
        <v>0.0366622449777063</v>
      </c>
      <c r="U30" s="22">
        <f t="shared" si="10"/>
        <v>3.40110424435606</v>
      </c>
      <c r="V30" s="27">
        <f t="shared" si="11"/>
        <v>3.47878466592808</v>
      </c>
    </row>
    <row r="31" spans="1:22">
      <c r="A31" s="74" t="s">
        <v>51</v>
      </c>
      <c r="B31" s="8">
        <f>'iterasi 12'!V69</f>
        <v>0.0184816494810503</v>
      </c>
      <c r="C31" s="7">
        <v>2</v>
      </c>
      <c r="D31" s="7">
        <f t="shared" si="3"/>
        <v>4</v>
      </c>
      <c r="E31" s="7">
        <v>2</v>
      </c>
      <c r="F31" s="8">
        <f t="shared" si="4"/>
        <v>0.000341571367540407</v>
      </c>
      <c r="G31" s="8">
        <f t="shared" si="5"/>
        <v>0.000683142735080815</v>
      </c>
      <c r="H31" s="8">
        <f t="shared" si="6"/>
        <v>0.00136628547016163</v>
      </c>
      <c r="I31" s="8">
        <f t="shared" si="6"/>
        <v>0.000683142735080815</v>
      </c>
      <c r="O31" s="68">
        <v>26</v>
      </c>
      <c r="P31" s="56">
        <f t="shared" si="7"/>
        <v>0.000341571367540407</v>
      </c>
      <c r="Q31" s="8">
        <v>0.2809</v>
      </c>
      <c r="R31" s="8">
        <v>0.0729</v>
      </c>
      <c r="S31" s="22">
        <f t="shared" si="8"/>
        <v>0.0292128426176429</v>
      </c>
      <c r="T31" s="22">
        <f t="shared" si="9"/>
        <v>0.518052062618177</v>
      </c>
      <c r="U31" s="22">
        <f t="shared" si="10"/>
        <v>0.979279990940708</v>
      </c>
      <c r="V31" s="27">
        <f t="shared" si="11"/>
        <v>1.52654489617653</v>
      </c>
    </row>
    <row r="32" spans="1:22">
      <c r="A32" s="74" t="s">
        <v>52</v>
      </c>
      <c r="B32" s="8">
        <f>'iterasi 12'!V70</f>
        <v>0.00984100362180299</v>
      </c>
      <c r="C32" s="7">
        <v>1</v>
      </c>
      <c r="D32" s="7">
        <f t="shared" si="3"/>
        <v>2</v>
      </c>
      <c r="E32" s="7">
        <v>1</v>
      </c>
      <c r="F32" s="8">
        <f t="shared" si="4"/>
        <v>9.68453522843395e-5</v>
      </c>
      <c r="G32" s="8">
        <f t="shared" si="5"/>
        <v>9.68453522843395e-5</v>
      </c>
      <c r="H32" s="8">
        <f t="shared" si="6"/>
        <v>0.000193690704568679</v>
      </c>
      <c r="I32" s="8">
        <f t="shared" si="6"/>
        <v>9.68453522843395e-5</v>
      </c>
      <c r="O32" s="68">
        <v>27</v>
      </c>
      <c r="P32" s="56">
        <f t="shared" si="7"/>
        <v>9.68453522843395e-5</v>
      </c>
      <c r="Q32" s="8">
        <v>0.0225</v>
      </c>
      <c r="R32" s="8">
        <v>0.0225</v>
      </c>
      <c r="S32" s="22">
        <f t="shared" si="8"/>
        <v>0.0131805367171592</v>
      </c>
      <c r="T32" s="22">
        <f t="shared" si="9"/>
        <v>0.325153308887661</v>
      </c>
      <c r="U32" s="22">
        <f t="shared" si="10"/>
        <v>0.03339140650973</v>
      </c>
      <c r="V32" s="27">
        <f t="shared" si="11"/>
        <v>0.37172525211455</v>
      </c>
    </row>
    <row r="33" spans="1:22">
      <c r="A33" s="74" t="s">
        <v>53</v>
      </c>
      <c r="B33" s="8">
        <f>'iterasi 12'!V71</f>
        <v>0.0172365620090186</v>
      </c>
      <c r="C33" s="7">
        <v>2</v>
      </c>
      <c r="D33" s="7">
        <f t="shared" si="3"/>
        <v>4</v>
      </c>
      <c r="E33" s="7">
        <v>3</v>
      </c>
      <c r="F33" s="8">
        <f t="shared" si="4"/>
        <v>0.000297099069890742</v>
      </c>
      <c r="G33" s="8">
        <f t="shared" si="5"/>
        <v>0.000594198139781483</v>
      </c>
      <c r="H33" s="8">
        <f t="shared" si="6"/>
        <v>0.00118839627956297</v>
      </c>
      <c r="I33" s="8">
        <f t="shared" si="6"/>
        <v>0.000891297209672225</v>
      </c>
      <c r="O33" s="68">
        <v>28</v>
      </c>
      <c r="P33" s="56">
        <f t="shared" si="7"/>
        <v>0.000297099069890742</v>
      </c>
      <c r="Q33" s="8">
        <v>0.36</v>
      </c>
      <c r="R33" s="8">
        <v>0.0169</v>
      </c>
      <c r="S33" s="22">
        <f t="shared" si="8"/>
        <v>0.022601434535114</v>
      </c>
      <c r="T33" s="22">
        <f t="shared" si="9"/>
        <v>0.522749741314075</v>
      </c>
      <c r="U33" s="22">
        <f t="shared" si="10"/>
        <v>0.297467326568613</v>
      </c>
      <c r="V33" s="27">
        <f t="shared" si="11"/>
        <v>0.842818502417802</v>
      </c>
    </row>
    <row r="34" spans="1:22">
      <c r="A34" s="74" t="s">
        <v>54</v>
      </c>
      <c r="B34" s="8">
        <f>'iterasi 12'!V72</f>
        <v>0.976421103935476</v>
      </c>
      <c r="C34" s="7">
        <v>5</v>
      </c>
      <c r="D34" s="7">
        <f t="shared" si="3"/>
        <v>10</v>
      </c>
      <c r="E34" s="7">
        <v>7</v>
      </c>
      <c r="F34" s="8">
        <f t="shared" si="4"/>
        <v>0.953398172210573</v>
      </c>
      <c r="G34" s="8">
        <f t="shared" si="5"/>
        <v>4.76699086105287</v>
      </c>
      <c r="H34" s="8">
        <f t="shared" si="6"/>
        <v>9.53398172210573</v>
      </c>
      <c r="I34" s="8">
        <f t="shared" si="6"/>
        <v>6.67378720547401</v>
      </c>
      <c r="O34" s="68">
        <v>29</v>
      </c>
      <c r="P34" s="56">
        <f t="shared" si="7"/>
        <v>0.953398172210573</v>
      </c>
      <c r="Q34" s="8">
        <v>0.0441</v>
      </c>
      <c r="R34" s="8">
        <v>0.0256</v>
      </c>
      <c r="S34" s="22">
        <f t="shared" si="8"/>
        <v>0.858784055612687</v>
      </c>
      <c r="T34" s="22">
        <f t="shared" si="9"/>
        <v>2.1714357829539</v>
      </c>
      <c r="U34" s="22">
        <f t="shared" si="10"/>
        <v>3.67660642428208</v>
      </c>
      <c r="V34" s="27">
        <f t="shared" si="11"/>
        <v>6.70682626284866</v>
      </c>
    </row>
    <row r="35" spans="1:22">
      <c r="A35" s="74" t="s">
        <v>55</v>
      </c>
      <c r="B35" s="8">
        <f>'iterasi 12'!V73</f>
        <v>0.00984100362180299</v>
      </c>
      <c r="C35" s="7">
        <v>1</v>
      </c>
      <c r="D35" s="7">
        <f t="shared" si="3"/>
        <v>2</v>
      </c>
      <c r="E35" s="7">
        <v>1</v>
      </c>
      <c r="F35" s="8">
        <f t="shared" si="4"/>
        <v>9.68453522843395e-5</v>
      </c>
      <c r="G35" s="8">
        <f t="shared" si="5"/>
        <v>9.68453522843395e-5</v>
      </c>
      <c r="H35" s="8">
        <f t="shared" si="6"/>
        <v>0.000193690704568679</v>
      </c>
      <c r="I35" s="8">
        <f t="shared" si="6"/>
        <v>9.68453522843395e-5</v>
      </c>
      <c r="O35" s="68">
        <v>30</v>
      </c>
      <c r="P35" s="56">
        <f t="shared" si="7"/>
        <v>9.68453522843395e-5</v>
      </c>
      <c r="Q35" s="8">
        <v>0.1764</v>
      </c>
      <c r="R35" s="8">
        <v>0.0484</v>
      </c>
      <c r="S35" s="22">
        <f t="shared" si="8"/>
        <v>0.0131805367171592</v>
      </c>
      <c r="T35" s="22">
        <f t="shared" si="9"/>
        <v>2.54920194167926</v>
      </c>
      <c r="U35" s="22">
        <f t="shared" si="10"/>
        <v>0.0718286255587082</v>
      </c>
      <c r="V35" s="27">
        <f t="shared" si="11"/>
        <v>2.63421110395513</v>
      </c>
    </row>
    <row r="36" spans="1:22">
      <c r="A36" s="9" t="s">
        <v>5</v>
      </c>
      <c r="B36" s="9"/>
      <c r="C36" s="9"/>
      <c r="D36" s="9"/>
      <c r="E36" s="9"/>
      <c r="F36" s="10">
        <f>SUM(F6:F35)</f>
        <v>4.1199141270629</v>
      </c>
      <c r="G36" s="10">
        <f>SUM(G6:G35)</f>
        <v>22.2981370293627</v>
      </c>
      <c r="H36" s="10">
        <f>SUM(H6:H35)</f>
        <v>44.5962740587254</v>
      </c>
      <c r="I36" s="10">
        <f>SUM(I6:I35)</f>
        <v>29.7687019124622</v>
      </c>
      <c r="O36" s="18" t="s">
        <v>56</v>
      </c>
      <c r="P36" s="18"/>
      <c r="Q36" s="18"/>
      <c r="R36" s="18"/>
      <c r="S36" s="18"/>
      <c r="T36" s="18"/>
      <c r="U36" s="18"/>
      <c r="V36" s="38">
        <f>SUM(V6:V35)</f>
        <v>195.49112541503</v>
      </c>
    </row>
    <row r="37" spans="1:9">
      <c r="A37" s="9" t="s">
        <v>57</v>
      </c>
      <c r="B37" s="9"/>
      <c r="C37" s="9"/>
      <c r="D37" s="9"/>
      <c r="E37" s="9"/>
      <c r="F37" s="9"/>
      <c r="G37" s="10">
        <f>(G36/$F36)</f>
        <v>5.41228198978485</v>
      </c>
      <c r="H37" s="10">
        <f t="shared" ref="H37:I37" si="12">(H36/$F36)</f>
        <v>10.8245639795697</v>
      </c>
      <c r="I37" s="10">
        <f t="shared" si="12"/>
        <v>7.22556368758211</v>
      </c>
    </row>
    <row r="38" spans="1:9">
      <c r="A38" s="30"/>
      <c r="B38" s="30"/>
      <c r="C38" s="30"/>
      <c r="D38" s="30"/>
      <c r="E38" s="30"/>
      <c r="F38" s="30"/>
      <c r="G38" s="67"/>
      <c r="H38" s="67"/>
      <c r="I38" s="67"/>
    </row>
    <row r="39" customHeight="1" spans="1:24">
      <c r="A39" s="30"/>
      <c r="B39" s="30"/>
      <c r="C39" s="30"/>
      <c r="D39" s="30"/>
      <c r="E39" s="30"/>
      <c r="F39" s="30"/>
      <c r="G39" s="67"/>
      <c r="H39" s="67"/>
      <c r="I39" s="67"/>
      <c r="O39" s="2" t="s">
        <v>8</v>
      </c>
      <c r="P39" s="2"/>
      <c r="Q39" s="2"/>
      <c r="R39" s="2"/>
      <c r="S39" s="2"/>
      <c r="T39" s="2"/>
      <c r="U39" s="2"/>
      <c r="V39" s="2"/>
      <c r="W39" s="2"/>
      <c r="X39" s="2"/>
    </row>
    <row r="40" customHeight="1" spans="1:24">
      <c r="A40" s="11" t="s">
        <v>3</v>
      </c>
      <c r="B40" s="11" t="s">
        <v>58</v>
      </c>
      <c r="C40" s="11" t="s">
        <v>10</v>
      </c>
      <c r="D40" s="11"/>
      <c r="E40" s="11"/>
      <c r="F40" s="13" t="s">
        <v>11</v>
      </c>
      <c r="G40" s="11" t="s">
        <v>12</v>
      </c>
      <c r="H40" s="11" t="s">
        <v>13</v>
      </c>
      <c r="I40" s="11" t="s">
        <v>14</v>
      </c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9">
      <c r="A41" s="14"/>
      <c r="B41" s="14"/>
      <c r="C41" s="14" t="s">
        <v>21</v>
      </c>
      <c r="D41" s="14" t="s">
        <v>22</v>
      </c>
      <c r="E41" s="14" t="s">
        <v>23</v>
      </c>
      <c r="F41" s="15"/>
      <c r="G41" s="14"/>
      <c r="H41" s="14"/>
      <c r="I41" s="14"/>
    </row>
    <row r="42" spans="1:24">
      <c r="A42" s="74" t="s">
        <v>26</v>
      </c>
      <c r="B42" s="8">
        <f>'iterasi 12'!W44</f>
        <v>0.864220591138262</v>
      </c>
      <c r="C42" s="7">
        <v>2</v>
      </c>
      <c r="D42" s="7">
        <f>C42*2</f>
        <v>4</v>
      </c>
      <c r="E42" s="7">
        <v>2</v>
      </c>
      <c r="F42" s="8">
        <f>B42^2</f>
        <v>0.746877230147367</v>
      </c>
      <c r="G42" s="8">
        <f>$F42*C42</f>
        <v>1.49375446029473</v>
      </c>
      <c r="H42" s="8">
        <f>$F42*D42</f>
        <v>2.98750892058947</v>
      </c>
      <c r="I42" s="8">
        <f>$F42*E42</f>
        <v>1.49375446029473</v>
      </c>
      <c r="O42" s="17" t="s">
        <v>3</v>
      </c>
      <c r="P42" s="16" t="s">
        <v>17</v>
      </c>
      <c r="Q42" s="16" t="s">
        <v>18</v>
      </c>
      <c r="R42" s="16" t="s">
        <v>19</v>
      </c>
      <c r="S42" s="18" t="s">
        <v>59</v>
      </c>
      <c r="U42" s="16" t="s">
        <v>3</v>
      </c>
      <c r="V42" s="19" t="s">
        <v>11</v>
      </c>
      <c r="W42" s="19" t="s">
        <v>24</v>
      </c>
      <c r="X42" s="19" t="s">
        <v>25</v>
      </c>
    </row>
    <row r="43" spans="1:24">
      <c r="A43" s="74" t="s">
        <v>27</v>
      </c>
      <c r="B43" s="8">
        <f>'iterasi 12'!W45</f>
        <v>0.943240353458509</v>
      </c>
      <c r="C43" s="7">
        <v>3</v>
      </c>
      <c r="D43" s="7">
        <f t="shared" ref="D43:D71" si="13">C43*2</f>
        <v>6</v>
      </c>
      <c r="E43" s="7">
        <v>3</v>
      </c>
      <c r="F43" s="8">
        <f t="shared" ref="F43:F71" si="14">B43^2</f>
        <v>0.889702364392534</v>
      </c>
      <c r="G43" s="8">
        <f t="shared" ref="G43:G71" si="15">F43*C43</f>
        <v>2.6691070931776</v>
      </c>
      <c r="H43" s="8">
        <f t="shared" ref="H43:I71" si="16">$F43*D43</f>
        <v>5.3382141863552</v>
      </c>
      <c r="I43" s="8">
        <f t="shared" si="16"/>
        <v>2.6691070931776</v>
      </c>
      <c r="O43" s="20"/>
      <c r="P43" s="16"/>
      <c r="Q43" s="16"/>
      <c r="R43" s="16"/>
      <c r="S43" s="18" t="s">
        <v>20</v>
      </c>
      <c r="U43" s="16"/>
      <c r="V43" s="16" t="s">
        <v>63</v>
      </c>
      <c r="W43" s="16" t="s">
        <v>64</v>
      </c>
      <c r="X43" s="16" t="s">
        <v>65</v>
      </c>
    </row>
    <row r="44" spans="1:24">
      <c r="A44" s="74" t="s">
        <v>28</v>
      </c>
      <c r="B44" s="8">
        <f>'iterasi 12'!W46</f>
        <v>0.037451022997923</v>
      </c>
      <c r="C44" s="7">
        <v>0</v>
      </c>
      <c r="D44" s="7">
        <f t="shared" si="13"/>
        <v>0</v>
      </c>
      <c r="E44" s="7">
        <v>0</v>
      </c>
      <c r="F44" s="8">
        <f t="shared" si="14"/>
        <v>0.00140257912359096</v>
      </c>
      <c r="G44" s="8">
        <f t="shared" si="15"/>
        <v>0</v>
      </c>
      <c r="H44" s="8">
        <f t="shared" si="16"/>
        <v>0</v>
      </c>
      <c r="I44" s="8">
        <f t="shared" si="16"/>
        <v>0</v>
      </c>
      <c r="O44" s="21">
        <v>1</v>
      </c>
      <c r="P44" s="22">
        <f>SUM(($C6-L$4)^2,($D6-M$4)^2,($E6-N$4)^2)^-1</f>
        <v>0.0116925070254586</v>
      </c>
      <c r="Q44" s="22">
        <f>SUM(($C42-L$5)^2,($D42-M$5)^2,($E42-N$5)^2)^-1</f>
        <v>0.542223495029367</v>
      </c>
      <c r="R44" s="22">
        <f>SUM(($C78-L$6)^2,($D78-M$6)^2,($E78-N$6)^2)^-1</f>
        <v>0.0744424482011232</v>
      </c>
      <c r="S44" s="22">
        <f>SUM(P44:R44)</f>
        <v>0.628358450255948</v>
      </c>
      <c r="U44" s="21">
        <v>1</v>
      </c>
      <c r="V44" s="22">
        <f>P44/S44</f>
        <v>0.0186080206619262</v>
      </c>
      <c r="W44" s="22">
        <f>Q44/S44</f>
        <v>0.862920670213798</v>
      </c>
      <c r="X44" s="22">
        <f>R44/S44</f>
        <v>0.118471309124276</v>
      </c>
    </row>
    <row r="45" spans="1:24">
      <c r="A45" s="74" t="s">
        <v>29</v>
      </c>
      <c r="B45" s="8">
        <f>'iterasi 12'!W47</f>
        <v>0.0255129892513603</v>
      </c>
      <c r="C45" s="7">
        <v>6</v>
      </c>
      <c r="D45" s="7">
        <f t="shared" si="13"/>
        <v>12</v>
      </c>
      <c r="E45" s="7">
        <v>8</v>
      </c>
      <c r="F45" s="8">
        <f t="shared" si="14"/>
        <v>0.000650912620540026</v>
      </c>
      <c r="G45" s="8">
        <f t="shared" si="15"/>
        <v>0.00390547572324016</v>
      </c>
      <c r="H45" s="8">
        <f t="shared" si="16"/>
        <v>0.00781095144648031</v>
      </c>
      <c r="I45" s="8">
        <f t="shared" si="16"/>
        <v>0.00520730096432021</v>
      </c>
      <c r="O45" s="21">
        <v>2</v>
      </c>
      <c r="P45" s="22">
        <f t="shared" ref="P45:P73" si="17">SUM(($C7-L$4)^2,($D7-M$4)^2,($E7-N$4)^2)^-1</f>
        <v>0.0212988414923276</v>
      </c>
      <c r="Q45" s="22">
        <f t="shared" ref="Q45:Q73" si="18">SUM(($C43-L$5)^2,($D43-M$5)^2,($E43-N$5)^2)^-1</f>
        <v>0.808239021118846</v>
      </c>
      <c r="R45" s="22">
        <f t="shared" ref="R45:R73" si="19">SUM(($C79-L$6)^2,($D79-M$6)^2,($E79-N$6)^2)^-1</f>
        <v>0.0267506068193042</v>
      </c>
      <c r="S45" s="22">
        <f t="shared" ref="S45:S73" si="20">SUM(P45:R45)</f>
        <v>0.856288469430478</v>
      </c>
      <c r="U45" s="21">
        <v>2</v>
      </c>
      <c r="V45" s="22">
        <f t="shared" ref="V45:V73" si="21">P45/S45</f>
        <v>0.0248734418980248</v>
      </c>
      <c r="W45" s="22">
        <f t="shared" ref="W45:W73" si="22">Q45/S45</f>
        <v>0.943886377048158</v>
      </c>
      <c r="X45" s="22">
        <f t="shared" ref="X45:X73" si="23">R45/S45</f>
        <v>0.0312401810538172</v>
      </c>
    </row>
    <row r="46" spans="1:24">
      <c r="A46" s="74" t="s">
        <v>30</v>
      </c>
      <c r="B46" s="8">
        <f>'iterasi 12'!W48</f>
        <v>0.0928879526963562</v>
      </c>
      <c r="C46" s="7">
        <v>1</v>
      </c>
      <c r="D46" s="7">
        <f t="shared" si="13"/>
        <v>2</v>
      </c>
      <c r="E46" s="7">
        <v>1</v>
      </c>
      <c r="F46" s="8">
        <f t="shared" si="14"/>
        <v>0.0086281717561205</v>
      </c>
      <c r="G46" s="8">
        <f t="shared" si="15"/>
        <v>0.0086281717561205</v>
      </c>
      <c r="H46" s="8">
        <f t="shared" si="16"/>
        <v>0.017256343512241</v>
      </c>
      <c r="I46" s="8">
        <f t="shared" si="16"/>
        <v>0.0086281717561205</v>
      </c>
      <c r="O46" s="21">
        <v>3</v>
      </c>
      <c r="P46" s="22">
        <f t="shared" si="17"/>
        <v>0.00503340286216057</v>
      </c>
      <c r="Q46" s="22">
        <f t="shared" si="18"/>
        <v>0.0256027800901697</v>
      </c>
      <c r="R46" s="22">
        <f t="shared" si="19"/>
        <v>0.651495937378698</v>
      </c>
      <c r="S46" s="22">
        <f t="shared" si="20"/>
        <v>0.682132120331029</v>
      </c>
      <c r="U46" s="21">
        <v>3</v>
      </c>
      <c r="V46" s="22">
        <f t="shared" si="21"/>
        <v>0.00737892662160218</v>
      </c>
      <c r="W46" s="22">
        <f t="shared" si="22"/>
        <v>0.0375334621066444</v>
      </c>
      <c r="X46" s="22">
        <f t="shared" si="23"/>
        <v>0.955087611271753</v>
      </c>
    </row>
    <row r="47" spans="1:24">
      <c r="A47" s="74" t="s">
        <v>31</v>
      </c>
      <c r="B47" s="8">
        <f>'iterasi 12'!W49</f>
        <v>0.0651294458391858</v>
      </c>
      <c r="C47" s="7">
        <v>1</v>
      </c>
      <c r="D47" s="7">
        <f t="shared" si="13"/>
        <v>2</v>
      </c>
      <c r="E47" s="7">
        <v>0</v>
      </c>
      <c r="F47" s="8">
        <f t="shared" si="14"/>
        <v>0.00424184471531944</v>
      </c>
      <c r="G47" s="8">
        <f t="shared" si="15"/>
        <v>0.00424184471531944</v>
      </c>
      <c r="H47" s="8">
        <f t="shared" si="16"/>
        <v>0.00848368943063888</v>
      </c>
      <c r="I47" s="8">
        <f t="shared" si="16"/>
        <v>0</v>
      </c>
      <c r="O47" s="21">
        <v>4</v>
      </c>
      <c r="P47" s="22">
        <f t="shared" si="17"/>
        <v>0.429772230667612</v>
      </c>
      <c r="Q47" s="22">
        <f t="shared" si="18"/>
        <v>0.0112826186439026</v>
      </c>
      <c r="R47" s="22">
        <f t="shared" si="19"/>
        <v>0.00481773144153351</v>
      </c>
      <c r="S47" s="22">
        <f t="shared" si="20"/>
        <v>0.445872580753048</v>
      </c>
      <c r="U47" s="21">
        <v>4</v>
      </c>
      <c r="V47" s="22">
        <f t="shared" si="21"/>
        <v>0.963890244028364</v>
      </c>
      <c r="W47" s="22">
        <f t="shared" si="22"/>
        <v>0.0253045805706352</v>
      </c>
      <c r="X47" s="22">
        <f t="shared" si="23"/>
        <v>0.0108051754010006</v>
      </c>
    </row>
    <row r="48" spans="1:24">
      <c r="A48" s="74" t="s">
        <v>32</v>
      </c>
      <c r="B48" s="8">
        <f>'iterasi 12'!W50</f>
        <v>0.864220591138262</v>
      </c>
      <c r="C48" s="7">
        <v>2</v>
      </c>
      <c r="D48" s="7">
        <f t="shared" si="13"/>
        <v>4</v>
      </c>
      <c r="E48" s="7">
        <v>2</v>
      </c>
      <c r="F48" s="8">
        <f t="shared" si="14"/>
        <v>0.746877230147367</v>
      </c>
      <c r="G48" s="8">
        <f t="shared" si="15"/>
        <v>1.49375446029473</v>
      </c>
      <c r="H48" s="8">
        <f t="shared" si="16"/>
        <v>2.98750892058947</v>
      </c>
      <c r="I48" s="8">
        <f t="shared" si="16"/>
        <v>1.49375446029473</v>
      </c>
      <c r="O48" s="21">
        <v>5</v>
      </c>
      <c r="P48" s="22">
        <f t="shared" si="17"/>
        <v>0.00734760308798813</v>
      </c>
      <c r="Q48" s="22">
        <f t="shared" si="18"/>
        <v>0.0691981271141658</v>
      </c>
      <c r="R48" s="22">
        <f t="shared" si="19"/>
        <v>0.673826063404776</v>
      </c>
      <c r="S48" s="22">
        <f t="shared" si="20"/>
        <v>0.75037179360693</v>
      </c>
      <c r="U48" s="21">
        <v>5</v>
      </c>
      <c r="V48" s="22">
        <f t="shared" si="21"/>
        <v>0.00979195000476931</v>
      </c>
      <c r="W48" s="22">
        <f t="shared" si="22"/>
        <v>0.0922184545097842</v>
      </c>
      <c r="X48" s="22">
        <f t="shared" si="23"/>
        <v>0.897989595485447</v>
      </c>
    </row>
    <row r="49" spans="1:24">
      <c r="A49" s="74" t="s">
        <v>33</v>
      </c>
      <c r="B49" s="8">
        <f>'iterasi 12'!W51</f>
        <v>0.878336148828629</v>
      </c>
      <c r="C49" s="7">
        <v>3</v>
      </c>
      <c r="D49" s="7">
        <f t="shared" si="13"/>
        <v>6</v>
      </c>
      <c r="E49" s="7">
        <v>4</v>
      </c>
      <c r="F49" s="8">
        <f t="shared" si="14"/>
        <v>0.771474390339107</v>
      </c>
      <c r="G49" s="8">
        <f t="shared" si="15"/>
        <v>2.31442317101732</v>
      </c>
      <c r="H49" s="8">
        <f t="shared" si="16"/>
        <v>4.62884634203465</v>
      </c>
      <c r="I49" s="8">
        <f t="shared" si="16"/>
        <v>3.08589756135643</v>
      </c>
      <c r="O49" s="21">
        <v>6</v>
      </c>
      <c r="P49" s="22">
        <f t="shared" si="17"/>
        <v>0.00668672987020022</v>
      </c>
      <c r="Q49" s="22">
        <f t="shared" si="18"/>
        <v>0.0530688846451997</v>
      </c>
      <c r="R49" s="22">
        <f t="shared" si="19"/>
        <v>0.760085427406311</v>
      </c>
      <c r="S49" s="22">
        <f t="shared" si="20"/>
        <v>0.81984104192171</v>
      </c>
      <c r="U49" s="21">
        <v>6</v>
      </c>
      <c r="V49" s="22">
        <f t="shared" si="21"/>
        <v>0.00815612969866268</v>
      </c>
      <c r="W49" s="22">
        <f t="shared" si="22"/>
        <v>0.0647307001376829</v>
      </c>
      <c r="X49" s="22">
        <f t="shared" si="23"/>
        <v>0.927113170163654</v>
      </c>
    </row>
    <row r="50" spans="1:24">
      <c r="A50" s="74" t="s">
        <v>34</v>
      </c>
      <c r="B50" s="8">
        <f>'iterasi 12'!W52</f>
        <v>0.6615309972357</v>
      </c>
      <c r="C50" s="7">
        <v>4</v>
      </c>
      <c r="D50" s="7">
        <f t="shared" si="13"/>
        <v>8</v>
      </c>
      <c r="E50" s="7">
        <v>1</v>
      </c>
      <c r="F50" s="8">
        <f t="shared" si="14"/>
        <v>0.437623260303659</v>
      </c>
      <c r="G50" s="8">
        <f t="shared" si="15"/>
        <v>1.75049304121464</v>
      </c>
      <c r="H50" s="8">
        <f t="shared" si="16"/>
        <v>3.50098608242927</v>
      </c>
      <c r="I50" s="8">
        <f t="shared" si="16"/>
        <v>0.437623260303659</v>
      </c>
      <c r="O50" s="21">
        <v>7</v>
      </c>
      <c r="P50" s="22">
        <f t="shared" si="17"/>
        <v>0.0116925070254586</v>
      </c>
      <c r="Q50" s="22">
        <f t="shared" si="18"/>
        <v>0.542223495029367</v>
      </c>
      <c r="R50" s="22">
        <f t="shared" si="19"/>
        <v>0.0744424482011232</v>
      </c>
      <c r="S50" s="22">
        <f t="shared" si="20"/>
        <v>0.628358450255948</v>
      </c>
      <c r="U50" s="21">
        <v>7</v>
      </c>
      <c r="V50" s="22">
        <f t="shared" si="21"/>
        <v>0.0186080206619262</v>
      </c>
      <c r="W50" s="22">
        <f t="shared" si="22"/>
        <v>0.862920670213798</v>
      </c>
      <c r="X50" s="22">
        <f t="shared" si="23"/>
        <v>0.118471309124276</v>
      </c>
    </row>
    <row r="51" spans="1:24">
      <c r="A51" s="74" t="s">
        <v>35</v>
      </c>
      <c r="B51" s="8">
        <f>'iterasi 12'!W53</f>
        <v>0.0965322120040704</v>
      </c>
      <c r="C51" s="7">
        <v>7</v>
      </c>
      <c r="D51" s="7">
        <f t="shared" si="13"/>
        <v>14</v>
      </c>
      <c r="E51" s="7">
        <v>9</v>
      </c>
      <c r="F51" s="8">
        <f t="shared" si="14"/>
        <v>0.0093184679543988</v>
      </c>
      <c r="G51" s="8">
        <f t="shared" si="15"/>
        <v>0.0652292756807916</v>
      </c>
      <c r="H51" s="8">
        <f t="shared" si="16"/>
        <v>0.130458551361583</v>
      </c>
      <c r="I51" s="8">
        <f t="shared" si="16"/>
        <v>0.0838662115895892</v>
      </c>
      <c r="O51" s="21">
        <v>8</v>
      </c>
      <c r="P51" s="22">
        <f t="shared" si="17"/>
        <v>0.0253165947170909</v>
      </c>
      <c r="Q51" s="22">
        <f t="shared" si="18"/>
        <v>0.35148366783173</v>
      </c>
      <c r="R51" s="22">
        <f t="shared" si="19"/>
        <v>0.0229617168241112</v>
      </c>
      <c r="S51" s="22">
        <f t="shared" si="20"/>
        <v>0.399761979372932</v>
      </c>
      <c r="U51" s="21">
        <v>8</v>
      </c>
      <c r="V51" s="22">
        <f t="shared" si="21"/>
        <v>0.0633291709151595</v>
      </c>
      <c r="W51" s="22">
        <f t="shared" si="22"/>
        <v>0.879232358172401</v>
      </c>
      <c r="X51" s="22">
        <f t="shared" si="23"/>
        <v>0.0574384709124391</v>
      </c>
    </row>
    <row r="52" spans="1:24">
      <c r="A52" s="74" t="s">
        <v>36</v>
      </c>
      <c r="B52" s="8">
        <f>'iterasi 12'!W54</f>
        <v>0.037451022997923</v>
      </c>
      <c r="C52" s="7">
        <v>0</v>
      </c>
      <c r="D52" s="7">
        <f t="shared" si="13"/>
        <v>0</v>
      </c>
      <c r="E52" s="7">
        <v>0</v>
      </c>
      <c r="F52" s="8">
        <f t="shared" si="14"/>
        <v>0.00140257912359096</v>
      </c>
      <c r="G52" s="8">
        <f t="shared" si="15"/>
        <v>0</v>
      </c>
      <c r="H52" s="8">
        <f t="shared" si="16"/>
        <v>0</v>
      </c>
      <c r="I52" s="8">
        <f t="shared" si="16"/>
        <v>0</v>
      </c>
      <c r="O52" s="21">
        <v>9</v>
      </c>
      <c r="P52" s="22">
        <f t="shared" si="17"/>
        <v>0.0205210940616691</v>
      </c>
      <c r="Q52" s="22">
        <f t="shared" si="18"/>
        <v>0.0724281649205503</v>
      </c>
      <c r="R52" s="22">
        <f t="shared" si="19"/>
        <v>0.0164402838712138</v>
      </c>
      <c r="S52" s="22">
        <f t="shared" si="20"/>
        <v>0.109389542853433</v>
      </c>
      <c r="U52" s="21">
        <v>9</v>
      </c>
      <c r="V52" s="22">
        <f t="shared" si="21"/>
        <v>0.187596487985735</v>
      </c>
      <c r="W52" s="22">
        <f t="shared" si="22"/>
        <v>0.662112328393162</v>
      </c>
      <c r="X52" s="22">
        <f t="shared" si="23"/>
        <v>0.150291183621103</v>
      </c>
    </row>
    <row r="53" spans="1:24">
      <c r="A53" s="74" t="s">
        <v>37</v>
      </c>
      <c r="B53" s="8">
        <f>'iterasi 12'!W55</f>
        <v>0.639719875184925</v>
      </c>
      <c r="C53" s="7">
        <v>4</v>
      </c>
      <c r="D53" s="7">
        <f t="shared" si="13"/>
        <v>8</v>
      </c>
      <c r="E53" s="7">
        <v>3</v>
      </c>
      <c r="F53" s="8">
        <f t="shared" si="14"/>
        <v>0.409241518706615</v>
      </c>
      <c r="G53" s="8">
        <f t="shared" si="15"/>
        <v>1.63696607482646</v>
      </c>
      <c r="H53" s="8">
        <f t="shared" si="16"/>
        <v>3.27393214965292</v>
      </c>
      <c r="I53" s="8">
        <f t="shared" si="16"/>
        <v>1.22772455611985</v>
      </c>
      <c r="O53" s="21">
        <v>10</v>
      </c>
      <c r="P53" s="22">
        <f t="shared" si="17"/>
        <v>0.0634805095289258</v>
      </c>
      <c r="Q53" s="22">
        <f t="shared" si="18"/>
        <v>0.00714158664290395</v>
      </c>
      <c r="R53" s="22">
        <f t="shared" si="19"/>
        <v>0.00352714146207028</v>
      </c>
      <c r="S53" s="22">
        <f t="shared" si="20"/>
        <v>0.0741492376339</v>
      </c>
      <c r="U53" s="21">
        <v>10</v>
      </c>
      <c r="V53" s="22">
        <f t="shared" si="21"/>
        <v>0.856118168636482</v>
      </c>
      <c r="W53" s="22">
        <f t="shared" si="22"/>
        <v>0.0963136894025046</v>
      </c>
      <c r="X53" s="22">
        <f t="shared" si="23"/>
        <v>0.0475681419610136</v>
      </c>
    </row>
    <row r="54" spans="1:24">
      <c r="A54" s="74" t="s">
        <v>38</v>
      </c>
      <c r="B54" s="8">
        <f>'iterasi 12'!W56</f>
        <v>0.037451022997923</v>
      </c>
      <c r="C54" s="7">
        <v>0</v>
      </c>
      <c r="D54" s="7">
        <f t="shared" si="13"/>
        <v>0</v>
      </c>
      <c r="E54" s="7">
        <v>0</v>
      </c>
      <c r="F54" s="8">
        <f t="shared" si="14"/>
        <v>0.00140257912359096</v>
      </c>
      <c r="G54" s="8">
        <f t="shared" si="15"/>
        <v>0</v>
      </c>
      <c r="H54" s="8">
        <f t="shared" si="16"/>
        <v>0</v>
      </c>
      <c r="I54" s="8">
        <f t="shared" si="16"/>
        <v>0</v>
      </c>
      <c r="O54" s="21">
        <v>11</v>
      </c>
      <c r="P54" s="22">
        <f t="shared" si="17"/>
        <v>0.00503340286216057</v>
      </c>
      <c r="Q54" s="22">
        <f t="shared" si="18"/>
        <v>0.0256027800901697</v>
      </c>
      <c r="R54" s="22">
        <f t="shared" si="19"/>
        <v>0.651495937378698</v>
      </c>
      <c r="S54" s="22">
        <f t="shared" si="20"/>
        <v>0.682132120331029</v>
      </c>
      <c r="U54" s="21">
        <v>11</v>
      </c>
      <c r="V54" s="22">
        <f t="shared" si="21"/>
        <v>0.00737892662160218</v>
      </c>
      <c r="W54" s="22">
        <f t="shared" si="22"/>
        <v>0.0375334621066444</v>
      </c>
      <c r="X54" s="22">
        <f t="shared" si="23"/>
        <v>0.955087611271753</v>
      </c>
    </row>
    <row r="55" spans="1:24">
      <c r="A55" s="74" t="s">
        <v>39</v>
      </c>
      <c r="B55" s="8">
        <f>'iterasi 12'!W57</f>
        <v>0.705853959292415</v>
      </c>
      <c r="C55" s="7">
        <v>2</v>
      </c>
      <c r="D55" s="7">
        <f t="shared" si="13"/>
        <v>4</v>
      </c>
      <c r="E55" s="7">
        <v>1</v>
      </c>
      <c r="F55" s="8">
        <f t="shared" si="14"/>
        <v>0.498229811848778</v>
      </c>
      <c r="G55" s="8">
        <f t="shared" si="15"/>
        <v>0.996459623697556</v>
      </c>
      <c r="H55" s="8">
        <f t="shared" si="16"/>
        <v>1.99291924739511</v>
      </c>
      <c r="I55" s="8">
        <f t="shared" si="16"/>
        <v>0.498229811848778</v>
      </c>
      <c r="O55" s="21">
        <v>12</v>
      </c>
      <c r="P55" s="22">
        <f t="shared" si="17"/>
        <v>0.0359349125101726</v>
      </c>
      <c r="Q55" s="22">
        <f t="shared" si="18"/>
        <v>0.0907240723332041</v>
      </c>
      <c r="R55" s="22">
        <f t="shared" si="19"/>
        <v>0.0148891409299734</v>
      </c>
      <c r="S55" s="22">
        <f t="shared" si="20"/>
        <v>0.14154812577335</v>
      </c>
      <c r="U55" s="21">
        <v>12</v>
      </c>
      <c r="V55" s="22">
        <f t="shared" si="21"/>
        <v>0.25387063455515</v>
      </c>
      <c r="W55" s="22">
        <f t="shared" si="22"/>
        <v>0.640941530221837</v>
      </c>
      <c r="X55" s="22">
        <f t="shared" si="23"/>
        <v>0.105187835223012</v>
      </c>
    </row>
    <row r="56" spans="1:24">
      <c r="A56" s="74" t="s">
        <v>40</v>
      </c>
      <c r="B56" s="8">
        <f>'iterasi 12'!W58</f>
        <v>0.759831829621923</v>
      </c>
      <c r="C56" s="7">
        <v>3</v>
      </c>
      <c r="D56" s="7">
        <f t="shared" si="13"/>
        <v>6</v>
      </c>
      <c r="E56" s="7">
        <v>5</v>
      </c>
      <c r="F56" s="8">
        <f t="shared" si="14"/>
        <v>0.577344409306598</v>
      </c>
      <c r="G56" s="8">
        <f t="shared" si="15"/>
        <v>1.73203322791979</v>
      </c>
      <c r="H56" s="8">
        <f t="shared" si="16"/>
        <v>3.46406645583959</v>
      </c>
      <c r="I56" s="8">
        <f t="shared" si="16"/>
        <v>2.88672204653299</v>
      </c>
      <c r="O56" s="21">
        <v>13</v>
      </c>
      <c r="P56" s="22">
        <f t="shared" si="17"/>
        <v>0.00503340286216057</v>
      </c>
      <c r="Q56" s="22">
        <f t="shared" si="18"/>
        <v>0.0256027800901697</v>
      </c>
      <c r="R56" s="22">
        <f t="shared" si="19"/>
        <v>0.651495937378698</v>
      </c>
      <c r="S56" s="22">
        <f t="shared" si="20"/>
        <v>0.682132120331029</v>
      </c>
      <c r="U56" s="21">
        <v>13</v>
      </c>
      <c r="V56" s="22">
        <f t="shared" si="21"/>
        <v>0.00737892662160218</v>
      </c>
      <c r="W56" s="22">
        <f t="shared" si="22"/>
        <v>0.0375334621066444</v>
      </c>
      <c r="X56" s="22">
        <f t="shared" si="23"/>
        <v>0.955087611271753</v>
      </c>
    </row>
    <row r="57" spans="1:24">
      <c r="A57" s="74" t="s">
        <v>41</v>
      </c>
      <c r="B57" s="8">
        <f>'iterasi 12'!W59</f>
        <v>0.0928879526963562</v>
      </c>
      <c r="C57" s="7">
        <v>1</v>
      </c>
      <c r="D57" s="7">
        <f t="shared" si="13"/>
        <v>2</v>
      </c>
      <c r="E57" s="7">
        <v>1</v>
      </c>
      <c r="F57" s="8">
        <f t="shared" si="14"/>
        <v>0.0086281717561205</v>
      </c>
      <c r="G57" s="8">
        <f t="shared" si="15"/>
        <v>0.0086281717561205</v>
      </c>
      <c r="H57" s="8">
        <f t="shared" si="16"/>
        <v>0.017256343512241</v>
      </c>
      <c r="I57" s="8">
        <f t="shared" si="16"/>
        <v>0.0086281717561205</v>
      </c>
      <c r="O57" s="21">
        <v>14</v>
      </c>
      <c r="P57" s="22">
        <f t="shared" si="17"/>
        <v>0.0103118313136138</v>
      </c>
      <c r="Q57" s="22">
        <f t="shared" si="18"/>
        <v>0.236047619582097</v>
      </c>
      <c r="R57" s="22">
        <f t="shared" si="19"/>
        <v>0.0887723003762077</v>
      </c>
      <c r="S57" s="22">
        <f t="shared" si="20"/>
        <v>0.335131751271918</v>
      </c>
      <c r="U57" s="21">
        <v>14</v>
      </c>
      <c r="V57" s="22">
        <f t="shared" si="21"/>
        <v>0.0307694847607771</v>
      </c>
      <c r="W57" s="22">
        <f t="shared" si="22"/>
        <v>0.704342750832263</v>
      </c>
      <c r="X57" s="22">
        <f t="shared" si="23"/>
        <v>0.26488776440696</v>
      </c>
    </row>
    <row r="58" spans="1:24">
      <c r="A58" s="74" t="s">
        <v>42</v>
      </c>
      <c r="B58" s="8">
        <f>'iterasi 12'!W60</f>
        <v>0.037451022997923</v>
      </c>
      <c r="C58" s="7">
        <v>0</v>
      </c>
      <c r="D58" s="7">
        <f t="shared" si="13"/>
        <v>0</v>
      </c>
      <c r="E58" s="7">
        <v>0</v>
      </c>
      <c r="F58" s="8">
        <f t="shared" si="14"/>
        <v>0.00140257912359096</v>
      </c>
      <c r="G58" s="8">
        <f t="shared" si="15"/>
        <v>0</v>
      </c>
      <c r="H58" s="8">
        <f t="shared" si="16"/>
        <v>0</v>
      </c>
      <c r="I58" s="8">
        <f t="shared" si="16"/>
        <v>0</v>
      </c>
      <c r="O58" s="21">
        <v>15</v>
      </c>
      <c r="P58" s="22">
        <f t="shared" si="17"/>
        <v>0.0293697351302831</v>
      </c>
      <c r="Q58" s="22">
        <f t="shared" si="18"/>
        <v>0.154968914197496</v>
      </c>
      <c r="R58" s="22">
        <f t="shared" si="19"/>
        <v>0.0193351898898216</v>
      </c>
      <c r="S58" s="22">
        <f t="shared" si="20"/>
        <v>0.2036738392176</v>
      </c>
      <c r="U58" s="21">
        <v>15</v>
      </c>
      <c r="V58" s="22">
        <f t="shared" si="21"/>
        <v>0.144199840505315</v>
      </c>
      <c r="W58" s="22">
        <f t="shared" si="22"/>
        <v>0.760868036822002</v>
      </c>
      <c r="X58" s="22">
        <f t="shared" si="23"/>
        <v>0.094932122672683</v>
      </c>
    </row>
    <row r="59" spans="1:24">
      <c r="A59" s="74" t="s">
        <v>43</v>
      </c>
      <c r="B59" s="8">
        <f>'iterasi 12'!W61</f>
        <v>0.759831829621923</v>
      </c>
      <c r="C59" s="7">
        <v>3</v>
      </c>
      <c r="D59" s="7">
        <f t="shared" si="13"/>
        <v>6</v>
      </c>
      <c r="E59" s="7">
        <v>5</v>
      </c>
      <c r="F59" s="8">
        <f t="shared" si="14"/>
        <v>0.577344409306598</v>
      </c>
      <c r="G59" s="8">
        <f t="shared" si="15"/>
        <v>1.73203322791979</v>
      </c>
      <c r="H59" s="8">
        <f t="shared" si="16"/>
        <v>3.46406645583959</v>
      </c>
      <c r="I59" s="8">
        <f t="shared" si="16"/>
        <v>2.88672204653299</v>
      </c>
      <c r="O59" s="21">
        <v>16</v>
      </c>
      <c r="P59" s="22">
        <f t="shared" si="17"/>
        <v>0.00734760308798813</v>
      </c>
      <c r="Q59" s="22">
        <f t="shared" si="18"/>
        <v>0.0691981271141658</v>
      </c>
      <c r="R59" s="22">
        <f t="shared" si="19"/>
        <v>0.673826063404776</v>
      </c>
      <c r="S59" s="22">
        <f t="shared" si="20"/>
        <v>0.75037179360693</v>
      </c>
      <c r="U59" s="21">
        <v>16</v>
      </c>
      <c r="V59" s="22">
        <f t="shared" si="21"/>
        <v>0.00979195000476931</v>
      </c>
      <c r="W59" s="22">
        <f t="shared" si="22"/>
        <v>0.0922184545097842</v>
      </c>
      <c r="X59" s="22">
        <f t="shared" si="23"/>
        <v>0.897989595485447</v>
      </c>
    </row>
    <row r="60" spans="1:24">
      <c r="A60" s="74" t="s">
        <v>44</v>
      </c>
      <c r="B60" s="8">
        <f>'iterasi 12'!W62</f>
        <v>0.235715806538058</v>
      </c>
      <c r="C60" s="7">
        <v>4</v>
      </c>
      <c r="D60" s="7">
        <f t="shared" si="13"/>
        <v>8</v>
      </c>
      <c r="E60" s="7">
        <v>7</v>
      </c>
      <c r="F60" s="8">
        <f t="shared" si="14"/>
        <v>0.0555619414518872</v>
      </c>
      <c r="G60" s="8">
        <f t="shared" si="15"/>
        <v>0.222247765807549</v>
      </c>
      <c r="H60" s="8">
        <f t="shared" si="16"/>
        <v>0.444495531615097</v>
      </c>
      <c r="I60" s="8">
        <f t="shared" si="16"/>
        <v>0.38893359016321</v>
      </c>
      <c r="O60" s="21">
        <v>17</v>
      </c>
      <c r="P60" s="22">
        <f t="shared" si="17"/>
        <v>0.00503340286216057</v>
      </c>
      <c r="Q60" s="22">
        <f t="shared" si="18"/>
        <v>0.0256027800901697</v>
      </c>
      <c r="R60" s="22">
        <f t="shared" si="19"/>
        <v>0.651495937378698</v>
      </c>
      <c r="S60" s="22">
        <f t="shared" si="20"/>
        <v>0.682132120331029</v>
      </c>
      <c r="U60" s="21">
        <v>17</v>
      </c>
      <c r="V60" s="22">
        <f t="shared" si="21"/>
        <v>0.00737892662160218</v>
      </c>
      <c r="W60" s="22">
        <f t="shared" si="22"/>
        <v>0.0375334621066444</v>
      </c>
      <c r="X60" s="22">
        <f t="shared" si="23"/>
        <v>0.955087611271753</v>
      </c>
    </row>
    <row r="61" spans="1:24">
      <c r="A61" s="74" t="s">
        <v>45</v>
      </c>
      <c r="B61" s="8">
        <f>'iterasi 12'!W63</f>
        <v>0.0520392680690297</v>
      </c>
      <c r="C61" s="7">
        <v>5</v>
      </c>
      <c r="D61" s="7">
        <f t="shared" si="13"/>
        <v>10</v>
      </c>
      <c r="E61" s="7">
        <v>6</v>
      </c>
      <c r="F61" s="8">
        <f t="shared" si="14"/>
        <v>0.00270808542116034</v>
      </c>
      <c r="G61" s="8">
        <f t="shared" si="15"/>
        <v>0.0135404271058017</v>
      </c>
      <c r="H61" s="8">
        <f t="shared" si="16"/>
        <v>0.0270808542116034</v>
      </c>
      <c r="I61" s="8">
        <f t="shared" si="16"/>
        <v>0.016248512526962</v>
      </c>
      <c r="O61" s="21">
        <v>18</v>
      </c>
      <c r="P61" s="22">
        <f t="shared" si="17"/>
        <v>0.0293697351302831</v>
      </c>
      <c r="Q61" s="22">
        <f t="shared" si="18"/>
        <v>0.154968914197496</v>
      </c>
      <c r="R61" s="22">
        <f t="shared" si="19"/>
        <v>0.0193351898898216</v>
      </c>
      <c r="S61" s="22">
        <f t="shared" si="20"/>
        <v>0.2036738392176</v>
      </c>
      <c r="U61" s="21">
        <v>18</v>
      </c>
      <c r="V61" s="22">
        <f t="shared" si="21"/>
        <v>0.144199840505315</v>
      </c>
      <c r="W61" s="22">
        <f t="shared" si="22"/>
        <v>0.760868036822002</v>
      </c>
      <c r="X61" s="22">
        <f t="shared" si="23"/>
        <v>0.094932122672683</v>
      </c>
    </row>
    <row r="62" spans="1:24">
      <c r="A62" s="74" t="s">
        <v>46</v>
      </c>
      <c r="B62" s="8">
        <f>'iterasi 12'!W64</f>
        <v>0.037451022997923</v>
      </c>
      <c r="C62" s="7">
        <v>0</v>
      </c>
      <c r="D62" s="7">
        <f t="shared" si="13"/>
        <v>0</v>
      </c>
      <c r="E62" s="7">
        <v>0</v>
      </c>
      <c r="F62" s="8">
        <f t="shared" si="14"/>
        <v>0.00140257912359096</v>
      </c>
      <c r="G62" s="8">
        <f t="shared" si="15"/>
        <v>0</v>
      </c>
      <c r="H62" s="8">
        <f t="shared" si="16"/>
        <v>0</v>
      </c>
      <c r="I62" s="8">
        <f t="shared" si="16"/>
        <v>0</v>
      </c>
      <c r="O62" s="21">
        <v>19</v>
      </c>
      <c r="P62" s="22">
        <f t="shared" si="17"/>
        <v>0.0997647440536169</v>
      </c>
      <c r="Q62" s="22">
        <f t="shared" si="18"/>
        <v>0.0339515555115201</v>
      </c>
      <c r="R62" s="22">
        <f t="shared" si="19"/>
        <v>0.00963050396516439</v>
      </c>
      <c r="S62" s="22">
        <f t="shared" si="20"/>
        <v>0.143346803530301</v>
      </c>
      <c r="U62" s="21">
        <v>19</v>
      </c>
      <c r="V62" s="22">
        <f t="shared" si="21"/>
        <v>0.695967692314312</v>
      </c>
      <c r="W62" s="22">
        <f t="shared" si="22"/>
        <v>0.236849058893338</v>
      </c>
      <c r="X62" s="22">
        <f t="shared" si="23"/>
        <v>0.0671832487923502</v>
      </c>
    </row>
    <row r="63" spans="1:24">
      <c r="A63" s="74" t="s">
        <v>47</v>
      </c>
      <c r="B63" s="8">
        <f>'iterasi 12'!W65</f>
        <v>0.864220591138262</v>
      </c>
      <c r="C63" s="7">
        <v>2</v>
      </c>
      <c r="D63" s="7">
        <f t="shared" si="13"/>
        <v>4</v>
      </c>
      <c r="E63" s="7">
        <v>2</v>
      </c>
      <c r="F63" s="8">
        <f t="shared" si="14"/>
        <v>0.746877230147367</v>
      </c>
      <c r="G63" s="8">
        <f t="shared" si="15"/>
        <v>1.49375446029473</v>
      </c>
      <c r="H63" s="8">
        <f t="shared" si="16"/>
        <v>2.98750892058947</v>
      </c>
      <c r="I63" s="8">
        <f t="shared" si="16"/>
        <v>1.49375446029473</v>
      </c>
      <c r="O63" s="21">
        <v>20</v>
      </c>
      <c r="P63" s="22">
        <f t="shared" si="17"/>
        <v>0.425190216145637</v>
      </c>
      <c r="Q63" s="22">
        <f t="shared" si="18"/>
        <v>0.0240205142912781</v>
      </c>
      <c r="R63" s="22">
        <f t="shared" si="19"/>
        <v>0.007607512165675</v>
      </c>
      <c r="S63" s="22">
        <f t="shared" si="20"/>
        <v>0.45681824260259</v>
      </c>
      <c r="U63" s="21">
        <v>20</v>
      </c>
      <c r="V63" s="22">
        <f t="shared" si="21"/>
        <v>0.930764528411209</v>
      </c>
      <c r="W63" s="22">
        <f t="shared" si="22"/>
        <v>0.052582213342506</v>
      </c>
      <c r="X63" s="22">
        <f t="shared" si="23"/>
        <v>0.016653258246285</v>
      </c>
    </row>
    <row r="64" spans="1:24">
      <c r="A64" s="74" t="s">
        <v>48</v>
      </c>
      <c r="B64" s="8">
        <f>'iterasi 12'!W66</f>
        <v>0.864220591138262</v>
      </c>
      <c r="C64" s="7">
        <v>2</v>
      </c>
      <c r="D64" s="7">
        <f t="shared" si="13"/>
        <v>4</v>
      </c>
      <c r="E64" s="7">
        <v>2</v>
      </c>
      <c r="F64" s="8">
        <f t="shared" si="14"/>
        <v>0.746877230147367</v>
      </c>
      <c r="G64" s="8">
        <f t="shared" si="15"/>
        <v>1.49375446029473</v>
      </c>
      <c r="H64" s="8">
        <f t="shared" si="16"/>
        <v>2.98750892058947</v>
      </c>
      <c r="I64" s="8">
        <f t="shared" si="16"/>
        <v>1.49375446029473</v>
      </c>
      <c r="O64" s="21">
        <v>21</v>
      </c>
      <c r="P64" s="22">
        <f t="shared" si="17"/>
        <v>0.00503340286216057</v>
      </c>
      <c r="Q64" s="22">
        <f t="shared" si="18"/>
        <v>0.0256027800901697</v>
      </c>
      <c r="R64" s="22">
        <f t="shared" si="19"/>
        <v>0.651495937378698</v>
      </c>
      <c r="S64" s="22">
        <f t="shared" si="20"/>
        <v>0.682132120331029</v>
      </c>
      <c r="U64" s="21">
        <v>21</v>
      </c>
      <c r="V64" s="22">
        <f t="shared" si="21"/>
        <v>0.00737892662160218</v>
      </c>
      <c r="W64" s="22">
        <f t="shared" si="22"/>
        <v>0.0375334621066444</v>
      </c>
      <c r="X64" s="22">
        <f t="shared" si="23"/>
        <v>0.955087611271753</v>
      </c>
    </row>
    <row r="65" spans="1:24">
      <c r="A65" s="74" t="s">
        <v>49</v>
      </c>
      <c r="B65" s="8">
        <f>'iterasi 12'!W67</f>
        <v>0.908491353644042</v>
      </c>
      <c r="C65" s="7">
        <v>2</v>
      </c>
      <c r="D65" s="7">
        <f t="shared" si="13"/>
        <v>4</v>
      </c>
      <c r="E65" s="7">
        <v>3</v>
      </c>
      <c r="F65" s="8">
        <f t="shared" si="14"/>
        <v>0.825356539645984</v>
      </c>
      <c r="G65" s="8">
        <f t="shared" si="15"/>
        <v>1.65071307929197</v>
      </c>
      <c r="H65" s="8">
        <f t="shared" si="16"/>
        <v>3.30142615858394</v>
      </c>
      <c r="I65" s="8">
        <f t="shared" si="16"/>
        <v>2.47606961893795</v>
      </c>
      <c r="O65" s="21">
        <v>22</v>
      </c>
      <c r="P65" s="22">
        <f t="shared" si="17"/>
        <v>0.0116925070254586</v>
      </c>
      <c r="Q65" s="22">
        <f t="shared" si="18"/>
        <v>0.542223495029367</v>
      </c>
      <c r="R65" s="22">
        <f t="shared" si="19"/>
        <v>0.0744424482011232</v>
      </c>
      <c r="S65" s="22">
        <f t="shared" si="20"/>
        <v>0.628358450255948</v>
      </c>
      <c r="U65" s="21">
        <v>22</v>
      </c>
      <c r="V65" s="22">
        <f t="shared" si="21"/>
        <v>0.0186080206619262</v>
      </c>
      <c r="W65" s="22">
        <f t="shared" si="22"/>
        <v>0.862920670213798</v>
      </c>
      <c r="X65" s="22">
        <f t="shared" si="23"/>
        <v>0.118471309124276</v>
      </c>
    </row>
    <row r="66" spans="1:24">
      <c r="A66" s="74" t="s">
        <v>50</v>
      </c>
      <c r="B66" s="8">
        <f>'iterasi 12'!W68</f>
        <v>0.927370586931095</v>
      </c>
      <c r="C66" s="7">
        <v>3</v>
      </c>
      <c r="D66" s="7">
        <f t="shared" si="13"/>
        <v>6</v>
      </c>
      <c r="E66" s="7">
        <v>2</v>
      </c>
      <c r="F66" s="8">
        <f t="shared" si="14"/>
        <v>0.860016205504923</v>
      </c>
      <c r="G66" s="8">
        <f t="shared" si="15"/>
        <v>2.58004861651477</v>
      </c>
      <c r="H66" s="8">
        <f t="shared" si="16"/>
        <v>5.16009723302954</v>
      </c>
      <c r="I66" s="8">
        <f t="shared" si="16"/>
        <v>1.72003241100985</v>
      </c>
      <c r="O66" s="21">
        <v>23</v>
      </c>
      <c r="P66" s="22">
        <f t="shared" si="17"/>
        <v>0.0116925070254586</v>
      </c>
      <c r="Q66" s="22">
        <f t="shared" si="18"/>
        <v>0.542223495029367</v>
      </c>
      <c r="R66" s="22">
        <f t="shared" si="19"/>
        <v>0.0744424482011232</v>
      </c>
      <c r="S66" s="22">
        <f t="shared" si="20"/>
        <v>0.628358450255948</v>
      </c>
      <c r="U66" s="21">
        <v>23</v>
      </c>
      <c r="V66" s="22">
        <f t="shared" si="21"/>
        <v>0.0186080206619262</v>
      </c>
      <c r="W66" s="22">
        <f t="shared" si="22"/>
        <v>0.862920670213798</v>
      </c>
      <c r="X66" s="22">
        <f t="shared" si="23"/>
        <v>0.118471309124276</v>
      </c>
    </row>
    <row r="67" spans="1:24">
      <c r="A67" s="74" t="s">
        <v>51</v>
      </c>
      <c r="B67" s="8">
        <f>'iterasi 12'!W69</f>
        <v>0.864220591138262</v>
      </c>
      <c r="C67" s="7">
        <v>2</v>
      </c>
      <c r="D67" s="7">
        <f t="shared" si="13"/>
        <v>4</v>
      </c>
      <c r="E67" s="7">
        <v>2</v>
      </c>
      <c r="F67" s="8">
        <f t="shared" si="14"/>
        <v>0.746877230147367</v>
      </c>
      <c r="G67" s="8">
        <f t="shared" si="15"/>
        <v>1.49375446029473</v>
      </c>
      <c r="H67" s="8">
        <f t="shared" si="16"/>
        <v>2.98750892058947</v>
      </c>
      <c r="I67" s="8">
        <f t="shared" si="16"/>
        <v>1.49375446029473</v>
      </c>
      <c r="O67" s="21">
        <v>24</v>
      </c>
      <c r="P67" s="22">
        <f t="shared" si="17"/>
        <v>0.0131451421558735</v>
      </c>
      <c r="Q67" s="22">
        <f t="shared" si="18"/>
        <v>0.688666050976976</v>
      </c>
      <c r="R67" s="22">
        <f t="shared" si="19"/>
        <v>0.0568129622669731</v>
      </c>
      <c r="S67" s="22">
        <f t="shared" si="20"/>
        <v>0.758624155399823</v>
      </c>
      <c r="U67" s="21">
        <v>24</v>
      </c>
      <c r="V67" s="22">
        <f t="shared" si="21"/>
        <v>0.0173276082264287</v>
      </c>
      <c r="W67" s="22">
        <f t="shared" si="22"/>
        <v>0.90778292000737</v>
      </c>
      <c r="X67" s="22">
        <f t="shared" si="23"/>
        <v>0.074889471766201</v>
      </c>
    </row>
    <row r="68" spans="1:24">
      <c r="A68" s="74" t="s">
        <v>52</v>
      </c>
      <c r="B68" s="8">
        <f>'iterasi 12'!W70</f>
        <v>0.0928879526963562</v>
      </c>
      <c r="C68" s="7">
        <v>1</v>
      </c>
      <c r="D68" s="7">
        <f t="shared" si="13"/>
        <v>2</v>
      </c>
      <c r="E68" s="7">
        <v>1</v>
      </c>
      <c r="F68" s="8">
        <f t="shared" si="14"/>
        <v>0.0086281717561205</v>
      </c>
      <c r="G68" s="8">
        <f t="shared" si="15"/>
        <v>0.0086281717561205</v>
      </c>
      <c r="H68" s="8">
        <f t="shared" si="16"/>
        <v>0.017256343512241</v>
      </c>
      <c r="I68" s="8">
        <f t="shared" si="16"/>
        <v>0.0086281717561205</v>
      </c>
      <c r="O68" s="21">
        <v>25</v>
      </c>
      <c r="P68" s="22">
        <f t="shared" si="17"/>
        <v>0.0177298558389449</v>
      </c>
      <c r="Q68" s="22">
        <f t="shared" si="18"/>
        <v>0.613710371901173</v>
      </c>
      <c r="R68" s="22">
        <f t="shared" si="19"/>
        <v>0.0301078686929185</v>
      </c>
      <c r="S68" s="22">
        <f t="shared" si="20"/>
        <v>0.661548096433036</v>
      </c>
      <c r="U68" s="21">
        <v>25</v>
      </c>
      <c r="V68" s="22">
        <f t="shared" si="21"/>
        <v>0.0268005545394833</v>
      </c>
      <c r="W68" s="22">
        <f t="shared" si="22"/>
        <v>0.927688213767378</v>
      </c>
      <c r="X68" s="22">
        <f t="shared" si="23"/>
        <v>0.0455112316931383</v>
      </c>
    </row>
    <row r="69" spans="1:24">
      <c r="A69" s="74" t="s">
        <v>53</v>
      </c>
      <c r="B69" s="8">
        <f>'iterasi 12'!W71</f>
        <v>0.908491353644042</v>
      </c>
      <c r="C69" s="7">
        <v>2</v>
      </c>
      <c r="D69" s="7">
        <f t="shared" si="13"/>
        <v>4</v>
      </c>
      <c r="E69" s="7">
        <v>3</v>
      </c>
      <c r="F69" s="8">
        <f t="shared" si="14"/>
        <v>0.825356539645984</v>
      </c>
      <c r="G69" s="8">
        <f t="shared" si="15"/>
        <v>1.65071307929197</v>
      </c>
      <c r="H69" s="8">
        <f t="shared" si="16"/>
        <v>3.30142615858394</v>
      </c>
      <c r="I69" s="8">
        <f t="shared" si="16"/>
        <v>2.47606961893795</v>
      </c>
      <c r="O69" s="21">
        <v>26</v>
      </c>
      <c r="P69" s="22">
        <f t="shared" si="17"/>
        <v>0.0116925070254586</v>
      </c>
      <c r="Q69" s="22">
        <f t="shared" si="18"/>
        <v>0.542223495029367</v>
      </c>
      <c r="R69" s="22">
        <f t="shared" si="19"/>
        <v>0.0744424482011232</v>
      </c>
      <c r="S69" s="22">
        <f t="shared" si="20"/>
        <v>0.628358450255948</v>
      </c>
      <c r="U69" s="21">
        <v>26</v>
      </c>
      <c r="V69" s="22">
        <f t="shared" si="21"/>
        <v>0.0186080206619262</v>
      </c>
      <c r="W69" s="22">
        <f t="shared" si="22"/>
        <v>0.862920670213798</v>
      </c>
      <c r="X69" s="22">
        <f t="shared" si="23"/>
        <v>0.118471309124276</v>
      </c>
    </row>
    <row r="70" spans="1:24">
      <c r="A70" s="74" t="s">
        <v>54</v>
      </c>
      <c r="B70" s="8">
        <f>'iterasi 12'!W72</f>
        <v>0.0175523394048463</v>
      </c>
      <c r="C70" s="7">
        <v>5</v>
      </c>
      <c r="D70" s="7">
        <f t="shared" si="13"/>
        <v>10</v>
      </c>
      <c r="E70" s="7">
        <v>7</v>
      </c>
      <c r="F70" s="8">
        <f t="shared" si="14"/>
        <v>0.00030808461858292</v>
      </c>
      <c r="G70" s="8">
        <f t="shared" si="15"/>
        <v>0.0015404230929146</v>
      </c>
      <c r="H70" s="8">
        <f t="shared" si="16"/>
        <v>0.0030808461858292</v>
      </c>
      <c r="I70" s="8">
        <f t="shared" si="16"/>
        <v>0.00215659233008044</v>
      </c>
      <c r="O70" s="21">
        <v>27</v>
      </c>
      <c r="P70" s="22">
        <f t="shared" si="17"/>
        <v>0.00734760308798813</v>
      </c>
      <c r="Q70" s="22">
        <f t="shared" si="18"/>
        <v>0.0691981271141658</v>
      </c>
      <c r="R70" s="22">
        <f t="shared" si="19"/>
        <v>0.673826063404776</v>
      </c>
      <c r="S70" s="22">
        <f t="shared" si="20"/>
        <v>0.75037179360693</v>
      </c>
      <c r="U70" s="21">
        <v>27</v>
      </c>
      <c r="V70" s="22">
        <f t="shared" si="21"/>
        <v>0.00979195000476931</v>
      </c>
      <c r="W70" s="22">
        <f t="shared" si="22"/>
        <v>0.0922184545097842</v>
      </c>
      <c r="X70" s="22">
        <f t="shared" si="23"/>
        <v>0.897989595485447</v>
      </c>
    </row>
    <row r="71" spans="1:24">
      <c r="A71" s="74" t="s">
        <v>55</v>
      </c>
      <c r="B71" s="8">
        <f>'iterasi 12'!W73</f>
        <v>0.0928879526963562</v>
      </c>
      <c r="C71" s="7">
        <v>1</v>
      </c>
      <c r="D71" s="7">
        <f t="shared" si="13"/>
        <v>2</v>
      </c>
      <c r="E71" s="7">
        <v>1</v>
      </c>
      <c r="F71" s="8">
        <f t="shared" si="14"/>
        <v>0.0086281717561205</v>
      </c>
      <c r="G71" s="8">
        <f t="shared" si="15"/>
        <v>0.0086281717561205</v>
      </c>
      <c r="H71" s="8">
        <f t="shared" si="16"/>
        <v>0.017256343512241</v>
      </c>
      <c r="I71" s="8">
        <f t="shared" si="16"/>
        <v>0.0086281717561205</v>
      </c>
      <c r="O71" s="21">
        <v>28</v>
      </c>
      <c r="P71" s="22">
        <f t="shared" si="17"/>
        <v>0.0131451421558735</v>
      </c>
      <c r="Q71" s="22">
        <f t="shared" si="18"/>
        <v>0.688666050976976</v>
      </c>
      <c r="R71" s="22">
        <f t="shared" si="19"/>
        <v>0.0568129622669731</v>
      </c>
      <c r="S71" s="22">
        <f t="shared" si="20"/>
        <v>0.758624155399823</v>
      </c>
      <c r="U71" s="21">
        <v>28</v>
      </c>
      <c r="V71" s="22">
        <f t="shared" si="21"/>
        <v>0.0173276082264287</v>
      </c>
      <c r="W71" s="22">
        <f t="shared" si="22"/>
        <v>0.90778292000737</v>
      </c>
      <c r="X71" s="22">
        <f t="shared" si="23"/>
        <v>0.074889471766201</v>
      </c>
    </row>
    <row r="72" spans="1:24">
      <c r="A72" s="28" t="s">
        <v>5</v>
      </c>
      <c r="B72" s="28"/>
      <c r="C72" s="28"/>
      <c r="D72" s="28"/>
      <c r="E72" s="28"/>
      <c r="F72" s="29">
        <f>SUM(F42:F71)</f>
        <v>10.5203905191619</v>
      </c>
      <c r="G72" s="29">
        <f>SUM(G42:G71)</f>
        <v>26.5269804354956</v>
      </c>
      <c r="H72" s="29">
        <f>SUM(H42:H71)</f>
        <v>53.0539608709913</v>
      </c>
      <c r="I72" s="29">
        <f>SUM(I42:I71)</f>
        <v>28.3638952208304</v>
      </c>
      <c r="O72" s="21">
        <v>29</v>
      </c>
      <c r="P72" s="22">
        <f t="shared" si="17"/>
        <v>1.11017218587085</v>
      </c>
      <c r="Q72" s="22">
        <f t="shared" si="18"/>
        <v>0.0203091430776778</v>
      </c>
      <c r="R72" s="22">
        <f t="shared" si="19"/>
        <v>0.00696294273733661</v>
      </c>
      <c r="S72" s="22">
        <f t="shared" si="20"/>
        <v>1.13744427168587</v>
      </c>
      <c r="U72" s="21">
        <v>29</v>
      </c>
      <c r="V72" s="22">
        <f t="shared" si="21"/>
        <v>0.976023365281366</v>
      </c>
      <c r="W72" s="22">
        <f t="shared" si="22"/>
        <v>0.0178550664707085</v>
      </c>
      <c r="X72" s="22">
        <f t="shared" si="23"/>
        <v>0.0061215682479252</v>
      </c>
    </row>
    <row r="73" spans="1:24">
      <c r="A73" s="28" t="s">
        <v>66</v>
      </c>
      <c r="B73" s="28"/>
      <c r="C73" s="28"/>
      <c r="D73" s="28"/>
      <c r="E73" s="28"/>
      <c r="F73" s="28"/>
      <c r="G73" s="29">
        <f>(G72/$F72)</f>
        <v>2.52148248557686</v>
      </c>
      <c r="H73" s="29">
        <f>(H72/$F72)</f>
        <v>5.04296497115371</v>
      </c>
      <c r="I73" s="29">
        <f>(I72/$F72)</f>
        <v>2.69608767556376</v>
      </c>
      <c r="O73" s="21">
        <v>30</v>
      </c>
      <c r="P73" s="22">
        <f t="shared" si="17"/>
        <v>0.00734760308798813</v>
      </c>
      <c r="Q73" s="22">
        <f t="shared" si="18"/>
        <v>0.0691981271141658</v>
      </c>
      <c r="R73" s="22">
        <f t="shared" si="19"/>
        <v>0.673826063404776</v>
      </c>
      <c r="S73" s="22">
        <f t="shared" si="20"/>
        <v>0.75037179360693</v>
      </c>
      <c r="U73" s="21">
        <v>30</v>
      </c>
      <c r="V73" s="22">
        <f t="shared" si="21"/>
        <v>0.00979195000476931</v>
      </c>
      <c r="W73" s="22">
        <f t="shared" si="22"/>
        <v>0.0922184545097842</v>
      </c>
      <c r="X73" s="22">
        <f t="shared" si="23"/>
        <v>0.897989595485447</v>
      </c>
    </row>
    <row r="74" spans="1:9">
      <c r="A74" s="30"/>
      <c r="B74" s="30"/>
      <c r="C74" s="30"/>
      <c r="D74" s="30"/>
      <c r="E74" s="30"/>
      <c r="F74" s="30"/>
      <c r="G74" s="67"/>
      <c r="H74" s="67"/>
      <c r="I74" s="67"/>
    </row>
    <row r="75" spans="1:9">
      <c r="A75" s="30"/>
      <c r="B75" s="30"/>
      <c r="C75" s="30"/>
      <c r="D75" s="30"/>
      <c r="E75" s="30"/>
      <c r="F75" s="30"/>
      <c r="G75" s="67"/>
      <c r="H75" s="67"/>
      <c r="I75" s="67"/>
    </row>
    <row r="76" spans="1:16">
      <c r="A76" s="32" t="s">
        <v>3</v>
      </c>
      <c r="B76" s="32" t="s">
        <v>67</v>
      </c>
      <c r="C76" s="32" t="s">
        <v>10</v>
      </c>
      <c r="D76" s="32"/>
      <c r="E76" s="32"/>
      <c r="F76" s="34" t="s">
        <v>11</v>
      </c>
      <c r="G76" s="32" t="s">
        <v>12</v>
      </c>
      <c r="H76" s="32" t="s">
        <v>13</v>
      </c>
      <c r="I76" s="32" t="s">
        <v>14</v>
      </c>
      <c r="O76" s="39" t="s">
        <v>68</v>
      </c>
      <c r="P76" s="40"/>
    </row>
    <row r="77" spans="1:16">
      <c r="A77" s="32"/>
      <c r="B77" s="32"/>
      <c r="C77" s="32" t="s">
        <v>21</v>
      </c>
      <c r="D77" s="32" t="s">
        <v>22</v>
      </c>
      <c r="E77" s="32" t="s">
        <v>23</v>
      </c>
      <c r="F77" s="34"/>
      <c r="G77" s="32"/>
      <c r="H77" s="32"/>
      <c r="I77" s="32"/>
      <c r="O77" s="40"/>
      <c r="P77" s="40"/>
    </row>
    <row r="78" spans="1:16">
      <c r="A78" s="74" t="s">
        <v>26</v>
      </c>
      <c r="B78" s="8">
        <f>'iterasi 12'!X44</f>
        <v>0.117297759380688</v>
      </c>
      <c r="C78" s="7">
        <v>2</v>
      </c>
      <c r="D78" s="7">
        <f>C78*2</f>
        <v>4</v>
      </c>
      <c r="E78" s="7">
        <v>2</v>
      </c>
      <c r="F78" s="8">
        <f>B78^2</f>
        <v>0.0137587643557297</v>
      </c>
      <c r="G78" s="8">
        <f>$F78*C78</f>
        <v>0.0275175287114594</v>
      </c>
      <c r="H78" s="8">
        <f>$F78*D78</f>
        <v>0.0550350574229188</v>
      </c>
      <c r="I78" s="8">
        <f>$F78*E78</f>
        <v>0.0275175287114594</v>
      </c>
      <c r="O78" s="41" t="s">
        <v>107</v>
      </c>
      <c r="P78" s="27">
        <f>SUM(V6:V35)</f>
        <v>195.49112541503</v>
      </c>
    </row>
    <row r="79" spans="1:16">
      <c r="A79" s="74" t="s">
        <v>27</v>
      </c>
      <c r="B79" s="8">
        <f>'iterasi 12'!X45</f>
        <v>0.0315565132971681</v>
      </c>
      <c r="C79" s="7">
        <v>3</v>
      </c>
      <c r="D79" s="7">
        <f t="shared" ref="D79:D107" si="24">C79*2</f>
        <v>6</v>
      </c>
      <c r="E79" s="7">
        <v>3</v>
      </c>
      <c r="F79" s="8">
        <f t="shared" ref="F79:F107" si="25">B79^2</f>
        <v>0.000995813531474348</v>
      </c>
      <c r="G79" s="8">
        <f t="shared" ref="G79:G107" si="26">F79*C79</f>
        <v>0.00298744059442304</v>
      </c>
      <c r="H79" s="8">
        <f t="shared" ref="H79:I107" si="27">$F79*D79</f>
        <v>0.00597488118884609</v>
      </c>
      <c r="I79" s="8">
        <f t="shared" si="27"/>
        <v>0.00298744059442304</v>
      </c>
      <c r="O79" s="41" t="s">
        <v>104</v>
      </c>
      <c r="P79" s="27">
        <f>'iterasi 12'!V36</f>
        <v>195.593938495948</v>
      </c>
    </row>
    <row r="80" spans="1:16">
      <c r="A80" s="74" t="s">
        <v>28</v>
      </c>
      <c r="B80" s="8">
        <f>'iterasi 12'!X46</f>
        <v>0.955194125129036</v>
      </c>
      <c r="C80" s="7">
        <v>0</v>
      </c>
      <c r="D80" s="7">
        <f t="shared" si="24"/>
        <v>0</v>
      </c>
      <c r="E80" s="7">
        <v>0</v>
      </c>
      <c r="F80" s="8">
        <f t="shared" si="25"/>
        <v>0.912395816681024</v>
      </c>
      <c r="G80" s="8">
        <f t="shared" si="26"/>
        <v>0</v>
      </c>
      <c r="H80" s="8">
        <f t="shared" si="27"/>
        <v>0</v>
      </c>
      <c r="I80" s="8">
        <f t="shared" si="27"/>
        <v>0</v>
      </c>
      <c r="O80" s="41" t="s">
        <v>108</v>
      </c>
      <c r="P80" s="27">
        <f>ABS(P78-P79)</f>
        <v>0.102813080917286</v>
      </c>
    </row>
    <row r="81" spans="1:9">
      <c r="A81" s="74" t="s">
        <v>29</v>
      </c>
      <c r="B81" s="8">
        <f>'iterasi 12'!X47</f>
        <v>0.0109056443454517</v>
      </c>
      <c r="C81" s="7">
        <v>6</v>
      </c>
      <c r="D81" s="7">
        <f t="shared" si="24"/>
        <v>12</v>
      </c>
      <c r="E81" s="7">
        <v>8</v>
      </c>
      <c r="F81" s="8">
        <f t="shared" si="25"/>
        <v>0.000118933078589482</v>
      </c>
      <c r="G81" s="8">
        <f t="shared" si="26"/>
        <v>0.000713598471536894</v>
      </c>
      <c r="H81" s="8">
        <f t="shared" si="27"/>
        <v>0.00142719694307379</v>
      </c>
      <c r="I81" s="8">
        <f t="shared" si="27"/>
        <v>0.000951464628715859</v>
      </c>
    </row>
    <row r="82" spans="1:16">
      <c r="A82" s="74" t="s">
        <v>30</v>
      </c>
      <c r="B82" s="8">
        <f>'iterasi 12'!X48</f>
        <v>0.897271043681841</v>
      </c>
      <c r="C82" s="7">
        <v>1</v>
      </c>
      <c r="D82" s="7">
        <f t="shared" si="24"/>
        <v>2</v>
      </c>
      <c r="E82" s="7">
        <v>1</v>
      </c>
      <c r="F82" s="8">
        <f t="shared" si="25"/>
        <v>0.8050953258299</v>
      </c>
      <c r="G82" s="8">
        <f t="shared" si="26"/>
        <v>0.8050953258299</v>
      </c>
      <c r="H82" s="8">
        <f t="shared" si="27"/>
        <v>1.6101906516598</v>
      </c>
      <c r="I82" s="8">
        <f t="shared" si="27"/>
        <v>0.8050953258299</v>
      </c>
      <c r="O82" s="42" t="s">
        <v>109</v>
      </c>
      <c r="P82" s="43"/>
    </row>
    <row r="83" spans="1:16">
      <c r="A83" s="74" t="s">
        <v>31</v>
      </c>
      <c r="B83" s="8">
        <f>'iterasi 12'!X49</f>
        <v>0.926679366292735</v>
      </c>
      <c r="C83" s="7">
        <v>1</v>
      </c>
      <c r="D83" s="7">
        <f t="shared" si="24"/>
        <v>2</v>
      </c>
      <c r="E83" s="7">
        <v>0</v>
      </c>
      <c r="F83" s="8">
        <f t="shared" si="25"/>
        <v>0.858734647912704</v>
      </c>
      <c r="G83" s="8">
        <f t="shared" si="26"/>
        <v>0.858734647912704</v>
      </c>
      <c r="H83" s="8">
        <f t="shared" si="27"/>
        <v>1.71746929582541</v>
      </c>
      <c r="I83" s="8">
        <f t="shared" si="27"/>
        <v>0</v>
      </c>
      <c r="O83" s="43"/>
      <c r="P83" s="43"/>
    </row>
    <row r="84" spans="1:9">
      <c r="A84" s="74" t="s">
        <v>32</v>
      </c>
      <c r="B84" s="8">
        <f>'iterasi 12'!X50</f>
        <v>0.117297759380688</v>
      </c>
      <c r="C84" s="7">
        <v>2</v>
      </c>
      <c r="D84" s="7">
        <f t="shared" si="24"/>
        <v>4</v>
      </c>
      <c r="E84" s="7">
        <v>2</v>
      </c>
      <c r="F84" s="8">
        <f t="shared" si="25"/>
        <v>0.0137587643557297</v>
      </c>
      <c r="G84" s="8">
        <f t="shared" si="26"/>
        <v>0.0275175287114594</v>
      </c>
      <c r="H84" s="8">
        <f t="shared" si="27"/>
        <v>0.0550350574229188</v>
      </c>
      <c r="I84" s="8">
        <f t="shared" si="27"/>
        <v>0.0275175287114594</v>
      </c>
    </row>
    <row r="85" spans="1:9">
      <c r="A85" s="74" t="s">
        <v>33</v>
      </c>
      <c r="B85" s="8">
        <f>'iterasi 12'!X51</f>
        <v>0.0577663156846026</v>
      </c>
      <c r="C85" s="7">
        <v>3</v>
      </c>
      <c r="D85" s="7">
        <f t="shared" si="24"/>
        <v>6</v>
      </c>
      <c r="E85" s="7">
        <v>4</v>
      </c>
      <c r="F85" s="8">
        <f t="shared" si="25"/>
        <v>0.00333694722777316</v>
      </c>
      <c r="G85" s="8">
        <f t="shared" si="26"/>
        <v>0.0100108416833195</v>
      </c>
      <c r="H85" s="8">
        <f t="shared" si="27"/>
        <v>0.020021683366639</v>
      </c>
      <c r="I85" s="8">
        <f t="shared" si="27"/>
        <v>0.0133477889110926</v>
      </c>
    </row>
    <row r="86" spans="1:9">
      <c r="A86" s="74" t="s">
        <v>34</v>
      </c>
      <c r="B86" s="8">
        <f>'iterasi 12'!X52</f>
        <v>0.150343703094147</v>
      </c>
      <c r="C86" s="7">
        <v>4</v>
      </c>
      <c r="D86" s="7">
        <f t="shared" si="24"/>
        <v>8</v>
      </c>
      <c r="E86" s="7">
        <v>1</v>
      </c>
      <c r="F86" s="8">
        <f t="shared" si="25"/>
        <v>0.0226032290600609</v>
      </c>
      <c r="G86" s="8">
        <f t="shared" si="26"/>
        <v>0.0904129162402436</v>
      </c>
      <c r="H86" s="8">
        <f t="shared" si="27"/>
        <v>0.180825832480487</v>
      </c>
      <c r="I86" s="8">
        <f t="shared" si="27"/>
        <v>0.0226032290600609</v>
      </c>
    </row>
    <row r="87" spans="1:9">
      <c r="A87" s="74" t="s">
        <v>35</v>
      </c>
      <c r="B87" s="8">
        <f>'iterasi 12'!X53</f>
        <v>0.0477149665992957</v>
      </c>
      <c r="C87" s="7">
        <v>7</v>
      </c>
      <c r="D87" s="7">
        <f t="shared" si="24"/>
        <v>14</v>
      </c>
      <c r="E87" s="7">
        <v>9</v>
      </c>
      <c r="F87" s="8">
        <f t="shared" si="25"/>
        <v>0.00227671803757191</v>
      </c>
      <c r="G87" s="8">
        <f t="shared" si="26"/>
        <v>0.0159370262630034</v>
      </c>
      <c r="H87" s="8">
        <f t="shared" si="27"/>
        <v>0.0318740525260067</v>
      </c>
      <c r="I87" s="8">
        <f t="shared" si="27"/>
        <v>0.0204904623381472</v>
      </c>
    </row>
    <row r="88" spans="1:9">
      <c r="A88" s="74" t="s">
        <v>36</v>
      </c>
      <c r="B88" s="8">
        <f>'iterasi 12'!X54</f>
        <v>0.955194125129036</v>
      </c>
      <c r="C88" s="7">
        <v>0</v>
      </c>
      <c r="D88" s="7">
        <f t="shared" si="24"/>
        <v>0</v>
      </c>
      <c r="E88" s="7">
        <v>0</v>
      </c>
      <c r="F88" s="8">
        <f t="shared" si="25"/>
        <v>0.912395816681024</v>
      </c>
      <c r="G88" s="8">
        <f t="shared" si="26"/>
        <v>0</v>
      </c>
      <c r="H88" s="8">
        <f t="shared" si="27"/>
        <v>0</v>
      </c>
      <c r="I88" s="8">
        <f t="shared" si="27"/>
        <v>0</v>
      </c>
    </row>
    <row r="89" spans="1:9">
      <c r="A89" s="74" t="s">
        <v>37</v>
      </c>
      <c r="B89" s="8">
        <f>'iterasi 12'!X55</f>
        <v>0.105300347638311</v>
      </c>
      <c r="C89" s="7">
        <v>4</v>
      </c>
      <c r="D89" s="7">
        <f t="shared" si="24"/>
        <v>8</v>
      </c>
      <c r="E89" s="7">
        <v>3</v>
      </c>
      <c r="F89" s="8">
        <f t="shared" si="25"/>
        <v>0.0110881632127492</v>
      </c>
      <c r="G89" s="8">
        <f t="shared" si="26"/>
        <v>0.0443526528509969</v>
      </c>
      <c r="H89" s="8">
        <f t="shared" si="27"/>
        <v>0.0887053057019938</v>
      </c>
      <c r="I89" s="8">
        <f t="shared" si="27"/>
        <v>0.0332644896382477</v>
      </c>
    </row>
    <row r="90" spans="1:9">
      <c r="A90" s="74" t="s">
        <v>38</v>
      </c>
      <c r="B90" s="8">
        <f>'iterasi 12'!X56</f>
        <v>0.955194125129036</v>
      </c>
      <c r="C90" s="7">
        <v>0</v>
      </c>
      <c r="D90" s="7">
        <f t="shared" si="24"/>
        <v>0</v>
      </c>
      <c r="E90" s="7">
        <v>0</v>
      </c>
      <c r="F90" s="8">
        <f t="shared" si="25"/>
        <v>0.912395816681024</v>
      </c>
      <c r="G90" s="8">
        <f t="shared" si="26"/>
        <v>0</v>
      </c>
      <c r="H90" s="8">
        <f t="shared" si="27"/>
        <v>0</v>
      </c>
      <c r="I90" s="8">
        <f t="shared" si="27"/>
        <v>0</v>
      </c>
    </row>
    <row r="91" spans="1:9">
      <c r="A91" s="74" t="s">
        <v>39</v>
      </c>
      <c r="B91" s="8">
        <f>'iterasi 12'!X57</f>
        <v>0.263447890154998</v>
      </c>
      <c r="C91" s="7">
        <v>2</v>
      </c>
      <c r="D91" s="7">
        <f t="shared" si="24"/>
        <v>4</v>
      </c>
      <c r="E91" s="7">
        <v>1</v>
      </c>
      <c r="F91" s="8">
        <f t="shared" si="25"/>
        <v>0.0694047908271201</v>
      </c>
      <c r="G91" s="8">
        <f t="shared" si="26"/>
        <v>0.13880958165424</v>
      </c>
      <c r="H91" s="8">
        <f t="shared" si="27"/>
        <v>0.277619163308481</v>
      </c>
      <c r="I91" s="8">
        <f t="shared" si="27"/>
        <v>0.0694047908271201</v>
      </c>
    </row>
    <row r="92" spans="1:9">
      <c r="A92" s="74" t="s">
        <v>40</v>
      </c>
      <c r="B92" s="8">
        <f>'iterasi 12'!X58</f>
        <v>0.0951521250579109</v>
      </c>
      <c r="C92" s="7">
        <v>3</v>
      </c>
      <c r="D92" s="7">
        <f t="shared" si="24"/>
        <v>6</v>
      </c>
      <c r="E92" s="7">
        <v>5</v>
      </c>
      <c r="F92" s="8">
        <f t="shared" si="25"/>
        <v>0.00905392690303631</v>
      </c>
      <c r="G92" s="8">
        <f t="shared" si="26"/>
        <v>0.0271617807091089</v>
      </c>
      <c r="H92" s="8">
        <f t="shared" si="27"/>
        <v>0.0543235614182178</v>
      </c>
      <c r="I92" s="8">
        <f t="shared" si="27"/>
        <v>0.0452696345151815</v>
      </c>
    </row>
    <row r="93" spans="1:9">
      <c r="A93" s="74" t="s">
        <v>41</v>
      </c>
      <c r="B93" s="8">
        <f>'iterasi 12'!X59</f>
        <v>0.897271043681841</v>
      </c>
      <c r="C93" s="7">
        <v>1</v>
      </c>
      <c r="D93" s="7">
        <f t="shared" si="24"/>
        <v>2</v>
      </c>
      <c r="E93" s="7">
        <v>1</v>
      </c>
      <c r="F93" s="8">
        <f t="shared" si="25"/>
        <v>0.8050953258299</v>
      </c>
      <c r="G93" s="8">
        <f t="shared" si="26"/>
        <v>0.8050953258299</v>
      </c>
      <c r="H93" s="8">
        <f t="shared" si="27"/>
        <v>1.6101906516598</v>
      </c>
      <c r="I93" s="8">
        <f t="shared" si="27"/>
        <v>0.8050953258299</v>
      </c>
    </row>
    <row r="94" spans="1:9">
      <c r="A94" s="74" t="s">
        <v>42</v>
      </c>
      <c r="B94" s="8">
        <f>'iterasi 12'!X60</f>
        <v>0.955194125129036</v>
      </c>
      <c r="C94" s="7">
        <v>0</v>
      </c>
      <c r="D94" s="7">
        <f t="shared" si="24"/>
        <v>0</v>
      </c>
      <c r="E94" s="7">
        <v>0</v>
      </c>
      <c r="F94" s="8">
        <f t="shared" si="25"/>
        <v>0.912395816681024</v>
      </c>
      <c r="G94" s="8">
        <f t="shared" si="26"/>
        <v>0</v>
      </c>
      <c r="H94" s="8">
        <f t="shared" si="27"/>
        <v>0</v>
      </c>
      <c r="I94" s="8">
        <f t="shared" si="27"/>
        <v>0</v>
      </c>
    </row>
    <row r="95" spans="1:9">
      <c r="A95" s="74" t="s">
        <v>43</v>
      </c>
      <c r="B95" s="8">
        <f>'iterasi 12'!X61</f>
        <v>0.0951521250579109</v>
      </c>
      <c r="C95" s="7">
        <v>3</v>
      </c>
      <c r="D95" s="7">
        <f t="shared" si="24"/>
        <v>6</v>
      </c>
      <c r="E95" s="7">
        <v>5</v>
      </c>
      <c r="F95" s="8">
        <f t="shared" si="25"/>
        <v>0.00905392690303631</v>
      </c>
      <c r="G95" s="8">
        <f t="shared" si="26"/>
        <v>0.0271617807091089</v>
      </c>
      <c r="H95" s="8">
        <f t="shared" si="27"/>
        <v>0.0543235614182178</v>
      </c>
      <c r="I95" s="8">
        <f t="shared" si="27"/>
        <v>0.0452696345151815</v>
      </c>
    </row>
    <row r="96" spans="1:9">
      <c r="A96" s="74" t="s">
        <v>44</v>
      </c>
      <c r="B96" s="8">
        <f>'iterasi 12'!X62</f>
        <v>0.0669824061452525</v>
      </c>
      <c r="C96" s="7">
        <v>4</v>
      </c>
      <c r="D96" s="7">
        <f t="shared" si="24"/>
        <v>8</v>
      </c>
      <c r="E96" s="7">
        <v>7</v>
      </c>
      <c r="F96" s="8">
        <f t="shared" si="25"/>
        <v>0.00448664273300756</v>
      </c>
      <c r="G96" s="8">
        <f t="shared" si="26"/>
        <v>0.0179465709320302</v>
      </c>
      <c r="H96" s="8">
        <f t="shared" si="27"/>
        <v>0.0358931418640605</v>
      </c>
      <c r="I96" s="8">
        <f t="shared" si="27"/>
        <v>0.0314064991310529</v>
      </c>
    </row>
    <row r="97" spans="1:9">
      <c r="A97" s="74" t="s">
        <v>45</v>
      </c>
      <c r="B97" s="8">
        <f>'iterasi 12'!X63</f>
        <v>0.0165078923537836</v>
      </c>
      <c r="C97" s="7">
        <v>5</v>
      </c>
      <c r="D97" s="7">
        <f t="shared" si="24"/>
        <v>10</v>
      </c>
      <c r="E97" s="7">
        <v>6</v>
      </c>
      <c r="F97" s="8">
        <f t="shared" si="25"/>
        <v>0.000272510509964105</v>
      </c>
      <c r="G97" s="8">
        <f t="shared" si="26"/>
        <v>0.00136255254982053</v>
      </c>
      <c r="H97" s="8">
        <f t="shared" si="27"/>
        <v>0.00272510509964105</v>
      </c>
      <c r="I97" s="8">
        <f t="shared" si="27"/>
        <v>0.00163506305978463</v>
      </c>
    </row>
    <row r="98" spans="1:9">
      <c r="A98" s="74" t="s">
        <v>46</v>
      </c>
      <c r="B98" s="8">
        <f>'iterasi 12'!X64</f>
        <v>0.955194125129036</v>
      </c>
      <c r="C98" s="7">
        <v>0</v>
      </c>
      <c r="D98" s="7">
        <f t="shared" si="24"/>
        <v>0</v>
      </c>
      <c r="E98" s="7">
        <v>0</v>
      </c>
      <c r="F98" s="8">
        <f t="shared" si="25"/>
        <v>0.912395816681024</v>
      </c>
      <c r="G98" s="8">
        <f t="shared" si="26"/>
        <v>0</v>
      </c>
      <c r="H98" s="8">
        <f t="shared" si="27"/>
        <v>0</v>
      </c>
      <c r="I98" s="8">
        <f t="shared" si="27"/>
        <v>0</v>
      </c>
    </row>
    <row r="99" spans="1:9">
      <c r="A99" s="74" t="s">
        <v>47</v>
      </c>
      <c r="B99" s="8">
        <f>'iterasi 12'!X65</f>
        <v>0.117297759380688</v>
      </c>
      <c r="C99" s="7">
        <v>2</v>
      </c>
      <c r="D99" s="7">
        <f t="shared" si="24"/>
        <v>4</v>
      </c>
      <c r="E99" s="7">
        <v>2</v>
      </c>
      <c r="F99" s="8">
        <f t="shared" si="25"/>
        <v>0.0137587643557297</v>
      </c>
      <c r="G99" s="8">
        <f t="shared" si="26"/>
        <v>0.0275175287114594</v>
      </c>
      <c r="H99" s="8">
        <f t="shared" si="27"/>
        <v>0.0550350574229188</v>
      </c>
      <c r="I99" s="8">
        <f t="shared" si="27"/>
        <v>0.0275175287114594</v>
      </c>
    </row>
    <row r="100" spans="1:9">
      <c r="A100" s="74" t="s">
        <v>48</v>
      </c>
      <c r="B100" s="8">
        <f>'iterasi 12'!X66</f>
        <v>0.117297759380688</v>
      </c>
      <c r="C100" s="7">
        <v>2</v>
      </c>
      <c r="D100" s="7">
        <f t="shared" si="24"/>
        <v>4</v>
      </c>
      <c r="E100" s="7">
        <v>2</v>
      </c>
      <c r="F100" s="8">
        <f t="shared" si="25"/>
        <v>0.0137587643557297</v>
      </c>
      <c r="G100" s="8">
        <f t="shared" si="26"/>
        <v>0.0275175287114594</v>
      </c>
      <c r="H100" s="8">
        <f t="shared" si="27"/>
        <v>0.0550350574229188</v>
      </c>
      <c r="I100" s="8">
        <f t="shared" si="27"/>
        <v>0.0275175287114594</v>
      </c>
    </row>
    <row r="101" spans="1:9">
      <c r="A101" s="74" t="s">
        <v>49</v>
      </c>
      <c r="B101" s="8">
        <f>'iterasi 12'!X67</f>
        <v>0.0742720843469392</v>
      </c>
      <c r="C101" s="7">
        <v>2</v>
      </c>
      <c r="D101" s="7">
        <f t="shared" si="24"/>
        <v>4</v>
      </c>
      <c r="E101" s="7">
        <v>3</v>
      </c>
      <c r="F101" s="8">
        <f t="shared" si="25"/>
        <v>0.00551634251323885</v>
      </c>
      <c r="G101" s="8">
        <f t="shared" si="26"/>
        <v>0.0110326850264777</v>
      </c>
      <c r="H101" s="8">
        <f t="shared" si="27"/>
        <v>0.0220653700529554</v>
      </c>
      <c r="I101" s="8">
        <f t="shared" si="27"/>
        <v>0.0165490275397165</v>
      </c>
    </row>
    <row r="102" spans="1:9">
      <c r="A102" s="74" t="s">
        <v>50</v>
      </c>
      <c r="B102" s="8">
        <f>'iterasi 12'!X68</f>
        <v>0.0456619074780374</v>
      </c>
      <c r="C102" s="7">
        <v>3</v>
      </c>
      <c r="D102" s="7">
        <f t="shared" si="24"/>
        <v>6</v>
      </c>
      <c r="E102" s="7">
        <v>2</v>
      </c>
      <c r="F102" s="8">
        <f t="shared" si="25"/>
        <v>0.00208500979453285</v>
      </c>
      <c r="G102" s="8">
        <f t="shared" si="26"/>
        <v>0.00625502938359856</v>
      </c>
      <c r="H102" s="8">
        <f t="shared" si="27"/>
        <v>0.0125100587671971</v>
      </c>
      <c r="I102" s="8">
        <f t="shared" si="27"/>
        <v>0.0041700195890657</v>
      </c>
    </row>
    <row r="103" spans="1:9">
      <c r="A103" s="74" t="s">
        <v>51</v>
      </c>
      <c r="B103" s="8">
        <f>'iterasi 12'!X69</f>
        <v>0.117297759380688</v>
      </c>
      <c r="C103" s="7">
        <v>2</v>
      </c>
      <c r="D103" s="7">
        <f t="shared" si="24"/>
        <v>4</v>
      </c>
      <c r="E103" s="7">
        <v>2</v>
      </c>
      <c r="F103" s="8">
        <f t="shared" si="25"/>
        <v>0.0137587643557297</v>
      </c>
      <c r="G103" s="8">
        <f t="shared" si="26"/>
        <v>0.0275175287114594</v>
      </c>
      <c r="H103" s="8">
        <f t="shared" si="27"/>
        <v>0.0550350574229188</v>
      </c>
      <c r="I103" s="8">
        <f t="shared" si="27"/>
        <v>0.0275175287114594</v>
      </c>
    </row>
    <row r="104" spans="1:9">
      <c r="A104" s="74" t="s">
        <v>52</v>
      </c>
      <c r="B104" s="8">
        <f>'iterasi 12'!X70</f>
        <v>0.897271043681841</v>
      </c>
      <c r="C104" s="7">
        <v>1</v>
      </c>
      <c r="D104" s="7">
        <f t="shared" si="24"/>
        <v>2</v>
      </c>
      <c r="E104" s="7">
        <v>1</v>
      </c>
      <c r="F104" s="8">
        <f t="shared" si="25"/>
        <v>0.8050953258299</v>
      </c>
      <c r="G104" s="8">
        <f t="shared" si="26"/>
        <v>0.8050953258299</v>
      </c>
      <c r="H104" s="8">
        <f t="shared" si="27"/>
        <v>1.6101906516598</v>
      </c>
      <c r="I104" s="8">
        <f t="shared" si="27"/>
        <v>0.8050953258299</v>
      </c>
    </row>
    <row r="105" spans="1:9">
      <c r="A105" s="74" t="s">
        <v>53</v>
      </c>
      <c r="B105" s="8">
        <f>'iterasi 12'!X71</f>
        <v>0.0742720843469392</v>
      </c>
      <c r="C105" s="7">
        <v>2</v>
      </c>
      <c r="D105" s="7">
        <f t="shared" si="24"/>
        <v>4</v>
      </c>
      <c r="E105" s="7">
        <v>3</v>
      </c>
      <c r="F105" s="8">
        <f t="shared" si="25"/>
        <v>0.00551634251323885</v>
      </c>
      <c r="G105" s="8">
        <f t="shared" si="26"/>
        <v>0.0110326850264777</v>
      </c>
      <c r="H105" s="8">
        <f t="shared" si="27"/>
        <v>0.0220653700529554</v>
      </c>
      <c r="I105" s="8">
        <f t="shared" si="27"/>
        <v>0.0165490275397165</v>
      </c>
    </row>
    <row r="106" spans="1:9">
      <c r="A106" s="74" t="s">
        <v>54</v>
      </c>
      <c r="B106" s="8">
        <f>'iterasi 12'!X72</f>
        <v>0.00602655665967786</v>
      </c>
      <c r="C106" s="7">
        <v>5</v>
      </c>
      <c r="D106" s="7">
        <f t="shared" si="24"/>
        <v>10</v>
      </c>
      <c r="E106" s="7">
        <v>7</v>
      </c>
      <c r="F106" s="8">
        <f t="shared" si="25"/>
        <v>3.63193851723076e-5</v>
      </c>
      <c r="G106" s="8">
        <f t="shared" si="26"/>
        <v>0.000181596925861538</v>
      </c>
      <c r="H106" s="8">
        <f t="shared" si="27"/>
        <v>0.000363193851723076</v>
      </c>
      <c r="I106" s="8">
        <f t="shared" si="27"/>
        <v>0.000254235696206153</v>
      </c>
    </row>
    <row r="107" spans="1:9">
      <c r="A107" s="74" t="s">
        <v>55</v>
      </c>
      <c r="B107" s="8">
        <f>'iterasi 12'!X73</f>
        <v>0.897271043681841</v>
      </c>
      <c r="C107" s="7">
        <v>1</v>
      </c>
      <c r="D107" s="7">
        <f t="shared" si="24"/>
        <v>2</v>
      </c>
      <c r="E107" s="7">
        <v>1</v>
      </c>
      <c r="F107" s="8">
        <f t="shared" si="25"/>
        <v>0.8050953258299</v>
      </c>
      <c r="G107" s="8">
        <f t="shared" si="26"/>
        <v>0.8050953258299</v>
      </c>
      <c r="H107" s="8">
        <f t="shared" si="27"/>
        <v>1.6101906516598</v>
      </c>
      <c r="I107" s="8">
        <f t="shared" si="27"/>
        <v>0.8050953258299</v>
      </c>
    </row>
    <row r="108" spans="1:9">
      <c r="A108" s="36" t="s">
        <v>5</v>
      </c>
      <c r="B108" s="36"/>
      <c r="C108" s="36"/>
      <c r="D108" s="36"/>
      <c r="E108" s="36"/>
      <c r="F108" s="37">
        <f>SUM(F78:F107)</f>
        <v>8.85573447264664</v>
      </c>
      <c r="G108" s="37">
        <f>SUM(G78:G107)</f>
        <v>4.62206233380985</v>
      </c>
      <c r="H108" s="37">
        <f>SUM(H78:H107)</f>
        <v>9.2441246676197</v>
      </c>
      <c r="I108" s="37">
        <f>SUM(I78:I107)</f>
        <v>3.68212175446061</v>
      </c>
    </row>
    <row r="109" spans="1:9">
      <c r="A109" s="36" t="s">
        <v>73</v>
      </c>
      <c r="B109" s="36"/>
      <c r="C109" s="36"/>
      <c r="D109" s="36"/>
      <c r="E109" s="36"/>
      <c r="F109" s="36"/>
      <c r="G109" s="37">
        <f>(G108/$F108)</f>
        <v>0.521928739856231</v>
      </c>
      <c r="H109" s="37">
        <f>(H108/$F108)</f>
        <v>1.04385747971246</v>
      </c>
      <c r="I109" s="37">
        <f>(I108/$F108)</f>
        <v>0.415789539064642</v>
      </c>
    </row>
  </sheetData>
  <mergeCells count="46">
    <mergeCell ref="C4:E4"/>
    <mergeCell ref="P4:R4"/>
    <mergeCell ref="A36:E36"/>
    <mergeCell ref="O36:U36"/>
    <mergeCell ref="A37:F37"/>
    <mergeCell ref="C40:E40"/>
    <mergeCell ref="A72:E72"/>
    <mergeCell ref="A73:F73"/>
    <mergeCell ref="C76:E76"/>
    <mergeCell ref="A108:E108"/>
    <mergeCell ref="A109:F109"/>
    <mergeCell ref="A4:A5"/>
    <mergeCell ref="A40:A41"/>
    <mergeCell ref="A76:A77"/>
    <mergeCell ref="B4:B5"/>
    <mergeCell ref="B40:B41"/>
    <mergeCell ref="B76:B77"/>
    <mergeCell ref="F4:F5"/>
    <mergeCell ref="F40:F41"/>
    <mergeCell ref="F76:F77"/>
    <mergeCell ref="G4:G5"/>
    <mergeCell ref="G40:G41"/>
    <mergeCell ref="G76:G77"/>
    <mergeCell ref="H4:H5"/>
    <mergeCell ref="H40:H41"/>
    <mergeCell ref="H76:H77"/>
    <mergeCell ref="I4:I5"/>
    <mergeCell ref="I40:I41"/>
    <mergeCell ref="I76:I77"/>
    <mergeCell ref="K4:K6"/>
    <mergeCell ref="O4:O5"/>
    <mergeCell ref="O42:O43"/>
    <mergeCell ref="P42:P43"/>
    <mergeCell ref="Q42:Q43"/>
    <mergeCell ref="R42:R43"/>
    <mergeCell ref="S4:S5"/>
    <mergeCell ref="T4:T5"/>
    <mergeCell ref="U4:U5"/>
    <mergeCell ref="U42:U43"/>
    <mergeCell ref="V4:V5"/>
    <mergeCell ref="O76:P77"/>
    <mergeCell ref="O82:P83"/>
    <mergeCell ref="O39:X40"/>
    <mergeCell ref="A1:I2"/>
    <mergeCell ref="K1:N2"/>
    <mergeCell ref="P1:V2"/>
  </mergeCells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9"/>
  <sheetViews>
    <sheetView zoomScale="69" zoomScaleNormal="69" topLeftCell="G40" workbookViewId="0">
      <selection activeCell="V44" sqref="V44"/>
    </sheetView>
  </sheetViews>
  <sheetFormatPr defaultColWidth="9" defaultRowHeight="15"/>
  <cols>
    <col min="2" max="2" width="25.1428571428571" customWidth="1"/>
    <col min="7" max="9" width="9.85714285714286" customWidth="1"/>
    <col min="14" max="14" width="11.2857142857143" customWidth="1"/>
    <col min="16" max="16" width="13.1428571428571" customWidth="1"/>
    <col min="17" max="17" width="11.5714285714286" customWidth="1"/>
    <col min="18" max="18" width="15.4285714285714" customWidth="1"/>
    <col min="19" max="19" width="13.4285714285714" customWidth="1"/>
    <col min="20" max="20" width="12.8571428571429" customWidth="1"/>
    <col min="21" max="21" width="9.57142857142857" customWidth="1"/>
    <col min="22" max="22" width="13.8571428571429" customWidth="1"/>
    <col min="23" max="23" width="11.4285714285714" customWidth="1"/>
    <col min="24" max="24" width="11.1428571428571" customWidth="1"/>
  </cols>
  <sheetData>
    <row r="1" spans="1:22">
      <c r="A1" s="1" t="s">
        <v>6</v>
      </c>
      <c r="B1" s="2"/>
      <c r="C1" s="2"/>
      <c r="D1" s="2"/>
      <c r="E1" s="2"/>
      <c r="F1" s="2"/>
      <c r="G1" s="2"/>
      <c r="H1" s="2"/>
      <c r="I1" s="2"/>
      <c r="K1" s="1" t="s">
        <v>7</v>
      </c>
      <c r="L1" s="2"/>
      <c r="M1" s="2"/>
      <c r="N1" s="2"/>
      <c r="P1" s="1" t="s">
        <v>8</v>
      </c>
      <c r="Q1" s="2"/>
      <c r="R1" s="2"/>
      <c r="S1" s="2"/>
      <c r="T1" s="2"/>
      <c r="U1" s="2"/>
      <c r="V1" s="2"/>
    </row>
    <row r="2" spans="1:22">
      <c r="A2" s="2"/>
      <c r="B2" s="2"/>
      <c r="C2" s="2"/>
      <c r="D2" s="2"/>
      <c r="E2" s="2"/>
      <c r="F2" s="2"/>
      <c r="G2" s="2"/>
      <c r="H2" s="2"/>
      <c r="I2" s="2"/>
      <c r="K2" s="2"/>
      <c r="L2" s="2"/>
      <c r="M2" s="2"/>
      <c r="N2" s="2"/>
      <c r="P2" s="2"/>
      <c r="Q2" s="2"/>
      <c r="R2" s="2"/>
      <c r="S2" s="2"/>
      <c r="T2" s="2"/>
      <c r="U2" s="2"/>
      <c r="V2" s="2"/>
    </row>
    <row r="4" ht="17.25" customHeight="1" spans="1:22">
      <c r="A4" s="3" t="s">
        <v>3</v>
      </c>
      <c r="B4" s="3" t="s">
        <v>9</v>
      </c>
      <c r="C4" s="3" t="s">
        <v>10</v>
      </c>
      <c r="D4" s="3"/>
      <c r="E4" s="3"/>
      <c r="F4" s="5" t="s">
        <v>11</v>
      </c>
      <c r="G4" s="3" t="s">
        <v>12</v>
      </c>
      <c r="H4" s="3" t="s">
        <v>13</v>
      </c>
      <c r="I4" s="3" t="s">
        <v>14</v>
      </c>
      <c r="K4" s="16" t="s">
        <v>15</v>
      </c>
      <c r="L4" s="49">
        <f>(G36/$F36)</f>
        <v>5.41402221008743</v>
      </c>
      <c r="M4" s="49">
        <f t="shared" ref="M4:N4" si="0">(H36/$F36)</f>
        <v>10.8280444201749</v>
      </c>
      <c r="N4" s="49">
        <f t="shared" si="0"/>
        <v>7.22765254752629</v>
      </c>
      <c r="O4" s="17" t="s">
        <v>3</v>
      </c>
      <c r="P4" s="16" t="s">
        <v>16</v>
      </c>
      <c r="Q4" s="16"/>
      <c r="R4" s="16"/>
      <c r="S4" s="16" t="s">
        <v>17</v>
      </c>
      <c r="T4" s="16" t="s">
        <v>18</v>
      </c>
      <c r="U4" s="16" t="s">
        <v>19</v>
      </c>
      <c r="V4" s="16" t="s">
        <v>20</v>
      </c>
    </row>
    <row r="5" spans="1:22">
      <c r="A5" s="3"/>
      <c r="B5" s="3"/>
      <c r="C5" s="3" t="s">
        <v>21</v>
      </c>
      <c r="D5" s="3" t="s">
        <v>22</v>
      </c>
      <c r="E5" s="3" t="s">
        <v>23</v>
      </c>
      <c r="F5" s="5"/>
      <c r="G5" s="3"/>
      <c r="H5" s="3"/>
      <c r="I5" s="3"/>
      <c r="K5" s="16"/>
      <c r="L5" s="49">
        <f>(G72/$F72)</f>
        <v>2.52303993044348</v>
      </c>
      <c r="M5" s="49">
        <f t="shared" ref="M5:N5" si="1">(H72/$F72)</f>
        <v>5.04607986088695</v>
      </c>
      <c r="N5" s="49">
        <f t="shared" si="1"/>
        <v>2.69819983404682</v>
      </c>
      <c r="O5" s="20"/>
      <c r="P5" s="19" t="s">
        <v>11</v>
      </c>
      <c r="Q5" s="19" t="s">
        <v>24</v>
      </c>
      <c r="R5" s="19" t="s">
        <v>25</v>
      </c>
      <c r="S5" s="16"/>
      <c r="T5" s="16"/>
      <c r="U5" s="16"/>
      <c r="V5" s="16"/>
    </row>
    <row r="6" spans="1:22">
      <c r="A6" s="74" t="s">
        <v>26</v>
      </c>
      <c r="B6" s="8">
        <f>'iterasi 13'!V44</f>
        <v>0.0186080206619262</v>
      </c>
      <c r="C6" s="7">
        <v>2</v>
      </c>
      <c r="D6" s="7">
        <f>C6*2</f>
        <v>4</v>
      </c>
      <c r="E6" s="7">
        <v>2</v>
      </c>
      <c r="F6" s="8">
        <f>B6^2</f>
        <v>0.000346258432954673</v>
      </c>
      <c r="G6" s="8">
        <f>$F6*C6</f>
        <v>0.000692516865909347</v>
      </c>
      <c r="H6" s="8">
        <f>$F6*D6</f>
        <v>0.00138503373181869</v>
      </c>
      <c r="I6" s="8">
        <f>$F6*E6</f>
        <v>0.000692516865909347</v>
      </c>
      <c r="K6" s="16"/>
      <c r="L6" s="49">
        <f>(G108/$F108)</f>
        <v>0.522641855891887</v>
      </c>
      <c r="M6" s="49">
        <f t="shared" ref="M6:N6" si="2">(H108/$F108)</f>
        <v>1.04528371178377</v>
      </c>
      <c r="N6" s="49">
        <f t="shared" si="2"/>
        <v>0.416424569581992</v>
      </c>
      <c r="O6" s="68">
        <v>1</v>
      </c>
      <c r="P6" s="56">
        <f>B6^2</f>
        <v>0.000346258432954673</v>
      </c>
      <c r="Q6" s="8">
        <v>0.0225</v>
      </c>
      <c r="R6" s="8">
        <v>0.2916</v>
      </c>
      <c r="S6" s="22">
        <f>SUM(($C6-L$4)^2,($D6-M$4)^2,($E6-N$4)^2)*P6</f>
        <v>0.0296418303713532</v>
      </c>
      <c r="T6" s="22">
        <f>SUM(($C42-L$5)^2,($D42-M$5)^2,($E42-N$5)^2)*Q6</f>
        <v>0.0417450791802282</v>
      </c>
      <c r="U6" s="22">
        <f>SUM(($C78-L$6)^2,($D78-M$6)^2,($E78-N$6)^2)*R6</f>
        <v>3.91346054087238</v>
      </c>
      <c r="V6" s="22">
        <f>(S6+T6+U6)</f>
        <v>3.98484745042396</v>
      </c>
    </row>
    <row r="7" spans="1:22">
      <c r="A7" s="74" t="s">
        <v>27</v>
      </c>
      <c r="B7" s="8">
        <f>'iterasi 13'!V45</f>
        <v>0.0248734418980248</v>
      </c>
      <c r="C7" s="7">
        <v>3</v>
      </c>
      <c r="D7" s="7">
        <f t="shared" ref="D7:D35" si="3">C7*2</f>
        <v>6</v>
      </c>
      <c r="E7" s="7">
        <v>3</v>
      </c>
      <c r="F7" s="8">
        <f t="shared" ref="F7:F35" si="4">B7^2</f>
        <v>0.000618688111854418</v>
      </c>
      <c r="G7" s="8">
        <f t="shared" ref="G7:G35" si="5">F7*C7</f>
        <v>0.00185606433556325</v>
      </c>
      <c r="H7" s="8">
        <f t="shared" ref="H7:I35" si="6">$F7*D7</f>
        <v>0.00371212867112651</v>
      </c>
      <c r="I7" s="8">
        <f t="shared" si="6"/>
        <v>0.00185606433556325</v>
      </c>
      <c r="O7" s="68">
        <v>2</v>
      </c>
      <c r="P7" s="56">
        <f t="shared" ref="P7:P35" si="7">B7^2</f>
        <v>0.000618688111854418</v>
      </c>
      <c r="Q7" s="8">
        <v>0.0256</v>
      </c>
      <c r="R7" s="8">
        <v>0.2704</v>
      </c>
      <c r="S7" s="22">
        <f t="shared" ref="S7:S35" si="8">SUM(($C7-L$4)^2,($D7-M$4)^2,($E7-N$4)^2)*P7</f>
        <v>0.0290848759749921</v>
      </c>
      <c r="T7" s="22">
        <f t="shared" ref="T7:T35" si="9">SUM(($C43-L$5)^2,($D43-M$5)^2,($E43-N$5)^2)*Q7</f>
        <v>0.0314505697261104</v>
      </c>
      <c r="U7" s="22">
        <f t="shared" ref="U7:U35" si="10">SUM(($C79-L$6)^2,($D79-M$6)^2,($E79-N$6)^2)*R7</f>
        <v>10.1025168479497</v>
      </c>
      <c r="V7" s="22">
        <f t="shared" ref="V7:V35" si="11">(S7+T7+U7)</f>
        <v>10.1630522936508</v>
      </c>
    </row>
    <row r="8" spans="1:22">
      <c r="A8" s="74" t="s">
        <v>28</v>
      </c>
      <c r="B8" s="8">
        <f>'iterasi 13'!V46</f>
        <v>0.00737892662160218</v>
      </c>
      <c r="C8" s="7">
        <v>0</v>
      </c>
      <c r="D8" s="7">
        <f t="shared" si="3"/>
        <v>0</v>
      </c>
      <c r="E8" s="7">
        <v>0</v>
      </c>
      <c r="F8" s="8">
        <f t="shared" si="4"/>
        <v>5.44485580869893e-5</v>
      </c>
      <c r="G8" s="8">
        <f t="shared" si="5"/>
        <v>0</v>
      </c>
      <c r="H8" s="8">
        <f t="shared" si="6"/>
        <v>0</v>
      </c>
      <c r="I8" s="8">
        <f t="shared" si="6"/>
        <v>0</v>
      </c>
      <c r="O8" s="68">
        <v>3</v>
      </c>
      <c r="P8" s="56">
        <f t="shared" si="7"/>
        <v>5.44485580869893e-5</v>
      </c>
      <c r="Q8" s="8">
        <v>0.1089</v>
      </c>
      <c r="R8" s="8">
        <v>0.3136</v>
      </c>
      <c r="S8" s="22">
        <f t="shared" si="8"/>
        <v>0.0108242178319594</v>
      </c>
      <c r="T8" s="22">
        <f t="shared" si="9"/>
        <v>4.25896299944899</v>
      </c>
      <c r="U8" s="22">
        <f t="shared" si="10"/>
        <v>0.482687465729948</v>
      </c>
      <c r="V8" s="22">
        <f t="shared" si="11"/>
        <v>4.7524746830109</v>
      </c>
    </row>
    <row r="9" spans="1:22">
      <c r="A9" s="74" t="s">
        <v>29</v>
      </c>
      <c r="B9" s="8">
        <f>'iterasi 13'!V47</f>
        <v>0.963890244028364</v>
      </c>
      <c r="C9" s="7">
        <v>6</v>
      </c>
      <c r="D9" s="7">
        <f t="shared" si="3"/>
        <v>12</v>
      </c>
      <c r="E9" s="7">
        <v>8</v>
      </c>
      <c r="F9" s="8">
        <f t="shared" si="4"/>
        <v>0.929084402533059</v>
      </c>
      <c r="G9" s="8">
        <f t="shared" si="5"/>
        <v>5.57450641519836</v>
      </c>
      <c r="H9" s="8">
        <f t="shared" si="6"/>
        <v>11.1490128303967</v>
      </c>
      <c r="I9" s="8">
        <f t="shared" si="6"/>
        <v>7.43267522026447</v>
      </c>
      <c r="O9" s="68">
        <v>4</v>
      </c>
      <c r="P9" s="56">
        <f t="shared" si="7"/>
        <v>0.929084402533059</v>
      </c>
      <c r="Q9" s="8">
        <v>0.0484</v>
      </c>
      <c r="R9" s="8">
        <v>0.0169</v>
      </c>
      <c r="S9" s="22">
        <f t="shared" si="8"/>
        <v>2.14931639187418</v>
      </c>
      <c r="T9" s="22">
        <f t="shared" si="9"/>
        <v>4.28607853470584</v>
      </c>
      <c r="U9" s="22">
        <f t="shared" si="10"/>
        <v>3.50705212980031</v>
      </c>
      <c r="V9" s="22">
        <f t="shared" si="11"/>
        <v>9.94244705638033</v>
      </c>
    </row>
    <row r="10" spans="1:22">
      <c r="A10" s="74" t="s">
        <v>30</v>
      </c>
      <c r="B10" s="8">
        <f>'iterasi 13'!V48</f>
        <v>0.00979195000476931</v>
      </c>
      <c r="C10" s="7">
        <v>1</v>
      </c>
      <c r="D10" s="7">
        <f t="shared" si="3"/>
        <v>2</v>
      </c>
      <c r="E10" s="7">
        <v>1</v>
      </c>
      <c r="F10" s="8">
        <f t="shared" si="4"/>
        <v>9.58822848959016e-5</v>
      </c>
      <c r="G10" s="8">
        <f t="shared" si="5"/>
        <v>9.58822848959016e-5</v>
      </c>
      <c r="H10" s="8">
        <f t="shared" si="6"/>
        <v>0.000191764569791803</v>
      </c>
      <c r="I10" s="8">
        <f t="shared" si="6"/>
        <v>9.58822848959016e-5</v>
      </c>
      <c r="O10" s="68">
        <v>5</v>
      </c>
      <c r="P10" s="56">
        <f t="shared" si="7"/>
        <v>9.58822848959016e-5</v>
      </c>
      <c r="Q10" s="8">
        <v>0.0441</v>
      </c>
      <c r="R10" s="8">
        <v>0.1225</v>
      </c>
      <c r="S10" s="22">
        <f t="shared" si="8"/>
        <v>0.0130593222069325</v>
      </c>
      <c r="T10" s="22">
        <f t="shared" si="9"/>
        <v>0.638662189881749</v>
      </c>
      <c r="U10" s="22">
        <f t="shared" si="10"/>
        <v>0.181289498285611</v>
      </c>
      <c r="V10" s="22">
        <f t="shared" si="11"/>
        <v>0.833011010374293</v>
      </c>
    </row>
    <row r="11" spans="1:22">
      <c r="A11" s="74" t="s">
        <v>31</v>
      </c>
      <c r="B11" s="8">
        <f>'iterasi 13'!V49</f>
        <v>0.00815612969866268</v>
      </c>
      <c r="C11" s="7">
        <v>1</v>
      </c>
      <c r="D11" s="7">
        <f t="shared" si="3"/>
        <v>2</v>
      </c>
      <c r="E11" s="7">
        <v>0</v>
      </c>
      <c r="F11" s="8">
        <f t="shared" si="4"/>
        <v>6.65224516614075e-5</v>
      </c>
      <c r="G11" s="8">
        <f t="shared" si="5"/>
        <v>6.65224516614075e-5</v>
      </c>
      <c r="H11" s="8">
        <f t="shared" si="6"/>
        <v>0.000133044903322815</v>
      </c>
      <c r="I11" s="8">
        <f t="shared" si="6"/>
        <v>0</v>
      </c>
      <c r="O11" s="68">
        <v>6</v>
      </c>
      <c r="P11" s="56">
        <f t="shared" si="7"/>
        <v>6.65224516614075e-5</v>
      </c>
      <c r="Q11" s="8">
        <v>0.09</v>
      </c>
      <c r="R11" s="8">
        <v>0.3136</v>
      </c>
      <c r="S11" s="22">
        <f t="shared" si="8"/>
        <v>0.00995554533981539</v>
      </c>
      <c r="T11" s="22">
        <f t="shared" si="9"/>
        <v>1.6990681943769</v>
      </c>
      <c r="U11" s="22">
        <f t="shared" si="10"/>
        <v>0.411682605652989</v>
      </c>
      <c r="V11" s="22">
        <f t="shared" si="11"/>
        <v>2.1207063453697</v>
      </c>
    </row>
    <row r="12" spans="1:22">
      <c r="A12" s="74" t="s">
        <v>32</v>
      </c>
      <c r="B12" s="8">
        <f>'iterasi 13'!V50</f>
        <v>0.0186080206619262</v>
      </c>
      <c r="C12" s="7">
        <v>2</v>
      </c>
      <c r="D12" s="7">
        <f t="shared" si="3"/>
        <v>4</v>
      </c>
      <c r="E12" s="7">
        <v>2</v>
      </c>
      <c r="F12" s="8">
        <f t="shared" si="4"/>
        <v>0.000346258432954673</v>
      </c>
      <c r="G12" s="8">
        <f t="shared" si="5"/>
        <v>0.000692516865909347</v>
      </c>
      <c r="H12" s="8">
        <f t="shared" si="6"/>
        <v>0.00138503373181869</v>
      </c>
      <c r="I12" s="8">
        <f t="shared" si="6"/>
        <v>0.000692516865909347</v>
      </c>
      <c r="O12" s="68">
        <v>7</v>
      </c>
      <c r="P12" s="56">
        <f t="shared" si="7"/>
        <v>0.000346258432954673</v>
      </c>
      <c r="Q12" s="8">
        <v>0.1681</v>
      </c>
      <c r="R12" s="8">
        <v>0.0196</v>
      </c>
      <c r="S12" s="22">
        <f t="shared" si="8"/>
        <v>0.0296418303713532</v>
      </c>
      <c r="T12" s="22">
        <f t="shared" si="9"/>
        <v>0.311882124897616</v>
      </c>
      <c r="U12" s="22">
        <f t="shared" si="10"/>
        <v>0.263044672843274</v>
      </c>
      <c r="V12" s="22">
        <f t="shared" si="11"/>
        <v>0.604568628112243</v>
      </c>
    </row>
    <row r="13" spans="1:22">
      <c r="A13" s="74" t="s">
        <v>33</v>
      </c>
      <c r="B13" s="8">
        <f>'iterasi 13'!V51</f>
        <v>0.0633291709151595</v>
      </c>
      <c r="C13" s="7">
        <v>3</v>
      </c>
      <c r="D13" s="7">
        <f t="shared" si="3"/>
        <v>6</v>
      </c>
      <c r="E13" s="7">
        <v>4</v>
      </c>
      <c r="F13" s="8">
        <f t="shared" si="4"/>
        <v>0.00401058388880149</v>
      </c>
      <c r="G13" s="8">
        <f t="shared" si="5"/>
        <v>0.0120317516664045</v>
      </c>
      <c r="H13" s="8">
        <f t="shared" si="6"/>
        <v>0.0240635033328089</v>
      </c>
      <c r="I13" s="8">
        <f t="shared" si="6"/>
        <v>0.016042335555206</v>
      </c>
      <c r="O13" s="68">
        <v>8</v>
      </c>
      <c r="P13" s="56">
        <f t="shared" si="7"/>
        <v>0.00401058388880149</v>
      </c>
      <c r="Q13" s="8">
        <v>0.1024</v>
      </c>
      <c r="R13" s="8">
        <v>0.1156</v>
      </c>
      <c r="S13" s="22">
        <f t="shared" si="8"/>
        <v>0.158639676929009</v>
      </c>
      <c r="T13" s="22">
        <f t="shared" si="9"/>
        <v>0.290010952891654</v>
      </c>
      <c r="U13" s="22">
        <f t="shared" si="10"/>
        <v>5.03189803752664</v>
      </c>
      <c r="V13" s="22">
        <f t="shared" si="11"/>
        <v>5.4805486673473</v>
      </c>
    </row>
    <row r="14" spans="1:22">
      <c r="A14" s="74" t="s">
        <v>34</v>
      </c>
      <c r="B14" s="8">
        <f>'iterasi 13'!V52</f>
        <v>0.187596487985735</v>
      </c>
      <c r="C14" s="7">
        <v>4</v>
      </c>
      <c r="D14" s="7">
        <f t="shared" si="3"/>
        <v>8</v>
      </c>
      <c r="E14" s="7">
        <v>1</v>
      </c>
      <c r="F14" s="8">
        <f t="shared" si="4"/>
        <v>0.035192442304582</v>
      </c>
      <c r="G14" s="8">
        <f t="shared" si="5"/>
        <v>0.140769769218328</v>
      </c>
      <c r="H14" s="8">
        <f t="shared" si="6"/>
        <v>0.281539538436656</v>
      </c>
      <c r="I14" s="8">
        <f t="shared" si="6"/>
        <v>0.035192442304582</v>
      </c>
      <c r="O14" s="68">
        <v>9</v>
      </c>
      <c r="P14" s="56">
        <f t="shared" si="7"/>
        <v>0.035192442304582</v>
      </c>
      <c r="Q14" s="8">
        <v>0.0121</v>
      </c>
      <c r="R14" s="8">
        <v>0.0529</v>
      </c>
      <c r="S14" s="22">
        <f t="shared" si="8"/>
        <v>1.71672077920002</v>
      </c>
      <c r="T14" s="22">
        <f t="shared" si="9"/>
        <v>0.166870348731312</v>
      </c>
      <c r="U14" s="22">
        <f t="shared" si="10"/>
        <v>3.21635483967352</v>
      </c>
      <c r="V14" s="22">
        <f t="shared" si="11"/>
        <v>5.09994596760486</v>
      </c>
    </row>
    <row r="15" spans="1:22">
      <c r="A15" s="74" t="s">
        <v>35</v>
      </c>
      <c r="B15" s="8">
        <f>'iterasi 13'!V53</f>
        <v>0.856118168636482</v>
      </c>
      <c r="C15" s="7">
        <v>7</v>
      </c>
      <c r="D15" s="7">
        <f t="shared" si="3"/>
        <v>14</v>
      </c>
      <c r="E15" s="7">
        <v>9</v>
      </c>
      <c r="F15" s="8">
        <f t="shared" si="4"/>
        <v>0.732938318669484</v>
      </c>
      <c r="G15" s="8">
        <f t="shared" si="5"/>
        <v>5.13056823068638</v>
      </c>
      <c r="H15" s="8">
        <f t="shared" si="6"/>
        <v>10.2611364613728</v>
      </c>
      <c r="I15" s="8">
        <f t="shared" si="6"/>
        <v>6.59644486802535</v>
      </c>
      <c r="O15" s="68">
        <v>10</v>
      </c>
      <c r="P15" s="56">
        <f t="shared" si="7"/>
        <v>0.732938318669484</v>
      </c>
      <c r="Q15" s="8">
        <v>0.1089</v>
      </c>
      <c r="R15" s="8">
        <v>0.1225</v>
      </c>
      <c r="S15" s="22">
        <f t="shared" si="8"/>
        <v>11.5202095994662</v>
      </c>
      <c r="T15" s="22">
        <f t="shared" si="9"/>
        <v>15.2382182949798</v>
      </c>
      <c r="U15" s="22">
        <f t="shared" si="10"/>
        <v>34.7236797010995</v>
      </c>
      <c r="V15" s="22">
        <f t="shared" si="11"/>
        <v>61.4821075955455</v>
      </c>
    </row>
    <row r="16" spans="1:22">
      <c r="A16" s="74" t="s">
        <v>36</v>
      </c>
      <c r="B16" s="8">
        <f>'iterasi 13'!V54</f>
        <v>0.00737892662160218</v>
      </c>
      <c r="C16" s="7">
        <v>0</v>
      </c>
      <c r="D16" s="7">
        <f t="shared" si="3"/>
        <v>0</v>
      </c>
      <c r="E16" s="7">
        <v>0</v>
      </c>
      <c r="F16" s="8">
        <f t="shared" si="4"/>
        <v>5.44485580869893e-5</v>
      </c>
      <c r="G16" s="8">
        <f t="shared" si="5"/>
        <v>0</v>
      </c>
      <c r="H16" s="8">
        <f t="shared" si="6"/>
        <v>0</v>
      </c>
      <c r="I16" s="8">
        <f t="shared" si="6"/>
        <v>0</v>
      </c>
      <c r="O16" s="68">
        <v>11</v>
      </c>
      <c r="P16" s="56">
        <f t="shared" si="7"/>
        <v>5.44485580869893e-5</v>
      </c>
      <c r="Q16" s="8">
        <v>0.09</v>
      </c>
      <c r="R16" s="8">
        <v>0.2601</v>
      </c>
      <c r="S16" s="22">
        <f t="shared" si="8"/>
        <v>0.0108242178319594</v>
      </c>
      <c r="T16" s="22">
        <f t="shared" si="9"/>
        <v>3.51980413177602</v>
      </c>
      <c r="U16" s="22">
        <f t="shared" si="10"/>
        <v>0.400341230345534</v>
      </c>
      <c r="V16" s="22">
        <f t="shared" si="11"/>
        <v>3.93096957995352</v>
      </c>
    </row>
    <row r="17" spans="1:22">
      <c r="A17" s="74" t="s">
        <v>37</v>
      </c>
      <c r="B17" s="8">
        <f>'iterasi 13'!V55</f>
        <v>0.25387063455515</v>
      </c>
      <c r="C17" s="7">
        <v>4</v>
      </c>
      <c r="D17" s="7">
        <f t="shared" si="3"/>
        <v>8</v>
      </c>
      <c r="E17" s="7">
        <v>3</v>
      </c>
      <c r="F17" s="8">
        <f t="shared" si="4"/>
        <v>0.0644502990894346</v>
      </c>
      <c r="G17" s="8">
        <f t="shared" si="5"/>
        <v>0.257801196357738</v>
      </c>
      <c r="H17" s="8">
        <f t="shared" si="6"/>
        <v>0.515602392715476</v>
      </c>
      <c r="I17" s="8">
        <f t="shared" si="6"/>
        <v>0.193350897268304</v>
      </c>
      <c r="O17" s="68">
        <v>12</v>
      </c>
      <c r="P17" s="56">
        <f t="shared" si="7"/>
        <v>0.0644502990894346</v>
      </c>
      <c r="Q17" s="8">
        <v>0.0324</v>
      </c>
      <c r="R17" s="8">
        <v>0.0625</v>
      </c>
      <c r="S17" s="22">
        <f t="shared" si="8"/>
        <v>1.79625175618166</v>
      </c>
      <c r="T17" s="22">
        <f t="shared" si="9"/>
        <v>0.356339689845922</v>
      </c>
      <c r="U17" s="22">
        <f t="shared" si="10"/>
        <v>4.19593501978967</v>
      </c>
      <c r="V17" s="22">
        <f t="shared" si="11"/>
        <v>6.34852646581725</v>
      </c>
    </row>
    <row r="18" spans="1:22">
      <c r="A18" s="74" t="s">
        <v>38</v>
      </c>
      <c r="B18" s="8">
        <f>'iterasi 13'!V56</f>
        <v>0.00737892662160218</v>
      </c>
      <c r="C18" s="7">
        <v>0</v>
      </c>
      <c r="D18" s="7">
        <f t="shared" si="3"/>
        <v>0</v>
      </c>
      <c r="E18" s="7">
        <v>0</v>
      </c>
      <c r="F18" s="8">
        <f t="shared" si="4"/>
        <v>5.44485580869893e-5</v>
      </c>
      <c r="G18" s="8">
        <f t="shared" si="5"/>
        <v>0</v>
      </c>
      <c r="H18" s="8">
        <f t="shared" si="6"/>
        <v>0</v>
      </c>
      <c r="I18" s="8">
        <f t="shared" si="6"/>
        <v>0</v>
      </c>
      <c r="O18" s="68">
        <v>13</v>
      </c>
      <c r="P18" s="56">
        <f t="shared" si="7"/>
        <v>5.44485580869893e-5</v>
      </c>
      <c r="Q18" s="8">
        <v>0.3136</v>
      </c>
      <c r="R18" s="8">
        <v>0.0361</v>
      </c>
      <c r="S18" s="22">
        <f t="shared" si="8"/>
        <v>0.0108242178319594</v>
      </c>
      <c r="T18" s="22">
        <f t="shared" si="9"/>
        <v>12.2645619524996</v>
      </c>
      <c r="U18" s="22">
        <f t="shared" si="10"/>
        <v>0.0555644691098569</v>
      </c>
      <c r="V18" s="22">
        <f t="shared" si="11"/>
        <v>12.3309506394414</v>
      </c>
    </row>
    <row r="19" spans="1:22">
      <c r="A19" s="74" t="s">
        <v>39</v>
      </c>
      <c r="B19" s="8">
        <f>'iterasi 13'!V57</f>
        <v>0.0307694847607771</v>
      </c>
      <c r="C19" s="7">
        <v>2</v>
      </c>
      <c r="D19" s="7">
        <f t="shared" si="3"/>
        <v>4</v>
      </c>
      <c r="E19" s="7">
        <v>1</v>
      </c>
      <c r="F19" s="8">
        <f t="shared" si="4"/>
        <v>0.000946761192443693</v>
      </c>
      <c r="G19" s="8">
        <f t="shared" si="5"/>
        <v>0.00189352238488739</v>
      </c>
      <c r="H19" s="8">
        <f t="shared" si="6"/>
        <v>0.00378704476977477</v>
      </c>
      <c r="I19" s="8">
        <f t="shared" si="6"/>
        <v>0.000946761192443693</v>
      </c>
      <c r="O19" s="68">
        <v>14</v>
      </c>
      <c r="P19" s="56">
        <f t="shared" si="7"/>
        <v>0.000946761192443693</v>
      </c>
      <c r="Q19" s="8">
        <v>0.1225</v>
      </c>
      <c r="R19" s="8">
        <v>0.1681</v>
      </c>
      <c r="S19" s="22">
        <f t="shared" si="8"/>
        <v>0.0918939616042272</v>
      </c>
      <c r="T19" s="22">
        <f t="shared" si="9"/>
        <v>0.520837723767157</v>
      </c>
      <c r="U19" s="22">
        <f t="shared" si="10"/>
        <v>1.89171262932175</v>
      </c>
      <c r="V19" s="22">
        <f t="shared" si="11"/>
        <v>2.50444431469313</v>
      </c>
    </row>
    <row r="20" spans="1:22">
      <c r="A20" s="74" t="s">
        <v>40</v>
      </c>
      <c r="B20" s="8">
        <f>'iterasi 13'!V58</f>
        <v>0.144199840505315</v>
      </c>
      <c r="C20" s="7">
        <v>3</v>
      </c>
      <c r="D20" s="7">
        <f t="shared" si="3"/>
        <v>6</v>
      </c>
      <c r="E20" s="7">
        <v>5</v>
      </c>
      <c r="F20" s="8">
        <f t="shared" si="4"/>
        <v>0.0207935940017582</v>
      </c>
      <c r="G20" s="8">
        <f t="shared" si="5"/>
        <v>0.0623807820052745</v>
      </c>
      <c r="H20" s="8">
        <f t="shared" si="6"/>
        <v>0.124761564010549</v>
      </c>
      <c r="I20" s="8">
        <f t="shared" si="6"/>
        <v>0.103967970008791</v>
      </c>
      <c r="O20" s="68">
        <v>15</v>
      </c>
      <c r="P20" s="56">
        <f t="shared" si="7"/>
        <v>0.0207935940017582</v>
      </c>
      <c r="Q20" s="8">
        <v>0.2209</v>
      </c>
      <c r="R20" s="8">
        <v>0.0729</v>
      </c>
      <c r="S20" s="22">
        <f t="shared" si="8"/>
        <v>0.709060557918002</v>
      </c>
      <c r="T20" s="22">
        <f t="shared" si="9"/>
        <v>1.42165464431193</v>
      </c>
      <c r="U20" s="22">
        <f t="shared" si="10"/>
        <v>3.76861511553775</v>
      </c>
      <c r="V20" s="22">
        <f t="shared" si="11"/>
        <v>5.89933031776768</v>
      </c>
    </row>
    <row r="21" spans="1:22">
      <c r="A21" s="74" t="s">
        <v>41</v>
      </c>
      <c r="B21" s="8">
        <f>'iterasi 13'!V59</f>
        <v>0.00979195000476931</v>
      </c>
      <c r="C21" s="7">
        <v>1</v>
      </c>
      <c r="D21" s="7">
        <f t="shared" si="3"/>
        <v>2</v>
      </c>
      <c r="E21" s="7">
        <v>1</v>
      </c>
      <c r="F21" s="8">
        <f t="shared" si="4"/>
        <v>9.58822848959016e-5</v>
      </c>
      <c r="G21" s="8">
        <f t="shared" si="5"/>
        <v>9.58822848959016e-5</v>
      </c>
      <c r="H21" s="8">
        <f t="shared" si="6"/>
        <v>0.000191764569791803</v>
      </c>
      <c r="I21" s="8">
        <f t="shared" si="6"/>
        <v>9.58822848959016e-5</v>
      </c>
      <c r="O21" s="68">
        <v>16</v>
      </c>
      <c r="P21" s="56">
        <f t="shared" si="7"/>
        <v>9.58822848959016e-5</v>
      </c>
      <c r="Q21" s="8">
        <v>0.2116</v>
      </c>
      <c r="R21" s="8">
        <v>0.0361</v>
      </c>
      <c r="S21" s="22">
        <f t="shared" si="8"/>
        <v>0.0130593222069325</v>
      </c>
      <c r="T21" s="22">
        <f t="shared" si="9"/>
        <v>3.0644199405664</v>
      </c>
      <c r="U21" s="22">
        <f t="shared" si="10"/>
        <v>0.0534249052090657</v>
      </c>
      <c r="V21" s="22">
        <f t="shared" si="11"/>
        <v>3.1309041679824</v>
      </c>
    </row>
    <row r="22" spans="1:22">
      <c r="A22" s="74" t="s">
        <v>42</v>
      </c>
      <c r="B22" s="8">
        <f>'iterasi 13'!V60</f>
        <v>0.00737892662160218</v>
      </c>
      <c r="C22" s="7">
        <v>0</v>
      </c>
      <c r="D22" s="7">
        <f t="shared" si="3"/>
        <v>0</v>
      </c>
      <c r="E22" s="7">
        <v>0</v>
      </c>
      <c r="F22" s="8">
        <f t="shared" si="4"/>
        <v>5.44485580869893e-5</v>
      </c>
      <c r="G22" s="8">
        <f t="shared" si="5"/>
        <v>0</v>
      </c>
      <c r="H22" s="8">
        <f t="shared" si="6"/>
        <v>0</v>
      </c>
      <c r="I22" s="8">
        <f t="shared" si="6"/>
        <v>0</v>
      </c>
      <c r="O22" s="68">
        <v>17</v>
      </c>
      <c r="P22" s="56">
        <f t="shared" si="7"/>
        <v>5.44485580869893e-5</v>
      </c>
      <c r="Q22" s="8">
        <v>0.0064</v>
      </c>
      <c r="R22" s="8">
        <v>0.3969</v>
      </c>
      <c r="S22" s="22">
        <f t="shared" si="8"/>
        <v>0.0108242178319594</v>
      </c>
      <c r="T22" s="22">
        <f t="shared" si="9"/>
        <v>0.250297182704073</v>
      </c>
      <c r="U22" s="22">
        <f t="shared" si="10"/>
        <v>0.610901323814465</v>
      </c>
      <c r="V22" s="22">
        <f t="shared" si="11"/>
        <v>0.872022724350498</v>
      </c>
    </row>
    <row r="23" spans="1:22">
      <c r="A23" s="74" t="s">
        <v>43</v>
      </c>
      <c r="B23" s="8">
        <f>'iterasi 13'!V61</f>
        <v>0.144199840505315</v>
      </c>
      <c r="C23" s="7">
        <v>3</v>
      </c>
      <c r="D23" s="7">
        <f t="shared" si="3"/>
        <v>6</v>
      </c>
      <c r="E23" s="7">
        <v>5</v>
      </c>
      <c r="F23" s="8">
        <f t="shared" si="4"/>
        <v>0.0207935940017582</v>
      </c>
      <c r="G23" s="8">
        <f t="shared" si="5"/>
        <v>0.0623807820052745</v>
      </c>
      <c r="H23" s="8">
        <f t="shared" si="6"/>
        <v>0.124761564010549</v>
      </c>
      <c r="I23" s="8">
        <f t="shared" si="6"/>
        <v>0.103967970008791</v>
      </c>
      <c r="O23" s="68">
        <v>18</v>
      </c>
      <c r="P23" s="56">
        <f t="shared" si="7"/>
        <v>0.0207935940017582</v>
      </c>
      <c r="Q23" s="8">
        <v>0.16</v>
      </c>
      <c r="R23" s="8">
        <v>0.1024</v>
      </c>
      <c r="S23" s="22">
        <f t="shared" si="8"/>
        <v>0.709060557918002</v>
      </c>
      <c r="T23" s="22">
        <f t="shared" si="9"/>
        <v>1.02971816699823</v>
      </c>
      <c r="U23" s="22">
        <f t="shared" si="10"/>
        <v>5.2936376931559</v>
      </c>
      <c r="V23" s="22">
        <f t="shared" si="11"/>
        <v>7.03241641807213</v>
      </c>
    </row>
    <row r="24" spans="1:22">
      <c r="A24" s="74" t="s">
        <v>44</v>
      </c>
      <c r="B24" s="8">
        <f>'iterasi 13'!V62</f>
        <v>0.695967692314312</v>
      </c>
      <c r="C24" s="7">
        <v>4</v>
      </c>
      <c r="D24" s="7">
        <f t="shared" si="3"/>
        <v>8</v>
      </c>
      <c r="E24" s="7">
        <v>7</v>
      </c>
      <c r="F24" s="8">
        <f t="shared" si="4"/>
        <v>0.484371028745309</v>
      </c>
      <c r="G24" s="8">
        <f t="shared" si="5"/>
        <v>1.93748411498123</v>
      </c>
      <c r="H24" s="8">
        <f t="shared" si="6"/>
        <v>3.87496822996247</v>
      </c>
      <c r="I24" s="8">
        <f t="shared" si="6"/>
        <v>3.39059720121716</v>
      </c>
      <c r="O24" s="68">
        <v>19</v>
      </c>
      <c r="P24" s="56">
        <f t="shared" si="7"/>
        <v>0.484371028745309</v>
      </c>
      <c r="Q24" s="8">
        <v>0.0576</v>
      </c>
      <c r="R24" s="8">
        <v>0.1225</v>
      </c>
      <c r="S24" s="22">
        <f t="shared" si="8"/>
        <v>4.86750246426792</v>
      </c>
      <c r="T24" s="22">
        <f t="shared" si="9"/>
        <v>1.69416229841953</v>
      </c>
      <c r="U24" s="22">
        <f t="shared" si="10"/>
        <v>12.7159365605974</v>
      </c>
      <c r="V24" s="22">
        <f t="shared" si="11"/>
        <v>19.2776013232848</v>
      </c>
    </row>
    <row r="25" spans="1:22">
      <c r="A25" s="74" t="s">
        <v>45</v>
      </c>
      <c r="B25" s="8">
        <f>'iterasi 13'!V63</f>
        <v>0.930764528411209</v>
      </c>
      <c r="C25" s="7">
        <v>5</v>
      </c>
      <c r="D25" s="7">
        <f t="shared" si="3"/>
        <v>10</v>
      </c>
      <c r="E25" s="7">
        <v>6</v>
      </c>
      <c r="F25" s="8">
        <f t="shared" si="4"/>
        <v>0.86632260734854</v>
      </c>
      <c r="G25" s="8">
        <f t="shared" si="5"/>
        <v>4.3316130367427</v>
      </c>
      <c r="H25" s="8">
        <f t="shared" si="6"/>
        <v>8.6632260734854</v>
      </c>
      <c r="I25" s="8">
        <f t="shared" si="6"/>
        <v>5.19793564409124</v>
      </c>
      <c r="O25" s="68">
        <v>20</v>
      </c>
      <c r="P25" s="56">
        <f t="shared" si="7"/>
        <v>0.86632260734854</v>
      </c>
      <c r="Q25" s="8">
        <v>0.0441</v>
      </c>
      <c r="R25" s="8">
        <v>0.0144</v>
      </c>
      <c r="S25" s="22">
        <f t="shared" si="8"/>
        <v>2.04816227307362</v>
      </c>
      <c r="T25" s="22">
        <f t="shared" si="9"/>
        <v>1.83361362576481</v>
      </c>
      <c r="U25" s="22">
        <f t="shared" si="10"/>
        <v>1.89230391849922</v>
      </c>
      <c r="V25" s="22">
        <f t="shared" si="11"/>
        <v>5.77407981733766</v>
      </c>
    </row>
    <row r="26" spans="1:22">
      <c r="A26" s="74" t="s">
        <v>46</v>
      </c>
      <c r="B26" s="8">
        <f>'iterasi 13'!V64</f>
        <v>0.00737892662160218</v>
      </c>
      <c r="C26" s="7">
        <v>0</v>
      </c>
      <c r="D26" s="7">
        <f t="shared" si="3"/>
        <v>0</v>
      </c>
      <c r="E26" s="7">
        <v>0</v>
      </c>
      <c r="F26" s="8">
        <f t="shared" si="4"/>
        <v>5.44485580869893e-5</v>
      </c>
      <c r="G26" s="8">
        <f t="shared" si="5"/>
        <v>0</v>
      </c>
      <c r="H26" s="8">
        <f t="shared" si="6"/>
        <v>0</v>
      </c>
      <c r="I26" s="8">
        <f t="shared" si="6"/>
        <v>0</v>
      </c>
      <c r="O26" s="68">
        <v>21</v>
      </c>
      <c r="P26" s="56">
        <f t="shared" si="7"/>
        <v>5.44485580869893e-5</v>
      </c>
      <c r="Q26" s="8">
        <v>0.0625</v>
      </c>
      <c r="R26" s="8">
        <v>0.3481</v>
      </c>
      <c r="S26" s="22">
        <f t="shared" si="8"/>
        <v>0.0108242178319594</v>
      </c>
      <c r="T26" s="22">
        <f t="shared" si="9"/>
        <v>2.44430842484446</v>
      </c>
      <c r="U26" s="22">
        <f t="shared" si="10"/>
        <v>0.535789243688121</v>
      </c>
      <c r="V26" s="22">
        <f t="shared" si="11"/>
        <v>2.99092188636454</v>
      </c>
    </row>
    <row r="27" spans="1:22">
      <c r="A27" s="74" t="s">
        <v>47</v>
      </c>
      <c r="B27" s="8">
        <f>'iterasi 13'!V65</f>
        <v>0.0186080206619262</v>
      </c>
      <c r="C27" s="7">
        <v>2</v>
      </c>
      <c r="D27" s="7">
        <f t="shared" si="3"/>
        <v>4</v>
      </c>
      <c r="E27" s="7">
        <v>2</v>
      </c>
      <c r="F27" s="8">
        <f t="shared" si="4"/>
        <v>0.000346258432954673</v>
      </c>
      <c r="G27" s="8">
        <f t="shared" si="5"/>
        <v>0.000692516865909347</v>
      </c>
      <c r="H27" s="8">
        <f t="shared" si="6"/>
        <v>0.00138503373181869</v>
      </c>
      <c r="I27" s="8">
        <f t="shared" si="6"/>
        <v>0.000692516865909347</v>
      </c>
      <c r="O27" s="68">
        <v>22</v>
      </c>
      <c r="P27" s="56">
        <f t="shared" si="7"/>
        <v>0.000346258432954673</v>
      </c>
      <c r="Q27" s="8">
        <v>0.0625</v>
      </c>
      <c r="R27" s="8">
        <v>0.0784</v>
      </c>
      <c r="S27" s="22">
        <f t="shared" si="8"/>
        <v>0.0296418303713532</v>
      </c>
      <c r="T27" s="22">
        <f t="shared" si="9"/>
        <v>0.115958553278412</v>
      </c>
      <c r="U27" s="22">
        <f t="shared" si="10"/>
        <v>1.05217869137309</v>
      </c>
      <c r="V27" s="22">
        <f t="shared" si="11"/>
        <v>1.19777907502286</v>
      </c>
    </row>
    <row r="28" spans="1:22">
      <c r="A28" s="74" t="s">
        <v>48</v>
      </c>
      <c r="B28" s="8">
        <f>'iterasi 13'!V66</f>
        <v>0.0186080206619262</v>
      </c>
      <c r="C28" s="7">
        <v>2</v>
      </c>
      <c r="D28" s="7">
        <f t="shared" si="3"/>
        <v>4</v>
      </c>
      <c r="E28" s="7">
        <v>2</v>
      </c>
      <c r="F28" s="8">
        <f t="shared" si="4"/>
        <v>0.000346258432954673</v>
      </c>
      <c r="G28" s="8">
        <f t="shared" si="5"/>
        <v>0.000692516865909347</v>
      </c>
      <c r="H28" s="8">
        <f t="shared" si="6"/>
        <v>0.00138503373181869</v>
      </c>
      <c r="I28" s="8">
        <f t="shared" si="6"/>
        <v>0.000692516865909347</v>
      </c>
      <c r="O28" s="68">
        <v>23</v>
      </c>
      <c r="P28" s="56">
        <f t="shared" si="7"/>
        <v>0.000346258432954673</v>
      </c>
      <c r="Q28" s="8">
        <v>0.3364</v>
      </c>
      <c r="R28" s="8">
        <v>0.09</v>
      </c>
      <c r="S28" s="22">
        <f t="shared" si="8"/>
        <v>0.0296418303713532</v>
      </c>
      <c r="T28" s="22">
        <f t="shared" si="9"/>
        <v>0.624135317165723</v>
      </c>
      <c r="U28" s="22">
        <f t="shared" si="10"/>
        <v>1.20785819162728</v>
      </c>
      <c r="V28" s="22">
        <f t="shared" si="11"/>
        <v>1.86163533916435</v>
      </c>
    </row>
    <row r="29" spans="1:22">
      <c r="A29" s="74" t="s">
        <v>49</v>
      </c>
      <c r="B29" s="8">
        <f>'iterasi 13'!V67</f>
        <v>0.0173276082264287</v>
      </c>
      <c r="C29" s="7">
        <v>2</v>
      </c>
      <c r="D29" s="7">
        <f t="shared" si="3"/>
        <v>4</v>
      </c>
      <c r="E29" s="7">
        <v>3</v>
      </c>
      <c r="F29" s="8">
        <f t="shared" si="4"/>
        <v>0.000300246006848599</v>
      </c>
      <c r="G29" s="8">
        <f t="shared" si="5"/>
        <v>0.000600492013697198</v>
      </c>
      <c r="H29" s="8">
        <f t="shared" si="6"/>
        <v>0.0012009840273944</v>
      </c>
      <c r="I29" s="8">
        <f t="shared" si="6"/>
        <v>0.000900738020545797</v>
      </c>
      <c r="O29" s="68">
        <v>24</v>
      </c>
      <c r="P29" s="56">
        <f t="shared" si="7"/>
        <v>0.000300246006848599</v>
      </c>
      <c r="Q29" s="8">
        <v>0.0441</v>
      </c>
      <c r="R29" s="8">
        <v>0.1225</v>
      </c>
      <c r="S29" s="22">
        <f t="shared" si="8"/>
        <v>0.0228639689097054</v>
      </c>
      <c r="T29" s="22">
        <f t="shared" si="9"/>
        <v>0.0643391298303179</v>
      </c>
      <c r="U29" s="22">
        <f t="shared" si="10"/>
        <v>2.15450518572287</v>
      </c>
      <c r="V29" s="22">
        <f t="shared" si="11"/>
        <v>2.2417082844629</v>
      </c>
    </row>
    <row r="30" spans="1:22">
      <c r="A30" s="74" t="s">
        <v>50</v>
      </c>
      <c r="B30" s="8">
        <f>'iterasi 13'!V68</f>
        <v>0.0268005545394833</v>
      </c>
      <c r="C30" s="7">
        <v>3</v>
      </c>
      <c r="D30" s="7">
        <f t="shared" si="3"/>
        <v>6</v>
      </c>
      <c r="E30" s="7">
        <v>2</v>
      </c>
      <c r="F30" s="8">
        <f t="shared" si="4"/>
        <v>0.000718269723623818</v>
      </c>
      <c r="G30" s="8">
        <f t="shared" si="5"/>
        <v>0.00215480917087145</v>
      </c>
      <c r="H30" s="8">
        <f t="shared" si="6"/>
        <v>0.00430961834174291</v>
      </c>
      <c r="I30" s="8">
        <f t="shared" si="6"/>
        <v>0.00143653944724764</v>
      </c>
      <c r="O30" s="68">
        <v>25</v>
      </c>
      <c r="P30" s="56">
        <f t="shared" si="7"/>
        <v>0.000718269723623818</v>
      </c>
      <c r="Q30" s="8">
        <v>0.0225</v>
      </c>
      <c r="R30" s="8">
        <v>0.1024</v>
      </c>
      <c r="S30" s="22">
        <f t="shared" si="8"/>
        <v>0.0405577229081074</v>
      </c>
      <c r="T30" s="22">
        <f t="shared" si="9"/>
        <v>0.036561094830446</v>
      </c>
      <c r="U30" s="22">
        <f t="shared" si="10"/>
        <v>3.39908894870708</v>
      </c>
      <c r="V30" s="22">
        <f t="shared" si="11"/>
        <v>3.47620776644563</v>
      </c>
    </row>
    <row r="31" spans="1:22">
      <c r="A31" s="74" t="s">
        <v>51</v>
      </c>
      <c r="B31" s="8">
        <f>'iterasi 13'!V69</f>
        <v>0.0186080206619262</v>
      </c>
      <c r="C31" s="7">
        <v>2</v>
      </c>
      <c r="D31" s="7">
        <f t="shared" si="3"/>
        <v>4</v>
      </c>
      <c r="E31" s="7">
        <v>2</v>
      </c>
      <c r="F31" s="8">
        <f t="shared" si="4"/>
        <v>0.000346258432954673</v>
      </c>
      <c r="G31" s="8">
        <f t="shared" si="5"/>
        <v>0.000692516865909347</v>
      </c>
      <c r="H31" s="8">
        <f t="shared" si="6"/>
        <v>0.00138503373181869</v>
      </c>
      <c r="I31" s="8">
        <f t="shared" si="6"/>
        <v>0.000692516865909347</v>
      </c>
      <c r="O31" s="68">
        <v>26</v>
      </c>
      <c r="P31" s="56">
        <f t="shared" si="7"/>
        <v>0.000346258432954673</v>
      </c>
      <c r="Q31" s="8">
        <v>0.2809</v>
      </c>
      <c r="R31" s="8">
        <v>0.0729</v>
      </c>
      <c r="S31" s="22">
        <f t="shared" si="8"/>
        <v>0.0296418303713532</v>
      </c>
      <c r="T31" s="22">
        <f t="shared" si="9"/>
        <v>0.521164121854493</v>
      </c>
      <c r="U31" s="22">
        <f t="shared" si="10"/>
        <v>0.978365135218095</v>
      </c>
      <c r="V31" s="22">
        <f t="shared" si="11"/>
        <v>1.52917108744394</v>
      </c>
    </row>
    <row r="32" spans="1:22">
      <c r="A32" s="74" t="s">
        <v>52</v>
      </c>
      <c r="B32" s="8">
        <f>'iterasi 13'!V70</f>
        <v>0.00979195000476931</v>
      </c>
      <c r="C32" s="7">
        <v>1</v>
      </c>
      <c r="D32" s="7">
        <f t="shared" si="3"/>
        <v>2</v>
      </c>
      <c r="E32" s="7">
        <v>1</v>
      </c>
      <c r="F32" s="8">
        <f t="shared" si="4"/>
        <v>9.58822848959016e-5</v>
      </c>
      <c r="G32" s="8">
        <f t="shared" si="5"/>
        <v>9.58822848959016e-5</v>
      </c>
      <c r="H32" s="8">
        <f t="shared" si="6"/>
        <v>0.000191764569791803</v>
      </c>
      <c r="I32" s="8">
        <f t="shared" si="6"/>
        <v>9.58822848959016e-5</v>
      </c>
      <c r="O32" s="68">
        <v>27</v>
      </c>
      <c r="P32" s="56">
        <f t="shared" si="7"/>
        <v>9.58822848959016e-5</v>
      </c>
      <c r="Q32" s="8">
        <v>0.0225</v>
      </c>
      <c r="R32" s="8">
        <v>0.0225</v>
      </c>
      <c r="S32" s="22">
        <f t="shared" si="8"/>
        <v>0.0130593222069325</v>
      </c>
      <c r="T32" s="22">
        <f t="shared" si="9"/>
        <v>0.325848056062117</v>
      </c>
      <c r="U32" s="22">
        <f t="shared" si="10"/>
        <v>0.0332980711136836</v>
      </c>
      <c r="V32" s="22">
        <f t="shared" si="11"/>
        <v>0.372205449382733</v>
      </c>
    </row>
    <row r="33" spans="1:22">
      <c r="A33" s="74" t="s">
        <v>53</v>
      </c>
      <c r="B33" s="8">
        <f>'iterasi 13'!V71</f>
        <v>0.0173276082264287</v>
      </c>
      <c r="C33" s="7">
        <v>2</v>
      </c>
      <c r="D33" s="7">
        <f t="shared" si="3"/>
        <v>4</v>
      </c>
      <c r="E33" s="7">
        <v>3</v>
      </c>
      <c r="F33" s="8">
        <f t="shared" si="4"/>
        <v>0.000300246006848599</v>
      </c>
      <c r="G33" s="8">
        <f t="shared" si="5"/>
        <v>0.000600492013697198</v>
      </c>
      <c r="H33" s="8">
        <f t="shared" si="6"/>
        <v>0.0012009840273944</v>
      </c>
      <c r="I33" s="8">
        <f t="shared" si="6"/>
        <v>0.000900738020545797</v>
      </c>
      <c r="O33" s="68">
        <v>28</v>
      </c>
      <c r="P33" s="56">
        <f t="shared" si="7"/>
        <v>0.000300246006848599</v>
      </c>
      <c r="Q33" s="8">
        <v>0.36</v>
      </c>
      <c r="R33" s="8">
        <v>0.0169</v>
      </c>
      <c r="S33" s="22">
        <f t="shared" si="8"/>
        <v>0.0228639689097054</v>
      </c>
      <c r="T33" s="22">
        <f t="shared" si="9"/>
        <v>0.525217386369942</v>
      </c>
      <c r="U33" s="22">
        <f t="shared" si="10"/>
        <v>0.297233776642584</v>
      </c>
      <c r="V33" s="22">
        <f t="shared" si="11"/>
        <v>0.845315131922232</v>
      </c>
    </row>
    <row r="34" spans="1:22">
      <c r="A34" s="74" t="s">
        <v>54</v>
      </c>
      <c r="B34" s="8">
        <f>'iterasi 13'!V72</f>
        <v>0.976023365281366</v>
      </c>
      <c r="C34" s="7">
        <v>5</v>
      </c>
      <c r="D34" s="7">
        <f t="shared" si="3"/>
        <v>10</v>
      </c>
      <c r="E34" s="7">
        <v>7</v>
      </c>
      <c r="F34" s="8">
        <f t="shared" si="4"/>
        <v>0.952621609575164</v>
      </c>
      <c r="G34" s="8">
        <f t="shared" si="5"/>
        <v>4.76310804787582</v>
      </c>
      <c r="H34" s="8">
        <f t="shared" si="6"/>
        <v>9.52621609575164</v>
      </c>
      <c r="I34" s="8">
        <f t="shared" si="6"/>
        <v>6.66835126702614</v>
      </c>
      <c r="O34" s="68">
        <v>29</v>
      </c>
      <c r="P34" s="56">
        <f t="shared" si="7"/>
        <v>0.952621609575164</v>
      </c>
      <c r="Q34" s="8">
        <v>0.0441</v>
      </c>
      <c r="R34" s="8">
        <v>0.0256</v>
      </c>
      <c r="S34" s="22">
        <f t="shared" si="8"/>
        <v>0.865835527634211</v>
      </c>
      <c r="T34" s="22">
        <f t="shared" si="9"/>
        <v>2.16893240040188</v>
      </c>
      <c r="U34" s="22">
        <f t="shared" si="10"/>
        <v>3.67557491714713</v>
      </c>
      <c r="V34" s="22">
        <f t="shared" si="11"/>
        <v>6.71034284518322</v>
      </c>
    </row>
    <row r="35" spans="1:22">
      <c r="A35" s="74" t="s">
        <v>55</v>
      </c>
      <c r="B35" s="8">
        <f>'iterasi 13'!V73</f>
        <v>0.00979195000476931</v>
      </c>
      <c r="C35" s="7">
        <v>1</v>
      </c>
      <c r="D35" s="7">
        <f t="shared" si="3"/>
        <v>2</v>
      </c>
      <c r="E35" s="7">
        <v>1</v>
      </c>
      <c r="F35" s="8">
        <f t="shared" si="4"/>
        <v>9.58822848959016e-5</v>
      </c>
      <c r="G35" s="8">
        <f t="shared" si="5"/>
        <v>9.58822848959016e-5</v>
      </c>
      <c r="H35" s="8">
        <f t="shared" si="6"/>
        <v>0.000191764569791803</v>
      </c>
      <c r="I35" s="8">
        <f t="shared" si="6"/>
        <v>9.58822848959016e-5</v>
      </c>
      <c r="O35" s="68">
        <v>30</v>
      </c>
      <c r="P35" s="56">
        <f t="shared" si="7"/>
        <v>9.58822848959016e-5</v>
      </c>
      <c r="Q35" s="8">
        <v>0.1764</v>
      </c>
      <c r="R35" s="8">
        <v>0.0484</v>
      </c>
      <c r="S35" s="22">
        <f t="shared" si="8"/>
        <v>0.0130593222069325</v>
      </c>
      <c r="T35" s="22">
        <f t="shared" si="9"/>
        <v>2.554648759527</v>
      </c>
      <c r="U35" s="22">
        <f t="shared" si="10"/>
        <v>0.0716278507512127</v>
      </c>
      <c r="V35" s="22">
        <f t="shared" si="11"/>
        <v>2.63933593248514</v>
      </c>
    </row>
    <row r="36" spans="1:22">
      <c r="A36" s="9" t="s">
        <v>5</v>
      </c>
      <c r="B36" s="9"/>
      <c r="C36" s="9"/>
      <c r="D36" s="9"/>
      <c r="E36" s="9"/>
      <c r="F36" s="10">
        <f>SUM(F6:F35)</f>
        <v>4.11591627774596</v>
      </c>
      <c r="G36" s="10">
        <f>SUM(G6:G35)</f>
        <v>22.283662142577</v>
      </c>
      <c r="H36" s="10">
        <f>SUM(H6:H35)</f>
        <v>44.567324285154</v>
      </c>
      <c r="I36" s="10">
        <f>SUM(I6:I35)</f>
        <v>29.7484127702555</v>
      </c>
      <c r="O36" s="18" t="s">
        <v>56</v>
      </c>
      <c r="P36" s="18"/>
      <c r="Q36" s="18"/>
      <c r="R36" s="18"/>
      <c r="S36" s="18"/>
      <c r="T36" s="18"/>
      <c r="U36" s="18"/>
      <c r="V36" s="55">
        <f>SUM(V6:V35)</f>
        <v>195.429578264398</v>
      </c>
    </row>
    <row r="37" spans="1:9">
      <c r="A37" s="9" t="s">
        <v>57</v>
      </c>
      <c r="B37" s="9"/>
      <c r="C37" s="9"/>
      <c r="D37" s="9"/>
      <c r="E37" s="9"/>
      <c r="F37" s="9"/>
      <c r="G37" s="10">
        <f>(G36/$F36)</f>
        <v>5.41402221008743</v>
      </c>
      <c r="H37" s="10">
        <f t="shared" ref="H37:I37" si="12">(H36/$F36)</f>
        <v>10.8280444201749</v>
      </c>
      <c r="I37" s="10">
        <f t="shared" si="12"/>
        <v>7.22765254752629</v>
      </c>
    </row>
    <row r="38" spans="1:9">
      <c r="A38" s="30"/>
      <c r="B38" s="30"/>
      <c r="C38" s="30"/>
      <c r="D38" s="30"/>
      <c r="E38" s="30"/>
      <c r="F38" s="30"/>
      <c r="G38" s="67"/>
      <c r="H38" s="67"/>
      <c r="I38" s="67"/>
    </row>
    <row r="39" customHeight="1" spans="1:24">
      <c r="A39" s="30"/>
      <c r="B39" s="30"/>
      <c r="C39" s="30"/>
      <c r="D39" s="30"/>
      <c r="E39" s="30"/>
      <c r="F39" s="30"/>
      <c r="G39" s="67"/>
      <c r="H39" s="67"/>
      <c r="I39" s="67"/>
      <c r="O39" s="2" t="s">
        <v>110</v>
      </c>
      <c r="P39" s="2"/>
      <c r="Q39" s="2"/>
      <c r="R39" s="2"/>
      <c r="S39" s="2"/>
      <c r="T39" s="2"/>
      <c r="U39" s="2"/>
      <c r="V39" s="2"/>
      <c r="W39" s="2"/>
      <c r="X39" s="2"/>
    </row>
    <row r="40" customHeight="1" spans="1:24">
      <c r="A40" s="11" t="s">
        <v>3</v>
      </c>
      <c r="B40" s="11" t="s">
        <v>58</v>
      </c>
      <c r="C40" s="11" t="s">
        <v>10</v>
      </c>
      <c r="D40" s="11"/>
      <c r="E40" s="11"/>
      <c r="F40" s="13" t="s">
        <v>11</v>
      </c>
      <c r="G40" s="11" t="s">
        <v>12</v>
      </c>
      <c r="H40" s="11" t="s">
        <v>13</v>
      </c>
      <c r="I40" s="11" t="s">
        <v>14</v>
      </c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9">
      <c r="A41" s="14"/>
      <c r="B41" s="14"/>
      <c r="C41" s="14" t="s">
        <v>21</v>
      </c>
      <c r="D41" s="14" t="s">
        <v>22</v>
      </c>
      <c r="E41" s="14" t="s">
        <v>23</v>
      </c>
      <c r="F41" s="15"/>
      <c r="G41" s="14"/>
      <c r="H41" s="14"/>
      <c r="I41" s="14"/>
    </row>
    <row r="42" spans="1:24">
      <c r="A42" s="74" t="s">
        <v>26</v>
      </c>
      <c r="B42" s="8">
        <f>'iterasi 13'!W44</f>
        <v>0.862920670213798</v>
      </c>
      <c r="C42" s="7">
        <v>2</v>
      </c>
      <c r="D42" s="7">
        <f>C42*2</f>
        <v>4</v>
      </c>
      <c r="E42" s="7">
        <v>2</v>
      </c>
      <c r="F42" s="8">
        <f>B42^2</f>
        <v>0.744632083082231</v>
      </c>
      <c r="G42" s="8">
        <f>$F42*C42</f>
        <v>1.48926416616446</v>
      </c>
      <c r="H42" s="8">
        <f>$F42*D42</f>
        <v>2.97852833232892</v>
      </c>
      <c r="I42" s="8">
        <f>$F42*E42</f>
        <v>1.48926416616446</v>
      </c>
      <c r="O42" s="17" t="s">
        <v>3</v>
      </c>
      <c r="P42" s="16" t="s">
        <v>17</v>
      </c>
      <c r="Q42" s="16" t="s">
        <v>18</v>
      </c>
      <c r="R42" s="16" t="s">
        <v>19</v>
      </c>
      <c r="S42" s="18" t="s">
        <v>59</v>
      </c>
      <c r="U42" s="16" t="s">
        <v>3</v>
      </c>
      <c r="V42" s="19" t="s">
        <v>60</v>
      </c>
      <c r="W42" s="19" t="s">
        <v>61</v>
      </c>
      <c r="X42" s="19" t="s">
        <v>62</v>
      </c>
    </row>
    <row r="43" spans="1:24">
      <c r="A43" s="74" t="s">
        <v>27</v>
      </c>
      <c r="B43" s="8">
        <f>'iterasi 13'!W45</f>
        <v>0.943886377048158</v>
      </c>
      <c r="C43" s="7">
        <v>3</v>
      </c>
      <c r="D43" s="7">
        <f t="shared" ref="D43:D71" si="13">C43*2</f>
        <v>6</v>
      </c>
      <c r="E43" s="7">
        <v>3</v>
      </c>
      <c r="F43" s="8">
        <f t="shared" ref="F43:F71" si="14">B43^2</f>
        <v>0.890921492777097</v>
      </c>
      <c r="G43" s="8">
        <f t="shared" ref="G43:G71" si="15">F43*C43</f>
        <v>2.67276447833129</v>
      </c>
      <c r="H43" s="8">
        <f t="shared" ref="H43:I71" si="16">$F43*D43</f>
        <v>5.34552895666258</v>
      </c>
      <c r="I43" s="8">
        <f t="shared" si="16"/>
        <v>2.67276447833129</v>
      </c>
      <c r="O43" s="20"/>
      <c r="P43" s="16"/>
      <c r="Q43" s="16"/>
      <c r="R43" s="16"/>
      <c r="S43" s="18" t="s">
        <v>20</v>
      </c>
      <c r="U43" s="16"/>
      <c r="V43" s="16" t="s">
        <v>63</v>
      </c>
      <c r="W43" s="16" t="s">
        <v>64</v>
      </c>
      <c r="X43" s="16" t="s">
        <v>65</v>
      </c>
    </row>
    <row r="44" spans="1:24">
      <c r="A44" s="74" t="s">
        <v>28</v>
      </c>
      <c r="B44" s="8">
        <f>'iterasi 13'!W46</f>
        <v>0.0375334621066444</v>
      </c>
      <c r="C44" s="7">
        <v>0</v>
      </c>
      <c r="D44" s="7">
        <f t="shared" si="13"/>
        <v>0</v>
      </c>
      <c r="E44" s="7">
        <v>0</v>
      </c>
      <c r="F44" s="8">
        <f t="shared" si="14"/>
        <v>0.00140876077771091</v>
      </c>
      <c r="G44" s="8">
        <f t="shared" si="15"/>
        <v>0</v>
      </c>
      <c r="H44" s="8">
        <f t="shared" si="16"/>
        <v>0</v>
      </c>
      <c r="I44" s="8">
        <f t="shared" si="16"/>
        <v>0</v>
      </c>
      <c r="O44" s="21">
        <v>1</v>
      </c>
      <c r="P44" s="22">
        <f>SUM(($C6-L$4)^2,($D6-M$4)^2,($E6-N$4)^2)^-1</f>
        <v>0.0116814119984071</v>
      </c>
      <c r="Q44" s="22">
        <f>SUM(($C42-L$5)^2,($D42-M$5)^2,($E42-N$5)^2)^-1</f>
        <v>0.538985682668359</v>
      </c>
      <c r="R44" s="22">
        <f>SUM(($C78-L$6)^2,($D78-M$6)^2,($E78-N$6)^2)^-1</f>
        <v>0.0745120583060734</v>
      </c>
      <c r="S44" s="22">
        <f>SUM(P44:R44)</f>
        <v>0.62517915297284</v>
      </c>
      <c r="U44" s="21">
        <v>1</v>
      </c>
      <c r="V44" s="22">
        <f>P44/S44</f>
        <v>0.0186849032679031</v>
      </c>
      <c r="W44" s="22">
        <f>Q44/S44</f>
        <v>0.862129967234808</v>
      </c>
      <c r="X44" s="22">
        <f>R44/S44</f>
        <v>0.119185129497289</v>
      </c>
    </row>
    <row r="45" spans="1:24">
      <c r="A45" s="74" t="s">
        <v>29</v>
      </c>
      <c r="B45" s="8">
        <f>'iterasi 13'!W47</f>
        <v>0.0253045805706352</v>
      </c>
      <c r="C45" s="7">
        <v>6</v>
      </c>
      <c r="D45" s="7">
        <f t="shared" si="13"/>
        <v>12</v>
      </c>
      <c r="E45" s="7">
        <v>8</v>
      </c>
      <c r="F45" s="8">
        <f t="shared" si="14"/>
        <v>0.00064032179785577</v>
      </c>
      <c r="G45" s="8">
        <f t="shared" si="15"/>
        <v>0.00384193078713462</v>
      </c>
      <c r="H45" s="8">
        <f t="shared" si="16"/>
        <v>0.00768386157426924</v>
      </c>
      <c r="I45" s="8">
        <f t="shared" si="16"/>
        <v>0.00512257438284616</v>
      </c>
      <c r="O45" s="21">
        <v>2</v>
      </c>
      <c r="P45" s="22">
        <f t="shared" ref="P45:P73" si="17">SUM(($C7-L$4)^2,($D7-M$4)^2,($E7-N$4)^2)^-1</f>
        <v>0.0212718153718923</v>
      </c>
      <c r="Q45" s="22">
        <f t="shared" ref="Q45:Q73" si="18">SUM(($C43-L$5)^2,($D43-M$5)^2,($E43-N$5)^2)^-1</f>
        <v>0.813975715636933</v>
      </c>
      <c r="R45" s="22">
        <f t="shared" ref="R45:R73" si="19">SUM(($C79-L$6)^2,($D79-M$6)^2,($E79-N$6)^2)^-1</f>
        <v>0.0267656074292891</v>
      </c>
      <c r="S45" s="22">
        <f t="shared" ref="S45:S73" si="20">SUM(P45:R45)</f>
        <v>0.862013138438115</v>
      </c>
      <c r="U45" s="21">
        <v>2</v>
      </c>
      <c r="V45" s="22">
        <f t="shared" ref="V45:V73" si="21">P45/S45</f>
        <v>0.0246769038931759</v>
      </c>
      <c r="W45" s="22">
        <f t="shared" ref="W45:W73" si="22">Q45/S45</f>
        <v>0.944272980701639</v>
      </c>
      <c r="X45" s="22">
        <f t="shared" ref="X45:X73" si="23">R45/S45</f>
        <v>0.0310501154051849</v>
      </c>
    </row>
    <row r="46" spans="1:24">
      <c r="A46" s="74" t="s">
        <v>30</v>
      </c>
      <c r="B46" s="8">
        <f>'iterasi 13'!W48</f>
        <v>0.0922184545097842</v>
      </c>
      <c r="C46" s="7">
        <v>1</v>
      </c>
      <c r="D46" s="7">
        <f t="shared" si="13"/>
        <v>2</v>
      </c>
      <c r="E46" s="7">
        <v>1</v>
      </c>
      <c r="F46" s="8">
        <f t="shared" si="14"/>
        <v>0.00850424335217313</v>
      </c>
      <c r="G46" s="8">
        <f t="shared" si="15"/>
        <v>0.00850424335217313</v>
      </c>
      <c r="H46" s="8">
        <f t="shared" si="16"/>
        <v>0.0170084867043463</v>
      </c>
      <c r="I46" s="8">
        <f t="shared" si="16"/>
        <v>0.00850424335217313</v>
      </c>
      <c r="O46" s="21">
        <v>3</v>
      </c>
      <c r="P46" s="22">
        <f t="shared" si="17"/>
        <v>0.00503025335708094</v>
      </c>
      <c r="Q46" s="22">
        <f t="shared" si="18"/>
        <v>0.0255696046230242</v>
      </c>
      <c r="R46" s="22">
        <f t="shared" si="19"/>
        <v>0.649695760228114</v>
      </c>
      <c r="S46" s="22">
        <f t="shared" si="20"/>
        <v>0.680295618208219</v>
      </c>
      <c r="U46" s="21">
        <v>3</v>
      </c>
      <c r="V46" s="22">
        <f t="shared" si="21"/>
        <v>0.00739421689989678</v>
      </c>
      <c r="W46" s="22">
        <f t="shared" si="22"/>
        <v>0.037586019869377</v>
      </c>
      <c r="X46" s="22">
        <f t="shared" si="23"/>
        <v>0.955019763230726</v>
      </c>
    </row>
    <row r="47" spans="1:24">
      <c r="A47" s="74" t="s">
        <v>31</v>
      </c>
      <c r="B47" s="8">
        <f>'iterasi 13'!W49</f>
        <v>0.0647307001376829</v>
      </c>
      <c r="C47" s="7">
        <v>1</v>
      </c>
      <c r="D47" s="7">
        <f t="shared" si="13"/>
        <v>2</v>
      </c>
      <c r="E47" s="7">
        <v>0</v>
      </c>
      <c r="F47" s="8">
        <f t="shared" si="14"/>
        <v>0.00419006354031462</v>
      </c>
      <c r="G47" s="8">
        <f t="shared" si="15"/>
        <v>0.00419006354031462</v>
      </c>
      <c r="H47" s="8">
        <f t="shared" si="16"/>
        <v>0.00838012708062923</v>
      </c>
      <c r="I47" s="8">
        <f t="shared" si="16"/>
        <v>0</v>
      </c>
      <c r="O47" s="21">
        <v>4</v>
      </c>
      <c r="P47" s="22">
        <f t="shared" si="17"/>
        <v>0.432269723548197</v>
      </c>
      <c r="Q47" s="22">
        <f t="shared" si="18"/>
        <v>0.0112923735783394</v>
      </c>
      <c r="R47" s="22">
        <f t="shared" si="19"/>
        <v>0.00481886193147698</v>
      </c>
      <c r="S47" s="22">
        <f t="shared" si="20"/>
        <v>0.448380959058013</v>
      </c>
      <c r="U47" s="21">
        <v>4</v>
      </c>
      <c r="V47" s="22">
        <f t="shared" si="21"/>
        <v>0.964067975714973</v>
      </c>
      <c r="W47" s="22">
        <f t="shared" si="22"/>
        <v>0.025184775022702</v>
      </c>
      <c r="X47" s="22">
        <f t="shared" si="23"/>
        <v>0.0107472492623254</v>
      </c>
    </row>
    <row r="48" spans="1:24">
      <c r="A48" s="74" t="s">
        <v>32</v>
      </c>
      <c r="B48" s="8">
        <f>'iterasi 13'!W50</f>
        <v>0.862920670213798</v>
      </c>
      <c r="C48" s="7">
        <v>2</v>
      </c>
      <c r="D48" s="7">
        <f t="shared" si="13"/>
        <v>4</v>
      </c>
      <c r="E48" s="7">
        <v>2</v>
      </c>
      <c r="F48" s="8">
        <f t="shared" si="14"/>
        <v>0.744632083082231</v>
      </c>
      <c r="G48" s="8">
        <f t="shared" si="15"/>
        <v>1.48926416616446</v>
      </c>
      <c r="H48" s="8">
        <f t="shared" si="16"/>
        <v>2.97852833232892</v>
      </c>
      <c r="I48" s="8">
        <f t="shared" si="16"/>
        <v>1.48926416616446</v>
      </c>
      <c r="O48" s="21">
        <v>5</v>
      </c>
      <c r="P48" s="22">
        <f t="shared" si="17"/>
        <v>0.00734205676041924</v>
      </c>
      <c r="Q48" s="22">
        <f t="shared" si="18"/>
        <v>0.069050588399738</v>
      </c>
      <c r="R48" s="22">
        <f t="shared" si="19"/>
        <v>0.675714816128007</v>
      </c>
      <c r="S48" s="22">
        <f t="shared" si="20"/>
        <v>0.752107461288164</v>
      </c>
      <c r="U48" s="21">
        <v>5</v>
      </c>
      <c r="V48" s="22">
        <f t="shared" si="21"/>
        <v>0.00976197835857686</v>
      </c>
      <c r="W48" s="22">
        <f t="shared" si="22"/>
        <v>0.0918094713240477</v>
      </c>
      <c r="X48" s="22">
        <f t="shared" si="23"/>
        <v>0.898428550317375</v>
      </c>
    </row>
    <row r="49" spans="1:24">
      <c r="A49" s="74" t="s">
        <v>33</v>
      </c>
      <c r="B49" s="8">
        <f>'iterasi 13'!W51</f>
        <v>0.879232358172401</v>
      </c>
      <c r="C49" s="7">
        <v>3</v>
      </c>
      <c r="D49" s="7">
        <f t="shared" si="13"/>
        <v>6</v>
      </c>
      <c r="E49" s="7">
        <v>4</v>
      </c>
      <c r="F49" s="8">
        <f t="shared" si="14"/>
        <v>0.773049539657402</v>
      </c>
      <c r="G49" s="8">
        <f t="shared" si="15"/>
        <v>2.31914861897221</v>
      </c>
      <c r="H49" s="8">
        <f t="shared" si="16"/>
        <v>4.63829723794441</v>
      </c>
      <c r="I49" s="8">
        <f t="shared" si="16"/>
        <v>3.09219815862961</v>
      </c>
      <c r="O49" s="21">
        <v>6</v>
      </c>
      <c r="P49" s="22">
        <f t="shared" si="17"/>
        <v>0.0066819495457836</v>
      </c>
      <c r="Q49" s="22">
        <f t="shared" si="18"/>
        <v>0.0529702105529708</v>
      </c>
      <c r="R49" s="22">
        <f t="shared" si="19"/>
        <v>0.761751882867591</v>
      </c>
      <c r="S49" s="22">
        <f t="shared" si="20"/>
        <v>0.821404042966345</v>
      </c>
      <c r="U49" s="21">
        <v>6</v>
      </c>
      <c r="V49" s="22">
        <f t="shared" si="21"/>
        <v>0.00813479018395503</v>
      </c>
      <c r="W49" s="22">
        <f t="shared" si="22"/>
        <v>0.0644873993579078</v>
      </c>
      <c r="X49" s="22">
        <f t="shared" si="23"/>
        <v>0.927377810458137</v>
      </c>
    </row>
    <row r="50" spans="1:24">
      <c r="A50" s="74" t="s">
        <v>34</v>
      </c>
      <c r="B50" s="8">
        <f>'iterasi 13'!W52</f>
        <v>0.662112328393162</v>
      </c>
      <c r="C50" s="7">
        <v>4</v>
      </c>
      <c r="D50" s="7">
        <f t="shared" si="13"/>
        <v>8</v>
      </c>
      <c r="E50" s="7">
        <v>1</v>
      </c>
      <c r="F50" s="8">
        <f t="shared" si="14"/>
        <v>0.438392735410215</v>
      </c>
      <c r="G50" s="8">
        <f t="shared" si="15"/>
        <v>1.75357094164086</v>
      </c>
      <c r="H50" s="8">
        <f t="shared" si="16"/>
        <v>3.50714188328172</v>
      </c>
      <c r="I50" s="8">
        <f t="shared" si="16"/>
        <v>0.438392735410215</v>
      </c>
      <c r="O50" s="21">
        <v>7</v>
      </c>
      <c r="P50" s="22">
        <f t="shared" si="17"/>
        <v>0.0116814119984071</v>
      </c>
      <c r="Q50" s="22">
        <f t="shared" si="18"/>
        <v>0.538985682668359</v>
      </c>
      <c r="R50" s="22">
        <f t="shared" si="19"/>
        <v>0.0745120583060734</v>
      </c>
      <c r="S50" s="22">
        <f t="shared" si="20"/>
        <v>0.62517915297284</v>
      </c>
      <c r="U50" s="21">
        <v>7</v>
      </c>
      <c r="V50" s="22">
        <f t="shared" si="21"/>
        <v>0.0186849032679031</v>
      </c>
      <c r="W50" s="22">
        <f t="shared" si="22"/>
        <v>0.862129967234808</v>
      </c>
      <c r="X50" s="22">
        <f t="shared" si="23"/>
        <v>0.119185129497289</v>
      </c>
    </row>
    <row r="51" spans="1:24">
      <c r="A51" s="74" t="s">
        <v>35</v>
      </c>
      <c r="B51" s="8">
        <f>'iterasi 13'!W53</f>
        <v>0.0963136894025046</v>
      </c>
      <c r="C51" s="7">
        <v>7</v>
      </c>
      <c r="D51" s="7">
        <f t="shared" si="13"/>
        <v>14</v>
      </c>
      <c r="E51" s="7">
        <v>9</v>
      </c>
      <c r="F51" s="8">
        <f t="shared" si="14"/>
        <v>0.00927632676632214</v>
      </c>
      <c r="G51" s="8">
        <f t="shared" si="15"/>
        <v>0.064934287364255</v>
      </c>
      <c r="H51" s="8">
        <f t="shared" si="16"/>
        <v>0.12986857472851</v>
      </c>
      <c r="I51" s="8">
        <f t="shared" si="16"/>
        <v>0.0834869408968992</v>
      </c>
      <c r="O51" s="21">
        <v>8</v>
      </c>
      <c r="P51" s="22">
        <f t="shared" si="17"/>
        <v>0.0252810896141463</v>
      </c>
      <c r="Q51" s="22">
        <f t="shared" si="18"/>
        <v>0.353090112559494</v>
      </c>
      <c r="R51" s="22">
        <f t="shared" si="19"/>
        <v>0.0229734384794533</v>
      </c>
      <c r="S51" s="22">
        <f t="shared" si="20"/>
        <v>0.401344640653093</v>
      </c>
      <c r="U51" s="21">
        <v>8</v>
      </c>
      <c r="V51" s="22">
        <f t="shared" si="21"/>
        <v>0.0629909734760812</v>
      </c>
      <c r="W51" s="22">
        <f t="shared" si="22"/>
        <v>0.879767852349849</v>
      </c>
      <c r="X51" s="22">
        <f t="shared" si="23"/>
        <v>0.0572411741740701</v>
      </c>
    </row>
    <row r="52" spans="1:24">
      <c r="A52" s="74" t="s">
        <v>36</v>
      </c>
      <c r="B52" s="8">
        <f>'iterasi 13'!W54</f>
        <v>0.0375334621066444</v>
      </c>
      <c r="C52" s="7">
        <v>0</v>
      </c>
      <c r="D52" s="7">
        <f t="shared" si="13"/>
        <v>0</v>
      </c>
      <c r="E52" s="7">
        <v>0</v>
      </c>
      <c r="F52" s="8">
        <f t="shared" si="14"/>
        <v>0.00140876077771091</v>
      </c>
      <c r="G52" s="8">
        <f t="shared" si="15"/>
        <v>0</v>
      </c>
      <c r="H52" s="8">
        <f t="shared" si="16"/>
        <v>0</v>
      </c>
      <c r="I52" s="8">
        <f t="shared" si="16"/>
        <v>0</v>
      </c>
      <c r="O52" s="21">
        <v>9</v>
      </c>
      <c r="P52" s="22">
        <f t="shared" si="17"/>
        <v>0.0204998056358247</v>
      </c>
      <c r="Q52" s="22">
        <f t="shared" si="18"/>
        <v>0.0725113843891039</v>
      </c>
      <c r="R52" s="22">
        <f t="shared" si="19"/>
        <v>0.016447190262555</v>
      </c>
      <c r="S52" s="22">
        <f t="shared" si="20"/>
        <v>0.109458380287484</v>
      </c>
      <c r="U52" s="21">
        <v>9</v>
      </c>
      <c r="V52" s="22">
        <f t="shared" si="21"/>
        <v>0.187284021396842</v>
      </c>
      <c r="W52" s="22">
        <f t="shared" si="22"/>
        <v>0.662456215765834</v>
      </c>
      <c r="X52" s="22">
        <f t="shared" si="23"/>
        <v>0.150259762837325</v>
      </c>
    </row>
    <row r="53" spans="1:24">
      <c r="A53" s="74" t="s">
        <v>37</v>
      </c>
      <c r="B53" s="8">
        <f>'iterasi 13'!W55</f>
        <v>0.640941530221837</v>
      </c>
      <c r="C53" s="7">
        <v>4</v>
      </c>
      <c r="D53" s="7">
        <f t="shared" si="13"/>
        <v>8</v>
      </c>
      <c r="E53" s="7">
        <v>3</v>
      </c>
      <c r="F53" s="8">
        <f t="shared" si="14"/>
        <v>0.41080604516311</v>
      </c>
      <c r="G53" s="8">
        <f t="shared" si="15"/>
        <v>1.64322418065244</v>
      </c>
      <c r="H53" s="8">
        <f t="shared" si="16"/>
        <v>3.28644836130488</v>
      </c>
      <c r="I53" s="8">
        <f t="shared" si="16"/>
        <v>1.23241813548933</v>
      </c>
      <c r="O53" s="21">
        <v>10</v>
      </c>
      <c r="P53" s="22">
        <f t="shared" si="17"/>
        <v>0.0636219603767838</v>
      </c>
      <c r="Q53" s="22">
        <f t="shared" si="18"/>
        <v>0.00714650478762841</v>
      </c>
      <c r="R53" s="22">
        <f t="shared" si="19"/>
        <v>0.00352785191703404</v>
      </c>
      <c r="S53" s="22">
        <f t="shared" si="20"/>
        <v>0.0742963170814463</v>
      </c>
      <c r="U53" s="21">
        <v>10</v>
      </c>
      <c r="V53" s="22">
        <f t="shared" si="21"/>
        <v>0.856327243072347</v>
      </c>
      <c r="W53" s="22">
        <f t="shared" si="22"/>
        <v>0.096189219982387</v>
      </c>
      <c r="X53" s="22">
        <f t="shared" si="23"/>
        <v>0.0474835369452659</v>
      </c>
    </row>
    <row r="54" spans="1:24">
      <c r="A54" s="74" t="s">
        <v>38</v>
      </c>
      <c r="B54" s="8">
        <f>'iterasi 13'!W56</f>
        <v>0.0375334621066444</v>
      </c>
      <c r="C54" s="7">
        <v>0</v>
      </c>
      <c r="D54" s="7">
        <f t="shared" si="13"/>
        <v>0</v>
      </c>
      <c r="E54" s="7">
        <v>0</v>
      </c>
      <c r="F54" s="8">
        <f t="shared" si="14"/>
        <v>0.00140876077771091</v>
      </c>
      <c r="G54" s="8">
        <f t="shared" si="15"/>
        <v>0</v>
      </c>
      <c r="H54" s="8">
        <f t="shared" si="16"/>
        <v>0</v>
      </c>
      <c r="I54" s="8">
        <f t="shared" si="16"/>
        <v>0</v>
      </c>
      <c r="O54" s="21">
        <v>11</v>
      </c>
      <c r="P54" s="22">
        <f t="shared" si="17"/>
        <v>0.00503025335708094</v>
      </c>
      <c r="Q54" s="22">
        <f t="shared" si="18"/>
        <v>0.0255696046230242</v>
      </c>
      <c r="R54" s="22">
        <f t="shared" si="19"/>
        <v>0.649695760228114</v>
      </c>
      <c r="S54" s="22">
        <f t="shared" si="20"/>
        <v>0.680295618208219</v>
      </c>
      <c r="U54" s="21">
        <v>11</v>
      </c>
      <c r="V54" s="22">
        <f t="shared" si="21"/>
        <v>0.00739421689989678</v>
      </c>
      <c r="W54" s="22">
        <f t="shared" si="22"/>
        <v>0.037586019869377</v>
      </c>
      <c r="X54" s="22">
        <f t="shared" si="23"/>
        <v>0.955019763230726</v>
      </c>
    </row>
    <row r="55" spans="1:24">
      <c r="A55" s="74" t="s">
        <v>39</v>
      </c>
      <c r="B55" s="8">
        <f>'iterasi 13'!W57</f>
        <v>0.704342750832263</v>
      </c>
      <c r="C55" s="7">
        <v>2</v>
      </c>
      <c r="D55" s="7">
        <f t="shared" si="13"/>
        <v>4</v>
      </c>
      <c r="E55" s="7">
        <v>1</v>
      </c>
      <c r="F55" s="8">
        <f t="shared" si="14"/>
        <v>0.496098710649959</v>
      </c>
      <c r="G55" s="8">
        <f t="shared" si="15"/>
        <v>0.992197421299919</v>
      </c>
      <c r="H55" s="8">
        <f t="shared" si="16"/>
        <v>1.98439484259984</v>
      </c>
      <c r="I55" s="8">
        <f t="shared" si="16"/>
        <v>0.496098710649959</v>
      </c>
      <c r="O55" s="21">
        <v>12</v>
      </c>
      <c r="P55" s="22">
        <f t="shared" si="17"/>
        <v>0.0358804376210816</v>
      </c>
      <c r="Q55" s="22">
        <f t="shared" si="18"/>
        <v>0.0909244771863876</v>
      </c>
      <c r="R55" s="22">
        <f t="shared" si="19"/>
        <v>0.0148953688999533</v>
      </c>
      <c r="S55" s="22">
        <f t="shared" si="20"/>
        <v>0.141700283707423</v>
      </c>
      <c r="U55" s="21">
        <v>12</v>
      </c>
      <c r="V55" s="22">
        <f t="shared" si="21"/>
        <v>0.25321359056109</v>
      </c>
      <c r="W55" s="22">
        <f t="shared" si="22"/>
        <v>0.641667573327694</v>
      </c>
      <c r="X55" s="22">
        <f t="shared" si="23"/>
        <v>0.105118836111216</v>
      </c>
    </row>
    <row r="56" spans="1:24">
      <c r="A56" s="74" t="s">
        <v>40</v>
      </c>
      <c r="B56" s="8">
        <f>'iterasi 13'!W58</f>
        <v>0.760868036822002</v>
      </c>
      <c r="C56" s="7">
        <v>3</v>
      </c>
      <c r="D56" s="7">
        <f t="shared" si="13"/>
        <v>6</v>
      </c>
      <c r="E56" s="7">
        <v>5</v>
      </c>
      <c r="F56" s="8">
        <f t="shared" si="14"/>
        <v>0.578920169457368</v>
      </c>
      <c r="G56" s="8">
        <f t="shared" si="15"/>
        <v>1.7367605083721</v>
      </c>
      <c r="H56" s="8">
        <f t="shared" si="16"/>
        <v>3.47352101674421</v>
      </c>
      <c r="I56" s="8">
        <f t="shared" si="16"/>
        <v>2.89460084728684</v>
      </c>
      <c r="O56" s="21">
        <v>13</v>
      </c>
      <c r="P56" s="22">
        <f t="shared" si="17"/>
        <v>0.00503025335708094</v>
      </c>
      <c r="Q56" s="22">
        <f t="shared" si="18"/>
        <v>0.0255696046230242</v>
      </c>
      <c r="R56" s="22">
        <f t="shared" si="19"/>
        <v>0.649695760228114</v>
      </c>
      <c r="S56" s="22">
        <f t="shared" si="20"/>
        <v>0.680295618208219</v>
      </c>
      <c r="U56" s="21">
        <v>13</v>
      </c>
      <c r="V56" s="22">
        <f t="shared" si="21"/>
        <v>0.00739421689989678</v>
      </c>
      <c r="W56" s="22">
        <f t="shared" si="22"/>
        <v>0.037586019869377</v>
      </c>
      <c r="X56" s="22">
        <f t="shared" si="23"/>
        <v>0.955019763230726</v>
      </c>
    </row>
    <row r="57" spans="1:24">
      <c r="A57" s="74" t="s">
        <v>41</v>
      </c>
      <c r="B57" s="8">
        <f>'iterasi 13'!W59</f>
        <v>0.0922184545097842</v>
      </c>
      <c r="C57" s="7">
        <v>1</v>
      </c>
      <c r="D57" s="7">
        <f t="shared" si="13"/>
        <v>2</v>
      </c>
      <c r="E57" s="7">
        <v>1</v>
      </c>
      <c r="F57" s="8">
        <f t="shared" si="14"/>
        <v>0.00850424335217313</v>
      </c>
      <c r="G57" s="8">
        <f t="shared" si="15"/>
        <v>0.00850424335217313</v>
      </c>
      <c r="H57" s="8">
        <f t="shared" si="16"/>
        <v>0.0170084867043463</v>
      </c>
      <c r="I57" s="8">
        <f t="shared" si="16"/>
        <v>0.00850424335217313</v>
      </c>
      <c r="O57" s="21">
        <v>14</v>
      </c>
      <c r="P57" s="22">
        <f t="shared" si="17"/>
        <v>0.0103027573946724</v>
      </c>
      <c r="Q57" s="22">
        <f t="shared" si="18"/>
        <v>0.235198017367045</v>
      </c>
      <c r="R57" s="22">
        <f t="shared" si="19"/>
        <v>0.0888612770219071</v>
      </c>
      <c r="S57" s="22">
        <f t="shared" si="20"/>
        <v>0.334362051783625</v>
      </c>
      <c r="U57" s="21">
        <v>14</v>
      </c>
      <c r="V57" s="22">
        <f t="shared" si="21"/>
        <v>0.0308131779300709</v>
      </c>
      <c r="W57" s="22">
        <f t="shared" si="22"/>
        <v>0.703423178893664</v>
      </c>
      <c r="X57" s="22">
        <f t="shared" si="23"/>
        <v>0.265763643176265</v>
      </c>
    </row>
    <row r="58" spans="1:24">
      <c r="A58" s="74" t="s">
        <v>42</v>
      </c>
      <c r="B58" s="8">
        <f>'iterasi 13'!W60</f>
        <v>0.0375334621066444</v>
      </c>
      <c r="C58" s="7">
        <v>0</v>
      </c>
      <c r="D58" s="7">
        <f t="shared" si="13"/>
        <v>0</v>
      </c>
      <c r="E58" s="7">
        <v>0</v>
      </c>
      <c r="F58" s="8">
        <f t="shared" si="14"/>
        <v>0.00140876077771091</v>
      </c>
      <c r="G58" s="8">
        <f t="shared" si="15"/>
        <v>0</v>
      </c>
      <c r="H58" s="8">
        <f t="shared" si="16"/>
        <v>0</v>
      </c>
      <c r="I58" s="8">
        <f t="shared" si="16"/>
        <v>0</v>
      </c>
      <c r="O58" s="21">
        <v>15</v>
      </c>
      <c r="P58" s="22">
        <f t="shared" si="17"/>
        <v>0.0293255544530835</v>
      </c>
      <c r="Q58" s="22">
        <f t="shared" si="18"/>
        <v>0.15538232220028</v>
      </c>
      <c r="R58" s="22">
        <f t="shared" si="19"/>
        <v>0.0193439759076055</v>
      </c>
      <c r="S58" s="22">
        <f t="shared" si="20"/>
        <v>0.204051852560969</v>
      </c>
      <c r="U58" s="21">
        <v>15</v>
      </c>
      <c r="V58" s="22">
        <f t="shared" si="21"/>
        <v>0.143716188238582</v>
      </c>
      <c r="W58" s="22">
        <f t="shared" si="22"/>
        <v>0.761484496465686</v>
      </c>
      <c r="X58" s="22">
        <f t="shared" si="23"/>
        <v>0.0947993152957319</v>
      </c>
    </row>
    <row r="59" spans="1:24">
      <c r="A59" s="74" t="s">
        <v>43</v>
      </c>
      <c r="B59" s="8">
        <f>'iterasi 13'!W61</f>
        <v>0.760868036822002</v>
      </c>
      <c r="C59" s="7">
        <v>3</v>
      </c>
      <c r="D59" s="7">
        <f t="shared" si="13"/>
        <v>6</v>
      </c>
      <c r="E59" s="7">
        <v>5</v>
      </c>
      <c r="F59" s="8">
        <f t="shared" si="14"/>
        <v>0.578920169457368</v>
      </c>
      <c r="G59" s="8">
        <f t="shared" si="15"/>
        <v>1.7367605083721</v>
      </c>
      <c r="H59" s="8">
        <f t="shared" si="16"/>
        <v>3.47352101674421</v>
      </c>
      <c r="I59" s="8">
        <f t="shared" si="16"/>
        <v>2.89460084728684</v>
      </c>
      <c r="O59" s="21">
        <v>16</v>
      </c>
      <c r="P59" s="22">
        <f t="shared" si="17"/>
        <v>0.00734205676041924</v>
      </c>
      <c r="Q59" s="22">
        <f t="shared" si="18"/>
        <v>0.069050588399738</v>
      </c>
      <c r="R59" s="22">
        <f t="shared" si="19"/>
        <v>0.675714816128007</v>
      </c>
      <c r="S59" s="22">
        <f t="shared" si="20"/>
        <v>0.752107461288164</v>
      </c>
      <c r="U59" s="21">
        <v>16</v>
      </c>
      <c r="V59" s="22">
        <f t="shared" si="21"/>
        <v>0.00976197835857686</v>
      </c>
      <c r="W59" s="22">
        <f t="shared" si="22"/>
        <v>0.0918094713240477</v>
      </c>
      <c r="X59" s="22">
        <f t="shared" si="23"/>
        <v>0.898428550317375</v>
      </c>
    </row>
    <row r="60" spans="1:24">
      <c r="A60" s="74" t="s">
        <v>44</v>
      </c>
      <c r="B60" s="8">
        <f>'iterasi 13'!W62</f>
        <v>0.236849058893338</v>
      </c>
      <c r="C60" s="7">
        <v>4</v>
      </c>
      <c r="D60" s="7">
        <f t="shared" si="13"/>
        <v>8</v>
      </c>
      <c r="E60" s="7">
        <v>7</v>
      </c>
      <c r="F60" s="8">
        <f t="shared" si="14"/>
        <v>0.0560974766986599</v>
      </c>
      <c r="G60" s="8">
        <f t="shared" si="15"/>
        <v>0.22438990679464</v>
      </c>
      <c r="H60" s="8">
        <f t="shared" si="16"/>
        <v>0.448779813589279</v>
      </c>
      <c r="I60" s="8">
        <f t="shared" si="16"/>
        <v>0.392682336890619</v>
      </c>
      <c r="O60" s="21">
        <v>17</v>
      </c>
      <c r="P60" s="22">
        <f t="shared" si="17"/>
        <v>0.00503025335708094</v>
      </c>
      <c r="Q60" s="22">
        <f t="shared" si="18"/>
        <v>0.0255696046230242</v>
      </c>
      <c r="R60" s="22">
        <f t="shared" si="19"/>
        <v>0.649695760228114</v>
      </c>
      <c r="S60" s="22">
        <f t="shared" si="20"/>
        <v>0.680295618208219</v>
      </c>
      <c r="U60" s="21">
        <v>17</v>
      </c>
      <c r="V60" s="22">
        <f t="shared" si="21"/>
        <v>0.00739421689989678</v>
      </c>
      <c r="W60" s="22">
        <f t="shared" si="22"/>
        <v>0.037586019869377</v>
      </c>
      <c r="X60" s="22">
        <f t="shared" si="23"/>
        <v>0.955019763230726</v>
      </c>
    </row>
    <row r="61" spans="1:24">
      <c r="A61" s="74" t="s">
        <v>45</v>
      </c>
      <c r="B61" s="8">
        <f>'iterasi 13'!W63</f>
        <v>0.052582213342506</v>
      </c>
      <c r="C61" s="7">
        <v>5</v>
      </c>
      <c r="D61" s="7">
        <f t="shared" si="13"/>
        <v>10</v>
      </c>
      <c r="E61" s="7">
        <v>6</v>
      </c>
      <c r="F61" s="8">
        <f t="shared" si="14"/>
        <v>0.00276488915999682</v>
      </c>
      <c r="G61" s="8">
        <f t="shared" si="15"/>
        <v>0.0138244457999841</v>
      </c>
      <c r="H61" s="8">
        <f t="shared" si="16"/>
        <v>0.0276488915999682</v>
      </c>
      <c r="I61" s="8">
        <f t="shared" si="16"/>
        <v>0.0165893349599809</v>
      </c>
      <c r="O61" s="21">
        <v>18</v>
      </c>
      <c r="P61" s="22">
        <f t="shared" si="17"/>
        <v>0.0293255544530835</v>
      </c>
      <c r="Q61" s="22">
        <f t="shared" si="18"/>
        <v>0.15538232220028</v>
      </c>
      <c r="R61" s="22">
        <f t="shared" si="19"/>
        <v>0.0193439759076055</v>
      </c>
      <c r="S61" s="22">
        <f t="shared" si="20"/>
        <v>0.204051852560969</v>
      </c>
      <c r="U61" s="21">
        <v>18</v>
      </c>
      <c r="V61" s="22">
        <f t="shared" si="21"/>
        <v>0.143716188238582</v>
      </c>
      <c r="W61" s="22">
        <f t="shared" si="22"/>
        <v>0.761484496465686</v>
      </c>
      <c r="X61" s="22">
        <f t="shared" si="23"/>
        <v>0.0947993152957319</v>
      </c>
    </row>
    <row r="62" spans="1:24">
      <c r="A62" s="74" t="s">
        <v>46</v>
      </c>
      <c r="B62" s="8">
        <f>'iterasi 13'!W64</f>
        <v>0.0375334621066444</v>
      </c>
      <c r="C62" s="7">
        <v>0</v>
      </c>
      <c r="D62" s="7">
        <f t="shared" si="13"/>
        <v>0</v>
      </c>
      <c r="E62" s="7">
        <v>0</v>
      </c>
      <c r="F62" s="8">
        <f t="shared" si="14"/>
        <v>0.00140876077771091</v>
      </c>
      <c r="G62" s="8">
        <f t="shared" si="15"/>
        <v>0</v>
      </c>
      <c r="H62" s="8">
        <f t="shared" si="16"/>
        <v>0</v>
      </c>
      <c r="I62" s="8">
        <f t="shared" si="16"/>
        <v>0</v>
      </c>
      <c r="O62" s="21">
        <v>19</v>
      </c>
      <c r="P62" s="22">
        <f t="shared" si="17"/>
        <v>0.0995112036000086</v>
      </c>
      <c r="Q62" s="22">
        <f t="shared" si="18"/>
        <v>0.0339991038956152</v>
      </c>
      <c r="R62" s="22">
        <f t="shared" si="19"/>
        <v>0.00963358061879517</v>
      </c>
      <c r="S62" s="22">
        <f t="shared" si="20"/>
        <v>0.143143888114419</v>
      </c>
      <c r="U62" s="21">
        <v>19</v>
      </c>
      <c r="V62" s="22">
        <f t="shared" si="21"/>
        <v>0.695183042118197</v>
      </c>
      <c r="W62" s="22">
        <f t="shared" si="22"/>
        <v>0.237516979198153</v>
      </c>
      <c r="X62" s="22">
        <f t="shared" si="23"/>
        <v>0.0672999786836499</v>
      </c>
    </row>
    <row r="63" spans="1:24">
      <c r="A63" s="74" t="s">
        <v>47</v>
      </c>
      <c r="B63" s="8">
        <f>'iterasi 13'!W65</f>
        <v>0.862920670213798</v>
      </c>
      <c r="C63" s="7">
        <v>2</v>
      </c>
      <c r="D63" s="7">
        <f t="shared" si="13"/>
        <v>4</v>
      </c>
      <c r="E63" s="7">
        <v>2</v>
      </c>
      <c r="F63" s="8">
        <f t="shared" si="14"/>
        <v>0.744632083082231</v>
      </c>
      <c r="G63" s="8">
        <f t="shared" si="15"/>
        <v>1.48926416616446</v>
      </c>
      <c r="H63" s="8">
        <f t="shared" si="16"/>
        <v>2.97852833232892</v>
      </c>
      <c r="I63" s="8">
        <f t="shared" si="16"/>
        <v>1.48926416616446</v>
      </c>
      <c r="O63" s="21">
        <v>20</v>
      </c>
      <c r="P63" s="22">
        <f t="shared" si="17"/>
        <v>0.422975571192644</v>
      </c>
      <c r="Q63" s="22">
        <f t="shared" si="18"/>
        <v>0.024050868394701</v>
      </c>
      <c r="R63" s="22">
        <f t="shared" si="19"/>
        <v>0.00760977127364433</v>
      </c>
      <c r="S63" s="22">
        <f t="shared" si="20"/>
        <v>0.454636210860989</v>
      </c>
      <c r="U63" s="21">
        <v>20</v>
      </c>
      <c r="V63" s="22">
        <f t="shared" si="21"/>
        <v>0.930360497223953</v>
      </c>
      <c r="W63" s="22">
        <f t="shared" si="22"/>
        <v>0.0529013479791975</v>
      </c>
      <c r="X63" s="22">
        <f t="shared" si="23"/>
        <v>0.0167381547968495</v>
      </c>
    </row>
    <row r="64" spans="1:24">
      <c r="A64" s="74" t="s">
        <v>48</v>
      </c>
      <c r="B64" s="8">
        <f>'iterasi 13'!W66</f>
        <v>0.862920670213798</v>
      </c>
      <c r="C64" s="7">
        <v>2</v>
      </c>
      <c r="D64" s="7">
        <f t="shared" si="13"/>
        <v>4</v>
      </c>
      <c r="E64" s="7">
        <v>2</v>
      </c>
      <c r="F64" s="8">
        <f t="shared" si="14"/>
        <v>0.744632083082231</v>
      </c>
      <c r="G64" s="8">
        <f t="shared" si="15"/>
        <v>1.48926416616446</v>
      </c>
      <c r="H64" s="8">
        <f t="shared" si="16"/>
        <v>2.97852833232892</v>
      </c>
      <c r="I64" s="8">
        <f t="shared" si="16"/>
        <v>1.48926416616446</v>
      </c>
      <c r="O64" s="21">
        <v>21</v>
      </c>
      <c r="P64" s="22">
        <f t="shared" si="17"/>
        <v>0.00503025335708094</v>
      </c>
      <c r="Q64" s="22">
        <f t="shared" si="18"/>
        <v>0.0255696046230242</v>
      </c>
      <c r="R64" s="22">
        <f t="shared" si="19"/>
        <v>0.649695760228114</v>
      </c>
      <c r="S64" s="22">
        <f t="shared" si="20"/>
        <v>0.680295618208219</v>
      </c>
      <c r="U64" s="21">
        <v>21</v>
      </c>
      <c r="V64" s="22">
        <f t="shared" si="21"/>
        <v>0.00739421689989678</v>
      </c>
      <c r="W64" s="22">
        <f t="shared" si="22"/>
        <v>0.037586019869377</v>
      </c>
      <c r="X64" s="22">
        <f t="shared" si="23"/>
        <v>0.955019763230726</v>
      </c>
    </row>
    <row r="65" spans="1:24">
      <c r="A65" s="74" t="s">
        <v>49</v>
      </c>
      <c r="B65" s="8">
        <f>'iterasi 13'!W67</f>
        <v>0.90778292000737</v>
      </c>
      <c r="C65" s="7">
        <v>2</v>
      </c>
      <c r="D65" s="7">
        <f t="shared" si="13"/>
        <v>4</v>
      </c>
      <c r="E65" s="7">
        <v>3</v>
      </c>
      <c r="F65" s="8">
        <f t="shared" si="14"/>
        <v>0.824069829857108</v>
      </c>
      <c r="G65" s="8">
        <f t="shared" si="15"/>
        <v>1.64813965971422</v>
      </c>
      <c r="H65" s="8">
        <f t="shared" si="16"/>
        <v>3.29627931942843</v>
      </c>
      <c r="I65" s="8">
        <f t="shared" si="16"/>
        <v>2.47220948957132</v>
      </c>
      <c r="O65" s="21">
        <v>22</v>
      </c>
      <c r="P65" s="22">
        <f t="shared" si="17"/>
        <v>0.0116814119984071</v>
      </c>
      <c r="Q65" s="22">
        <f t="shared" si="18"/>
        <v>0.538985682668359</v>
      </c>
      <c r="R65" s="22">
        <f t="shared" si="19"/>
        <v>0.0745120583060734</v>
      </c>
      <c r="S65" s="22">
        <f t="shared" si="20"/>
        <v>0.62517915297284</v>
      </c>
      <c r="U65" s="21">
        <v>22</v>
      </c>
      <c r="V65" s="22">
        <f t="shared" si="21"/>
        <v>0.0186849032679031</v>
      </c>
      <c r="W65" s="22">
        <f t="shared" si="22"/>
        <v>0.862129967234808</v>
      </c>
      <c r="X65" s="22">
        <f t="shared" si="23"/>
        <v>0.119185129497289</v>
      </c>
    </row>
    <row r="66" spans="1:24">
      <c r="A66" s="74" t="s">
        <v>50</v>
      </c>
      <c r="B66" s="8">
        <f>'iterasi 13'!W68</f>
        <v>0.927688213767378</v>
      </c>
      <c r="C66" s="7">
        <v>3</v>
      </c>
      <c r="D66" s="7">
        <f t="shared" si="13"/>
        <v>6</v>
      </c>
      <c r="E66" s="7">
        <v>2</v>
      </c>
      <c r="F66" s="8">
        <f t="shared" si="14"/>
        <v>0.860605421962909</v>
      </c>
      <c r="G66" s="8">
        <f t="shared" si="15"/>
        <v>2.58181626588873</v>
      </c>
      <c r="H66" s="8">
        <f t="shared" si="16"/>
        <v>5.16363253177746</v>
      </c>
      <c r="I66" s="8">
        <f t="shared" si="16"/>
        <v>1.72121084392582</v>
      </c>
      <c r="O66" s="21">
        <v>23</v>
      </c>
      <c r="P66" s="22">
        <f t="shared" si="17"/>
        <v>0.0116814119984071</v>
      </c>
      <c r="Q66" s="22">
        <f t="shared" si="18"/>
        <v>0.538985682668359</v>
      </c>
      <c r="R66" s="22">
        <f t="shared" si="19"/>
        <v>0.0745120583060734</v>
      </c>
      <c r="S66" s="22">
        <f t="shared" si="20"/>
        <v>0.62517915297284</v>
      </c>
      <c r="U66" s="21">
        <v>23</v>
      </c>
      <c r="V66" s="22">
        <f t="shared" si="21"/>
        <v>0.0186849032679031</v>
      </c>
      <c r="W66" s="22">
        <f t="shared" si="22"/>
        <v>0.862129967234808</v>
      </c>
      <c r="X66" s="22">
        <f t="shared" si="23"/>
        <v>0.119185129497289</v>
      </c>
    </row>
    <row r="67" spans="1:24">
      <c r="A67" s="74" t="s">
        <v>51</v>
      </c>
      <c r="B67" s="8">
        <f>'iterasi 13'!W69</f>
        <v>0.862920670213798</v>
      </c>
      <c r="C67" s="7">
        <v>2</v>
      </c>
      <c r="D67" s="7">
        <f t="shared" si="13"/>
        <v>4</v>
      </c>
      <c r="E67" s="7">
        <v>2</v>
      </c>
      <c r="F67" s="8">
        <f t="shared" si="14"/>
        <v>0.744632083082231</v>
      </c>
      <c r="G67" s="8">
        <f t="shared" si="15"/>
        <v>1.48926416616446</v>
      </c>
      <c r="H67" s="8">
        <f t="shared" si="16"/>
        <v>2.97852833232892</v>
      </c>
      <c r="I67" s="8">
        <f t="shared" si="16"/>
        <v>1.48926416616446</v>
      </c>
      <c r="O67" s="21">
        <v>24</v>
      </c>
      <c r="P67" s="22">
        <f t="shared" si="17"/>
        <v>0.0131318411092288</v>
      </c>
      <c r="Q67" s="22">
        <f t="shared" si="18"/>
        <v>0.685430470015763</v>
      </c>
      <c r="R67" s="22">
        <f t="shared" si="19"/>
        <v>0.0568576027626962</v>
      </c>
      <c r="S67" s="22">
        <f t="shared" si="20"/>
        <v>0.755419913887687</v>
      </c>
      <c r="U67" s="21">
        <v>24</v>
      </c>
      <c r="V67" s="22">
        <f t="shared" si="21"/>
        <v>0.0173834987241033</v>
      </c>
      <c r="W67" s="22">
        <f t="shared" si="22"/>
        <v>0.90735027951311</v>
      </c>
      <c r="X67" s="22">
        <f t="shared" si="23"/>
        <v>0.075266221762787</v>
      </c>
    </row>
    <row r="68" spans="1:24">
      <c r="A68" s="74" t="s">
        <v>52</v>
      </c>
      <c r="B68" s="8">
        <f>'iterasi 13'!W70</f>
        <v>0.0922184545097842</v>
      </c>
      <c r="C68" s="7">
        <v>1</v>
      </c>
      <c r="D68" s="7">
        <f t="shared" si="13"/>
        <v>2</v>
      </c>
      <c r="E68" s="7">
        <v>1</v>
      </c>
      <c r="F68" s="8">
        <f t="shared" si="14"/>
        <v>0.00850424335217313</v>
      </c>
      <c r="G68" s="8">
        <f t="shared" si="15"/>
        <v>0.00850424335217313</v>
      </c>
      <c r="H68" s="8">
        <f t="shared" si="16"/>
        <v>0.0170084867043463</v>
      </c>
      <c r="I68" s="8">
        <f t="shared" si="16"/>
        <v>0.00850424335217313</v>
      </c>
      <c r="O68" s="21">
        <v>25</v>
      </c>
      <c r="P68" s="22">
        <f t="shared" si="17"/>
        <v>0.017709813868279</v>
      </c>
      <c r="Q68" s="22">
        <f t="shared" si="18"/>
        <v>0.615408266747616</v>
      </c>
      <c r="R68" s="22">
        <f t="shared" si="19"/>
        <v>0.0301257194340119</v>
      </c>
      <c r="S68" s="22">
        <f t="shared" si="20"/>
        <v>0.663243800049907</v>
      </c>
      <c r="U68" s="21">
        <v>25</v>
      </c>
      <c r="V68" s="22">
        <f t="shared" si="21"/>
        <v>0.0267018159339694</v>
      </c>
      <c r="W68" s="22">
        <f t="shared" si="22"/>
        <v>0.927876395831078</v>
      </c>
      <c r="X68" s="22">
        <f t="shared" si="23"/>
        <v>0.0454217882349523</v>
      </c>
    </row>
    <row r="69" spans="1:24">
      <c r="A69" s="74" t="s">
        <v>53</v>
      </c>
      <c r="B69" s="8">
        <f>'iterasi 13'!W71</f>
        <v>0.90778292000737</v>
      </c>
      <c r="C69" s="7">
        <v>2</v>
      </c>
      <c r="D69" s="7">
        <f t="shared" si="13"/>
        <v>4</v>
      </c>
      <c r="E69" s="7">
        <v>3</v>
      </c>
      <c r="F69" s="8">
        <f t="shared" si="14"/>
        <v>0.824069829857108</v>
      </c>
      <c r="G69" s="8">
        <f t="shared" si="15"/>
        <v>1.64813965971422</v>
      </c>
      <c r="H69" s="8">
        <f t="shared" si="16"/>
        <v>3.29627931942843</v>
      </c>
      <c r="I69" s="8">
        <f t="shared" si="16"/>
        <v>2.47220948957132</v>
      </c>
      <c r="O69" s="21">
        <v>26</v>
      </c>
      <c r="P69" s="22">
        <f t="shared" si="17"/>
        <v>0.0116814119984071</v>
      </c>
      <c r="Q69" s="22">
        <f t="shared" si="18"/>
        <v>0.538985682668359</v>
      </c>
      <c r="R69" s="22">
        <f t="shared" si="19"/>
        <v>0.0745120583060734</v>
      </c>
      <c r="S69" s="22">
        <f t="shared" si="20"/>
        <v>0.62517915297284</v>
      </c>
      <c r="U69" s="21">
        <v>26</v>
      </c>
      <c r="V69" s="22">
        <f t="shared" si="21"/>
        <v>0.0186849032679031</v>
      </c>
      <c r="W69" s="22">
        <f t="shared" si="22"/>
        <v>0.862129967234808</v>
      </c>
      <c r="X69" s="22">
        <f t="shared" si="23"/>
        <v>0.119185129497289</v>
      </c>
    </row>
    <row r="70" spans="1:24">
      <c r="A70" s="74" t="s">
        <v>54</v>
      </c>
      <c r="B70" s="8">
        <f>'iterasi 13'!W72</f>
        <v>0.0178550664707085</v>
      </c>
      <c r="C70" s="7">
        <v>5</v>
      </c>
      <c r="D70" s="7">
        <f t="shared" si="13"/>
        <v>10</v>
      </c>
      <c r="E70" s="7">
        <v>7</v>
      </c>
      <c r="F70" s="8">
        <f t="shared" si="14"/>
        <v>0.000318803398673419</v>
      </c>
      <c r="G70" s="8">
        <f t="shared" si="15"/>
        <v>0.0015940169933671</v>
      </c>
      <c r="H70" s="8">
        <f t="shared" si="16"/>
        <v>0.00318803398673419</v>
      </c>
      <c r="I70" s="8">
        <f t="shared" si="16"/>
        <v>0.00223162379071393</v>
      </c>
      <c r="O70" s="21">
        <v>27</v>
      </c>
      <c r="P70" s="22">
        <f t="shared" si="17"/>
        <v>0.00734205676041924</v>
      </c>
      <c r="Q70" s="22">
        <f t="shared" si="18"/>
        <v>0.069050588399738</v>
      </c>
      <c r="R70" s="22">
        <f t="shared" si="19"/>
        <v>0.675714816128007</v>
      </c>
      <c r="S70" s="22">
        <f t="shared" si="20"/>
        <v>0.752107461288164</v>
      </c>
      <c r="U70" s="21">
        <v>27</v>
      </c>
      <c r="V70" s="22">
        <f t="shared" si="21"/>
        <v>0.00976197835857686</v>
      </c>
      <c r="W70" s="22">
        <f t="shared" si="22"/>
        <v>0.0918094713240477</v>
      </c>
      <c r="X70" s="22">
        <f t="shared" si="23"/>
        <v>0.898428550317375</v>
      </c>
    </row>
    <row r="71" spans="1:24">
      <c r="A71" s="74" t="s">
        <v>55</v>
      </c>
      <c r="B71" s="8">
        <f>'iterasi 13'!W73</f>
        <v>0.0922184545097842</v>
      </c>
      <c r="C71" s="7">
        <v>1</v>
      </c>
      <c r="D71" s="7">
        <f t="shared" si="13"/>
        <v>2</v>
      </c>
      <c r="E71" s="7">
        <v>1</v>
      </c>
      <c r="F71" s="8">
        <f t="shared" si="14"/>
        <v>0.00850424335217313</v>
      </c>
      <c r="G71" s="8">
        <f t="shared" si="15"/>
        <v>0.00850424335217313</v>
      </c>
      <c r="H71" s="8">
        <f t="shared" si="16"/>
        <v>0.0170084867043463</v>
      </c>
      <c r="I71" s="8">
        <f t="shared" si="16"/>
        <v>0.00850424335217313</v>
      </c>
      <c r="O71" s="21">
        <v>28</v>
      </c>
      <c r="P71" s="22">
        <f t="shared" si="17"/>
        <v>0.0131318411092288</v>
      </c>
      <c r="Q71" s="22">
        <f t="shared" si="18"/>
        <v>0.685430470015763</v>
      </c>
      <c r="R71" s="22">
        <f t="shared" si="19"/>
        <v>0.0568576027626962</v>
      </c>
      <c r="S71" s="22">
        <f t="shared" si="20"/>
        <v>0.755419913887687</v>
      </c>
      <c r="U71" s="21">
        <v>28</v>
      </c>
      <c r="V71" s="22">
        <f t="shared" si="21"/>
        <v>0.0173834987241033</v>
      </c>
      <c r="W71" s="22">
        <f t="shared" si="22"/>
        <v>0.90735027951311</v>
      </c>
      <c r="X71" s="22">
        <f t="shared" si="23"/>
        <v>0.075266221762787</v>
      </c>
    </row>
    <row r="72" spans="1:24">
      <c r="A72" s="28" t="s">
        <v>5</v>
      </c>
      <c r="B72" s="28"/>
      <c r="C72" s="28"/>
      <c r="D72" s="28"/>
      <c r="E72" s="28"/>
      <c r="F72" s="29">
        <f>SUM(F42:F71)</f>
        <v>10.5133630183199</v>
      </c>
      <c r="G72" s="29">
        <f>SUM(G42:G71)</f>
        <v>26.5256346984688</v>
      </c>
      <c r="H72" s="29">
        <f>SUM(H42:H71)</f>
        <v>53.0512693969375</v>
      </c>
      <c r="I72" s="29">
        <f>SUM(I42:I71)</f>
        <v>28.3671543513046</v>
      </c>
      <c r="O72" s="21">
        <v>29</v>
      </c>
      <c r="P72" s="22">
        <f t="shared" si="17"/>
        <v>1.10023391183552</v>
      </c>
      <c r="Q72" s="22">
        <f t="shared" si="18"/>
        <v>0.0203325838978793</v>
      </c>
      <c r="R72" s="22">
        <f t="shared" si="19"/>
        <v>0.00696489680582267</v>
      </c>
      <c r="S72" s="22">
        <f t="shared" si="20"/>
        <v>1.12753139253923</v>
      </c>
      <c r="U72" s="21">
        <v>29</v>
      </c>
      <c r="V72" s="22">
        <f t="shared" si="21"/>
        <v>0.975790048166883</v>
      </c>
      <c r="W72" s="22">
        <f t="shared" si="22"/>
        <v>0.0180328317529943</v>
      </c>
      <c r="X72" s="22">
        <f t="shared" si="23"/>
        <v>0.00617712008012261</v>
      </c>
    </row>
    <row r="73" spans="1:24">
      <c r="A73" s="28" t="s">
        <v>66</v>
      </c>
      <c r="B73" s="28"/>
      <c r="C73" s="28"/>
      <c r="D73" s="28"/>
      <c r="E73" s="28"/>
      <c r="F73" s="28"/>
      <c r="G73" s="29">
        <f>(G72/$F72)</f>
        <v>2.52303993044348</v>
      </c>
      <c r="H73" s="29">
        <f>(H72/$F72)</f>
        <v>5.04607986088695</v>
      </c>
      <c r="I73" s="29">
        <f>(I72/$F72)</f>
        <v>2.69819983404682</v>
      </c>
      <c r="O73" s="21">
        <v>30</v>
      </c>
      <c r="P73" s="22">
        <f t="shared" si="17"/>
        <v>0.00734205676041924</v>
      </c>
      <c r="Q73" s="22">
        <f t="shared" si="18"/>
        <v>0.069050588399738</v>
      </c>
      <c r="R73" s="22">
        <f t="shared" si="19"/>
        <v>0.675714816128007</v>
      </c>
      <c r="S73" s="22">
        <f t="shared" si="20"/>
        <v>0.752107461288164</v>
      </c>
      <c r="U73" s="21">
        <v>30</v>
      </c>
      <c r="V73" s="22">
        <f t="shared" si="21"/>
        <v>0.00976197835857686</v>
      </c>
      <c r="W73" s="22">
        <f t="shared" si="22"/>
        <v>0.0918094713240477</v>
      </c>
      <c r="X73" s="22">
        <f t="shared" si="23"/>
        <v>0.898428550317375</v>
      </c>
    </row>
    <row r="74" spans="1:9">
      <c r="A74" s="30"/>
      <c r="B74" s="30"/>
      <c r="C74" s="30"/>
      <c r="D74" s="30"/>
      <c r="E74" s="30"/>
      <c r="F74" s="30"/>
      <c r="G74" s="67"/>
      <c r="H74" s="67"/>
      <c r="I74" s="67"/>
    </row>
    <row r="75" spans="1:9">
      <c r="A75" s="30"/>
      <c r="B75" s="30"/>
      <c r="C75" s="30"/>
      <c r="D75" s="30"/>
      <c r="E75" s="30"/>
      <c r="F75" s="30"/>
      <c r="G75" s="67"/>
      <c r="H75" s="67"/>
      <c r="I75" s="67"/>
    </row>
    <row r="76" spans="1:16">
      <c r="A76" s="32" t="s">
        <v>3</v>
      </c>
      <c r="B76" s="32" t="s">
        <v>67</v>
      </c>
      <c r="C76" s="32" t="s">
        <v>10</v>
      </c>
      <c r="D76" s="32"/>
      <c r="E76" s="32"/>
      <c r="F76" s="34" t="s">
        <v>11</v>
      </c>
      <c r="G76" s="32" t="s">
        <v>12</v>
      </c>
      <c r="H76" s="32" t="s">
        <v>13</v>
      </c>
      <c r="I76" s="32" t="s">
        <v>14</v>
      </c>
      <c r="O76" s="39" t="s">
        <v>68</v>
      </c>
      <c r="P76" s="40"/>
    </row>
    <row r="77" spans="1:16">
      <c r="A77" s="32"/>
      <c r="B77" s="32"/>
      <c r="C77" s="32" t="s">
        <v>21</v>
      </c>
      <c r="D77" s="32" t="s">
        <v>22</v>
      </c>
      <c r="E77" s="32" t="s">
        <v>23</v>
      </c>
      <c r="F77" s="34"/>
      <c r="G77" s="32"/>
      <c r="H77" s="32"/>
      <c r="I77" s="32"/>
      <c r="O77" s="40"/>
      <c r="P77" s="40"/>
    </row>
    <row r="78" spans="1:16">
      <c r="A78" s="74" t="s">
        <v>26</v>
      </c>
      <c r="B78" s="8">
        <f>'iterasi 13'!X44</f>
        <v>0.118471309124276</v>
      </c>
      <c r="C78" s="7">
        <v>2</v>
      </c>
      <c r="D78" s="7">
        <f>C78*2</f>
        <v>4</v>
      </c>
      <c r="E78" s="7">
        <v>2</v>
      </c>
      <c r="F78" s="8">
        <f>B78^2</f>
        <v>0.0140354510856196</v>
      </c>
      <c r="G78" s="8">
        <f>$F78*C78</f>
        <v>0.0280709021712393</v>
      </c>
      <c r="H78" s="8">
        <f>$F78*D78</f>
        <v>0.0561418043424786</v>
      </c>
      <c r="I78" s="8">
        <f>$F78*E78</f>
        <v>0.0280709021712393</v>
      </c>
      <c r="O78" s="41" t="s">
        <v>111</v>
      </c>
      <c r="P78" s="27">
        <f>SUM(V6:V35)</f>
        <v>195.429578264398</v>
      </c>
    </row>
    <row r="79" spans="1:16">
      <c r="A79" s="74" t="s">
        <v>27</v>
      </c>
      <c r="B79" s="8">
        <f>'iterasi 13'!X45</f>
        <v>0.0312401810538172</v>
      </c>
      <c r="C79" s="7">
        <v>3</v>
      </c>
      <c r="D79" s="7">
        <f t="shared" ref="D79:D107" si="24">C79*2</f>
        <v>6</v>
      </c>
      <c r="E79" s="7">
        <v>3</v>
      </c>
      <c r="F79" s="8">
        <f t="shared" ref="F79:F107" si="25">B79^2</f>
        <v>0.000975948912275279</v>
      </c>
      <c r="G79" s="8">
        <f t="shared" ref="G79:G107" si="26">F79*C79</f>
        <v>0.00292784673682584</v>
      </c>
      <c r="H79" s="8">
        <f t="shared" ref="H79:I107" si="27">$F79*D79</f>
        <v>0.00585569347365168</v>
      </c>
      <c r="I79" s="8">
        <f t="shared" si="27"/>
        <v>0.00292784673682584</v>
      </c>
      <c r="O79" s="41" t="s">
        <v>107</v>
      </c>
      <c r="P79" s="27">
        <f>'iterasi 13'!V36</f>
        <v>195.49112541503</v>
      </c>
    </row>
    <row r="80" spans="1:16">
      <c r="A80" s="74" t="s">
        <v>28</v>
      </c>
      <c r="B80" s="8">
        <f>'iterasi 13'!X46</f>
        <v>0.955087611271753</v>
      </c>
      <c r="C80" s="7">
        <v>0</v>
      </c>
      <c r="D80" s="7">
        <f t="shared" si="24"/>
        <v>0</v>
      </c>
      <c r="E80" s="7">
        <v>0</v>
      </c>
      <c r="F80" s="8">
        <f t="shared" si="25"/>
        <v>0.912192345204784</v>
      </c>
      <c r="G80" s="8">
        <f t="shared" si="26"/>
        <v>0</v>
      </c>
      <c r="H80" s="8">
        <f t="shared" si="27"/>
        <v>0</v>
      </c>
      <c r="I80" s="8">
        <f t="shared" si="27"/>
        <v>0</v>
      </c>
      <c r="O80" s="41" t="s">
        <v>112</v>
      </c>
      <c r="P80" s="27">
        <f>ABS(P78-P79)</f>
        <v>0.0615471506324923</v>
      </c>
    </row>
    <row r="81" spans="1:9">
      <c r="A81" s="74" t="s">
        <v>29</v>
      </c>
      <c r="B81" s="8">
        <f>'iterasi 13'!X47</f>
        <v>0.0108051754010006</v>
      </c>
      <c r="C81" s="7">
        <v>6</v>
      </c>
      <c r="D81" s="7">
        <f t="shared" si="24"/>
        <v>12</v>
      </c>
      <c r="E81" s="7">
        <v>8</v>
      </c>
      <c r="F81" s="8">
        <f t="shared" si="25"/>
        <v>0.00011675181544639</v>
      </c>
      <c r="G81" s="8">
        <f t="shared" si="26"/>
        <v>0.000700510892678337</v>
      </c>
      <c r="H81" s="8">
        <f t="shared" si="27"/>
        <v>0.00140102178535667</v>
      </c>
      <c r="I81" s="8">
        <f t="shared" si="27"/>
        <v>0.000934014523571116</v>
      </c>
    </row>
    <row r="82" spans="1:16">
      <c r="A82" s="74" t="s">
        <v>30</v>
      </c>
      <c r="B82" s="8">
        <f>'iterasi 13'!X48</f>
        <v>0.897989595485447</v>
      </c>
      <c r="C82" s="7">
        <v>1</v>
      </c>
      <c r="D82" s="7">
        <f t="shared" si="24"/>
        <v>2</v>
      </c>
      <c r="E82" s="7">
        <v>1</v>
      </c>
      <c r="F82" s="8">
        <f t="shared" si="25"/>
        <v>0.806385313600116</v>
      </c>
      <c r="G82" s="8">
        <f t="shared" si="26"/>
        <v>0.806385313600116</v>
      </c>
      <c r="H82" s="8">
        <f t="shared" si="27"/>
        <v>1.61277062720023</v>
      </c>
      <c r="I82" s="8">
        <f t="shared" si="27"/>
        <v>0.806385313600116</v>
      </c>
      <c r="O82" s="42" t="s">
        <v>113</v>
      </c>
      <c r="P82" s="43"/>
    </row>
    <row r="83" spans="1:16">
      <c r="A83" s="74" t="s">
        <v>31</v>
      </c>
      <c r="B83" s="8">
        <f>'iterasi 13'!X49</f>
        <v>0.927113170163654</v>
      </c>
      <c r="C83" s="7">
        <v>1</v>
      </c>
      <c r="D83" s="7">
        <f t="shared" si="24"/>
        <v>2</v>
      </c>
      <c r="E83" s="7">
        <v>0</v>
      </c>
      <c r="F83" s="8">
        <f t="shared" si="25"/>
        <v>0.859538830290901</v>
      </c>
      <c r="G83" s="8">
        <f t="shared" si="26"/>
        <v>0.859538830290901</v>
      </c>
      <c r="H83" s="8">
        <f t="shared" si="27"/>
        <v>1.7190776605818</v>
      </c>
      <c r="I83" s="8">
        <f t="shared" si="27"/>
        <v>0</v>
      </c>
      <c r="O83" s="43"/>
      <c r="P83" s="43"/>
    </row>
    <row r="84" spans="1:9">
      <c r="A84" s="74" t="s">
        <v>32</v>
      </c>
      <c r="B84" s="8">
        <f>'iterasi 13'!X50</f>
        <v>0.118471309124276</v>
      </c>
      <c r="C84" s="7">
        <v>2</v>
      </c>
      <c r="D84" s="7">
        <f t="shared" si="24"/>
        <v>4</v>
      </c>
      <c r="E84" s="7">
        <v>2</v>
      </c>
      <c r="F84" s="8">
        <f t="shared" si="25"/>
        <v>0.0140354510856196</v>
      </c>
      <c r="G84" s="8">
        <f t="shared" si="26"/>
        <v>0.0280709021712393</v>
      </c>
      <c r="H84" s="8">
        <f t="shared" si="27"/>
        <v>0.0561418043424786</v>
      </c>
      <c r="I84" s="8">
        <f t="shared" si="27"/>
        <v>0.0280709021712393</v>
      </c>
    </row>
    <row r="85" spans="1:9">
      <c r="A85" s="74" t="s">
        <v>33</v>
      </c>
      <c r="B85" s="8">
        <f>'iterasi 13'!X51</f>
        <v>0.0574384709124391</v>
      </c>
      <c r="C85" s="7">
        <v>3</v>
      </c>
      <c r="D85" s="7">
        <f t="shared" si="24"/>
        <v>6</v>
      </c>
      <c r="E85" s="7">
        <v>4</v>
      </c>
      <c r="F85" s="8">
        <f t="shared" si="25"/>
        <v>0.00329917794075911</v>
      </c>
      <c r="G85" s="8">
        <f t="shared" si="26"/>
        <v>0.00989753382227733</v>
      </c>
      <c r="H85" s="8">
        <f t="shared" si="27"/>
        <v>0.0197950676445547</v>
      </c>
      <c r="I85" s="8">
        <f t="shared" si="27"/>
        <v>0.0131967117630364</v>
      </c>
    </row>
    <row r="86" spans="1:9">
      <c r="A86" s="74" t="s">
        <v>34</v>
      </c>
      <c r="B86" s="8">
        <f>'iterasi 13'!X52</f>
        <v>0.150291183621103</v>
      </c>
      <c r="C86" s="7">
        <v>4</v>
      </c>
      <c r="D86" s="7">
        <f t="shared" si="24"/>
        <v>8</v>
      </c>
      <c r="E86" s="7">
        <v>1</v>
      </c>
      <c r="F86" s="8">
        <f t="shared" si="25"/>
        <v>0.0225874398742321</v>
      </c>
      <c r="G86" s="8">
        <f t="shared" si="26"/>
        <v>0.0903497594969283</v>
      </c>
      <c r="H86" s="8">
        <f t="shared" si="27"/>
        <v>0.180699518993857</v>
      </c>
      <c r="I86" s="8">
        <f t="shared" si="27"/>
        <v>0.0225874398742321</v>
      </c>
    </row>
    <row r="87" spans="1:9">
      <c r="A87" s="74" t="s">
        <v>35</v>
      </c>
      <c r="B87" s="8">
        <f>'iterasi 13'!X53</f>
        <v>0.0475681419610136</v>
      </c>
      <c r="C87" s="7">
        <v>7</v>
      </c>
      <c r="D87" s="7">
        <f t="shared" si="24"/>
        <v>14</v>
      </c>
      <c r="E87" s="7">
        <v>9</v>
      </c>
      <c r="F87" s="8">
        <f t="shared" si="25"/>
        <v>0.00226272812962314</v>
      </c>
      <c r="G87" s="8">
        <f t="shared" si="26"/>
        <v>0.015839096907362</v>
      </c>
      <c r="H87" s="8">
        <f t="shared" si="27"/>
        <v>0.0316781938147239</v>
      </c>
      <c r="I87" s="8">
        <f t="shared" si="27"/>
        <v>0.0203645531666082</v>
      </c>
    </row>
    <row r="88" spans="1:9">
      <c r="A88" s="74" t="s">
        <v>36</v>
      </c>
      <c r="B88" s="8">
        <f>'iterasi 13'!X54</f>
        <v>0.955087611271753</v>
      </c>
      <c r="C88" s="7">
        <v>0</v>
      </c>
      <c r="D88" s="7">
        <f t="shared" si="24"/>
        <v>0</v>
      </c>
      <c r="E88" s="7">
        <v>0</v>
      </c>
      <c r="F88" s="8">
        <f t="shared" si="25"/>
        <v>0.912192345204784</v>
      </c>
      <c r="G88" s="8">
        <f t="shared" si="26"/>
        <v>0</v>
      </c>
      <c r="H88" s="8">
        <f t="shared" si="27"/>
        <v>0</v>
      </c>
      <c r="I88" s="8">
        <f t="shared" si="27"/>
        <v>0</v>
      </c>
    </row>
    <row r="89" spans="1:9">
      <c r="A89" s="74" t="s">
        <v>37</v>
      </c>
      <c r="B89" s="8">
        <f>'iterasi 13'!X55</f>
        <v>0.105187835223012</v>
      </c>
      <c r="C89" s="7">
        <v>4</v>
      </c>
      <c r="D89" s="7">
        <f t="shared" si="24"/>
        <v>8</v>
      </c>
      <c r="E89" s="7">
        <v>3</v>
      </c>
      <c r="F89" s="8">
        <f t="shared" si="25"/>
        <v>0.0110644806789036</v>
      </c>
      <c r="G89" s="8">
        <f t="shared" si="26"/>
        <v>0.0442579227156145</v>
      </c>
      <c r="H89" s="8">
        <f t="shared" si="27"/>
        <v>0.088515845431229</v>
      </c>
      <c r="I89" s="8">
        <f t="shared" si="27"/>
        <v>0.0331934420367109</v>
      </c>
    </row>
    <row r="90" spans="1:9">
      <c r="A90" s="74" t="s">
        <v>38</v>
      </c>
      <c r="B90" s="8">
        <f>'iterasi 13'!X56</f>
        <v>0.955087611271753</v>
      </c>
      <c r="C90" s="7">
        <v>0</v>
      </c>
      <c r="D90" s="7">
        <f t="shared" si="24"/>
        <v>0</v>
      </c>
      <c r="E90" s="7">
        <v>0</v>
      </c>
      <c r="F90" s="8">
        <f t="shared" si="25"/>
        <v>0.912192345204784</v>
      </c>
      <c r="G90" s="8">
        <f t="shared" si="26"/>
        <v>0</v>
      </c>
      <c r="H90" s="8">
        <f t="shared" si="27"/>
        <v>0</v>
      </c>
      <c r="I90" s="8">
        <f t="shared" si="27"/>
        <v>0</v>
      </c>
    </row>
    <row r="91" spans="1:9">
      <c r="A91" s="74" t="s">
        <v>39</v>
      </c>
      <c r="B91" s="8">
        <f>'iterasi 13'!X57</f>
        <v>0.26488776440696</v>
      </c>
      <c r="C91" s="7">
        <v>2</v>
      </c>
      <c r="D91" s="7">
        <f t="shared" si="24"/>
        <v>4</v>
      </c>
      <c r="E91" s="7">
        <v>1</v>
      </c>
      <c r="F91" s="8">
        <f t="shared" si="25"/>
        <v>0.070165527732517</v>
      </c>
      <c r="G91" s="8">
        <f t="shared" si="26"/>
        <v>0.140331055465034</v>
      </c>
      <c r="H91" s="8">
        <f t="shared" si="27"/>
        <v>0.280662110930068</v>
      </c>
      <c r="I91" s="8">
        <f t="shared" si="27"/>
        <v>0.070165527732517</v>
      </c>
    </row>
    <row r="92" spans="1:9">
      <c r="A92" s="74" t="s">
        <v>40</v>
      </c>
      <c r="B92" s="8">
        <f>'iterasi 13'!X58</f>
        <v>0.094932122672683</v>
      </c>
      <c r="C92" s="7">
        <v>3</v>
      </c>
      <c r="D92" s="7">
        <f t="shared" si="24"/>
        <v>6</v>
      </c>
      <c r="E92" s="7">
        <v>5</v>
      </c>
      <c r="F92" s="8">
        <f t="shared" si="25"/>
        <v>0.00901210791514134</v>
      </c>
      <c r="G92" s="8">
        <f t="shared" si="26"/>
        <v>0.027036323745424</v>
      </c>
      <c r="H92" s="8">
        <f t="shared" si="27"/>
        <v>0.054072647490848</v>
      </c>
      <c r="I92" s="8">
        <f t="shared" si="27"/>
        <v>0.0450605395757067</v>
      </c>
    </row>
    <row r="93" spans="1:9">
      <c r="A93" s="74" t="s">
        <v>41</v>
      </c>
      <c r="B93" s="8">
        <f>'iterasi 13'!X59</f>
        <v>0.897989595485447</v>
      </c>
      <c r="C93" s="7">
        <v>1</v>
      </c>
      <c r="D93" s="7">
        <f t="shared" si="24"/>
        <v>2</v>
      </c>
      <c r="E93" s="7">
        <v>1</v>
      </c>
      <c r="F93" s="8">
        <f t="shared" si="25"/>
        <v>0.806385313600116</v>
      </c>
      <c r="G93" s="8">
        <f t="shared" si="26"/>
        <v>0.806385313600116</v>
      </c>
      <c r="H93" s="8">
        <f t="shared" si="27"/>
        <v>1.61277062720023</v>
      </c>
      <c r="I93" s="8">
        <f t="shared" si="27"/>
        <v>0.806385313600116</v>
      </c>
    </row>
    <row r="94" spans="1:9">
      <c r="A94" s="74" t="s">
        <v>42</v>
      </c>
      <c r="B94" s="8">
        <f>'iterasi 13'!X60</f>
        <v>0.955087611271753</v>
      </c>
      <c r="C94" s="7">
        <v>0</v>
      </c>
      <c r="D94" s="7">
        <f t="shared" si="24"/>
        <v>0</v>
      </c>
      <c r="E94" s="7">
        <v>0</v>
      </c>
      <c r="F94" s="8">
        <f t="shared" si="25"/>
        <v>0.912192345204784</v>
      </c>
      <c r="G94" s="8">
        <f t="shared" si="26"/>
        <v>0</v>
      </c>
      <c r="H94" s="8">
        <f t="shared" si="27"/>
        <v>0</v>
      </c>
      <c r="I94" s="8">
        <f t="shared" si="27"/>
        <v>0</v>
      </c>
    </row>
    <row r="95" spans="1:9">
      <c r="A95" s="74" t="s">
        <v>43</v>
      </c>
      <c r="B95" s="8">
        <f>'iterasi 13'!X61</f>
        <v>0.094932122672683</v>
      </c>
      <c r="C95" s="7">
        <v>3</v>
      </c>
      <c r="D95" s="7">
        <f t="shared" si="24"/>
        <v>6</v>
      </c>
      <c r="E95" s="7">
        <v>5</v>
      </c>
      <c r="F95" s="8">
        <f t="shared" si="25"/>
        <v>0.00901210791514134</v>
      </c>
      <c r="G95" s="8">
        <f t="shared" si="26"/>
        <v>0.027036323745424</v>
      </c>
      <c r="H95" s="8">
        <f t="shared" si="27"/>
        <v>0.054072647490848</v>
      </c>
      <c r="I95" s="8">
        <f t="shared" si="27"/>
        <v>0.0450605395757067</v>
      </c>
    </row>
    <row r="96" spans="1:9">
      <c r="A96" s="74" t="s">
        <v>44</v>
      </c>
      <c r="B96" s="8">
        <f>'iterasi 13'!X62</f>
        <v>0.0671832487923502</v>
      </c>
      <c r="C96" s="7">
        <v>4</v>
      </c>
      <c r="D96" s="7">
        <f t="shared" si="24"/>
        <v>8</v>
      </c>
      <c r="E96" s="7">
        <v>7</v>
      </c>
      <c r="F96" s="8">
        <f t="shared" si="25"/>
        <v>0.00451358891829482</v>
      </c>
      <c r="G96" s="8">
        <f t="shared" si="26"/>
        <v>0.0180543556731793</v>
      </c>
      <c r="H96" s="8">
        <f t="shared" si="27"/>
        <v>0.0361087113463586</v>
      </c>
      <c r="I96" s="8">
        <f t="shared" si="27"/>
        <v>0.0315951224280638</v>
      </c>
    </row>
    <row r="97" spans="1:9">
      <c r="A97" s="74" t="s">
        <v>45</v>
      </c>
      <c r="B97" s="8">
        <f>'iterasi 13'!X63</f>
        <v>0.016653258246285</v>
      </c>
      <c r="C97" s="7">
        <v>5</v>
      </c>
      <c r="D97" s="7">
        <f t="shared" si="24"/>
        <v>10</v>
      </c>
      <c r="E97" s="7">
        <v>6</v>
      </c>
      <c r="F97" s="8">
        <f t="shared" si="25"/>
        <v>0.000277331010217459</v>
      </c>
      <c r="G97" s="8">
        <f t="shared" si="26"/>
        <v>0.0013866550510873</v>
      </c>
      <c r="H97" s="8">
        <f t="shared" si="27"/>
        <v>0.00277331010217459</v>
      </c>
      <c r="I97" s="8">
        <f t="shared" si="27"/>
        <v>0.00166398606130476</v>
      </c>
    </row>
    <row r="98" spans="1:9">
      <c r="A98" s="74" t="s">
        <v>46</v>
      </c>
      <c r="B98" s="8">
        <f>'iterasi 13'!X64</f>
        <v>0.955087611271753</v>
      </c>
      <c r="C98" s="7">
        <v>0</v>
      </c>
      <c r="D98" s="7">
        <f t="shared" si="24"/>
        <v>0</v>
      </c>
      <c r="E98" s="7">
        <v>0</v>
      </c>
      <c r="F98" s="8">
        <f t="shared" si="25"/>
        <v>0.912192345204784</v>
      </c>
      <c r="G98" s="8">
        <f t="shared" si="26"/>
        <v>0</v>
      </c>
      <c r="H98" s="8">
        <f t="shared" si="27"/>
        <v>0</v>
      </c>
      <c r="I98" s="8">
        <f t="shared" si="27"/>
        <v>0</v>
      </c>
    </row>
    <row r="99" spans="1:9">
      <c r="A99" s="74" t="s">
        <v>47</v>
      </c>
      <c r="B99" s="8">
        <f>'iterasi 13'!X65</f>
        <v>0.118471309124276</v>
      </c>
      <c r="C99" s="7">
        <v>2</v>
      </c>
      <c r="D99" s="7">
        <f t="shared" si="24"/>
        <v>4</v>
      </c>
      <c r="E99" s="7">
        <v>2</v>
      </c>
      <c r="F99" s="8">
        <f t="shared" si="25"/>
        <v>0.0140354510856196</v>
      </c>
      <c r="G99" s="8">
        <f t="shared" si="26"/>
        <v>0.0280709021712393</v>
      </c>
      <c r="H99" s="8">
        <f t="shared" si="27"/>
        <v>0.0561418043424786</v>
      </c>
      <c r="I99" s="8">
        <f t="shared" si="27"/>
        <v>0.0280709021712393</v>
      </c>
    </row>
    <row r="100" spans="1:9">
      <c r="A100" s="74" t="s">
        <v>48</v>
      </c>
      <c r="B100" s="8">
        <f>'iterasi 13'!X66</f>
        <v>0.118471309124276</v>
      </c>
      <c r="C100" s="7">
        <v>2</v>
      </c>
      <c r="D100" s="7">
        <f t="shared" si="24"/>
        <v>4</v>
      </c>
      <c r="E100" s="7">
        <v>2</v>
      </c>
      <c r="F100" s="8">
        <f t="shared" si="25"/>
        <v>0.0140354510856196</v>
      </c>
      <c r="G100" s="8">
        <f t="shared" si="26"/>
        <v>0.0280709021712393</v>
      </c>
      <c r="H100" s="8">
        <f t="shared" si="27"/>
        <v>0.0561418043424786</v>
      </c>
      <c r="I100" s="8">
        <f t="shared" si="27"/>
        <v>0.0280709021712393</v>
      </c>
    </row>
    <row r="101" spans="1:9">
      <c r="A101" s="74" t="s">
        <v>49</v>
      </c>
      <c r="B101" s="8">
        <f>'iterasi 13'!X67</f>
        <v>0.074889471766201</v>
      </c>
      <c r="C101" s="7">
        <v>2</v>
      </c>
      <c r="D101" s="7">
        <f t="shared" si="24"/>
        <v>4</v>
      </c>
      <c r="E101" s="7">
        <v>3</v>
      </c>
      <c r="F101" s="8">
        <f t="shared" si="25"/>
        <v>0.00560843298142062</v>
      </c>
      <c r="G101" s="8">
        <f t="shared" si="26"/>
        <v>0.0112168659628412</v>
      </c>
      <c r="H101" s="8">
        <f t="shared" si="27"/>
        <v>0.0224337319256825</v>
      </c>
      <c r="I101" s="8">
        <f t="shared" si="27"/>
        <v>0.0168252989442619</v>
      </c>
    </row>
    <row r="102" spans="1:9">
      <c r="A102" s="74" t="s">
        <v>50</v>
      </c>
      <c r="B102" s="8">
        <f>'iterasi 13'!X68</f>
        <v>0.0455112316931383</v>
      </c>
      <c r="C102" s="7">
        <v>3</v>
      </c>
      <c r="D102" s="7">
        <f t="shared" si="24"/>
        <v>6</v>
      </c>
      <c r="E102" s="7">
        <v>2</v>
      </c>
      <c r="F102" s="8">
        <f t="shared" si="25"/>
        <v>0.00207127221022651</v>
      </c>
      <c r="G102" s="8">
        <f t="shared" si="26"/>
        <v>0.00621381663067954</v>
      </c>
      <c r="H102" s="8">
        <f t="shared" si="27"/>
        <v>0.0124276332613591</v>
      </c>
      <c r="I102" s="8">
        <f t="shared" si="27"/>
        <v>0.00414254442045303</v>
      </c>
    </row>
    <row r="103" spans="1:9">
      <c r="A103" s="74" t="s">
        <v>51</v>
      </c>
      <c r="B103" s="8">
        <f>'iterasi 13'!X69</f>
        <v>0.118471309124276</v>
      </c>
      <c r="C103" s="7">
        <v>2</v>
      </c>
      <c r="D103" s="7">
        <f t="shared" si="24"/>
        <v>4</v>
      </c>
      <c r="E103" s="7">
        <v>2</v>
      </c>
      <c r="F103" s="8">
        <f t="shared" si="25"/>
        <v>0.0140354510856196</v>
      </c>
      <c r="G103" s="8">
        <f t="shared" si="26"/>
        <v>0.0280709021712393</v>
      </c>
      <c r="H103" s="8">
        <f t="shared" si="27"/>
        <v>0.0561418043424786</v>
      </c>
      <c r="I103" s="8">
        <f t="shared" si="27"/>
        <v>0.0280709021712393</v>
      </c>
    </row>
    <row r="104" spans="1:9">
      <c r="A104" s="74" t="s">
        <v>52</v>
      </c>
      <c r="B104" s="8">
        <f>'iterasi 13'!X70</f>
        <v>0.897989595485447</v>
      </c>
      <c r="C104" s="7">
        <v>1</v>
      </c>
      <c r="D104" s="7">
        <f t="shared" si="24"/>
        <v>2</v>
      </c>
      <c r="E104" s="7">
        <v>1</v>
      </c>
      <c r="F104" s="8">
        <f t="shared" si="25"/>
        <v>0.806385313600116</v>
      </c>
      <c r="G104" s="8">
        <f t="shared" si="26"/>
        <v>0.806385313600116</v>
      </c>
      <c r="H104" s="8">
        <f t="shared" si="27"/>
        <v>1.61277062720023</v>
      </c>
      <c r="I104" s="8">
        <f t="shared" si="27"/>
        <v>0.806385313600116</v>
      </c>
    </row>
    <row r="105" spans="1:9">
      <c r="A105" s="74" t="s">
        <v>53</v>
      </c>
      <c r="B105" s="8">
        <f>'iterasi 13'!X71</f>
        <v>0.074889471766201</v>
      </c>
      <c r="C105" s="7">
        <v>2</v>
      </c>
      <c r="D105" s="7">
        <f t="shared" si="24"/>
        <v>4</v>
      </c>
      <c r="E105" s="7">
        <v>3</v>
      </c>
      <c r="F105" s="8">
        <f t="shared" si="25"/>
        <v>0.00560843298142062</v>
      </c>
      <c r="G105" s="8">
        <f t="shared" si="26"/>
        <v>0.0112168659628412</v>
      </c>
      <c r="H105" s="8">
        <f t="shared" si="27"/>
        <v>0.0224337319256825</v>
      </c>
      <c r="I105" s="8">
        <f t="shared" si="27"/>
        <v>0.0168252989442619</v>
      </c>
    </row>
    <row r="106" spans="1:9">
      <c r="A106" s="74" t="s">
        <v>54</v>
      </c>
      <c r="B106" s="8">
        <f>'iterasi 13'!X72</f>
        <v>0.0061215682479252</v>
      </c>
      <c r="C106" s="7">
        <v>5</v>
      </c>
      <c r="D106" s="7">
        <f t="shared" si="24"/>
        <v>10</v>
      </c>
      <c r="E106" s="7">
        <v>7</v>
      </c>
      <c r="F106" s="8">
        <f t="shared" si="25"/>
        <v>3.7473597814006e-5</v>
      </c>
      <c r="G106" s="8">
        <f t="shared" si="26"/>
        <v>0.00018736798907003</v>
      </c>
      <c r="H106" s="8">
        <f t="shared" si="27"/>
        <v>0.00037473597814006</v>
      </c>
      <c r="I106" s="8">
        <f t="shared" si="27"/>
        <v>0.000262315184698042</v>
      </c>
    </row>
    <row r="107" spans="1:9">
      <c r="A107" s="74" t="s">
        <v>55</v>
      </c>
      <c r="B107" s="8">
        <f>'iterasi 13'!X73</f>
        <v>0.897989595485447</v>
      </c>
      <c r="C107" s="7">
        <v>1</v>
      </c>
      <c r="D107" s="7">
        <f t="shared" si="24"/>
        <v>2</v>
      </c>
      <c r="E107" s="7">
        <v>1</v>
      </c>
      <c r="F107" s="8">
        <f t="shared" si="25"/>
        <v>0.806385313600116</v>
      </c>
      <c r="G107" s="8">
        <f t="shared" si="26"/>
        <v>0.806385313600116</v>
      </c>
      <c r="H107" s="8">
        <f t="shared" si="27"/>
        <v>1.61277062720023</v>
      </c>
      <c r="I107" s="8">
        <f t="shared" si="27"/>
        <v>0.806385313600116</v>
      </c>
    </row>
    <row r="108" spans="1:9">
      <c r="A108" s="36" t="s">
        <v>5</v>
      </c>
      <c r="B108" s="36"/>
      <c r="C108" s="36"/>
      <c r="D108" s="36"/>
      <c r="E108" s="36"/>
      <c r="F108" s="37">
        <f>SUM(F78:F107)</f>
        <v>8.86283186875681</v>
      </c>
      <c r="G108" s="37">
        <f>SUM(G78:G107)</f>
        <v>4.63208689634483</v>
      </c>
      <c r="H108" s="37">
        <f>SUM(H78:H107)</f>
        <v>9.26417379268965</v>
      </c>
      <c r="I108" s="37">
        <f>SUM(I78:I107)</f>
        <v>3.69070094622462</v>
      </c>
    </row>
    <row r="109" spans="1:9">
      <c r="A109" s="36" t="s">
        <v>73</v>
      </c>
      <c r="B109" s="36"/>
      <c r="C109" s="36"/>
      <c r="D109" s="36"/>
      <c r="E109" s="36"/>
      <c r="F109" s="36"/>
      <c r="G109" s="37">
        <f>(G108/$F108)</f>
        <v>0.522641855891887</v>
      </c>
      <c r="H109" s="37">
        <f>(H108/$F108)</f>
        <v>1.04528371178377</v>
      </c>
      <c r="I109" s="37">
        <f>(I108/$F108)</f>
        <v>0.416424569581992</v>
      </c>
    </row>
  </sheetData>
  <mergeCells count="46">
    <mergeCell ref="C4:E4"/>
    <mergeCell ref="P4:R4"/>
    <mergeCell ref="A36:E36"/>
    <mergeCell ref="O36:U36"/>
    <mergeCell ref="A37:F37"/>
    <mergeCell ref="C40:E40"/>
    <mergeCell ref="A72:E72"/>
    <mergeCell ref="A73:F73"/>
    <mergeCell ref="C76:E76"/>
    <mergeCell ref="A108:E108"/>
    <mergeCell ref="A109:F109"/>
    <mergeCell ref="A4:A5"/>
    <mergeCell ref="A40:A41"/>
    <mergeCell ref="A76:A77"/>
    <mergeCell ref="B4:B5"/>
    <mergeCell ref="B40:B41"/>
    <mergeCell ref="B76:B77"/>
    <mergeCell ref="F4:F5"/>
    <mergeCell ref="F40:F41"/>
    <mergeCell ref="F76:F77"/>
    <mergeCell ref="G4:G5"/>
    <mergeCell ref="G40:G41"/>
    <mergeCell ref="G76:G77"/>
    <mergeCell ref="H4:H5"/>
    <mergeCell ref="H40:H41"/>
    <mergeCell ref="H76:H77"/>
    <mergeCell ref="I4:I5"/>
    <mergeCell ref="I40:I41"/>
    <mergeCell ref="I76:I77"/>
    <mergeCell ref="K4:K6"/>
    <mergeCell ref="O4:O5"/>
    <mergeCell ref="O42:O43"/>
    <mergeCell ref="P42:P43"/>
    <mergeCell ref="Q42:Q43"/>
    <mergeCell ref="R42:R43"/>
    <mergeCell ref="S4:S5"/>
    <mergeCell ref="T4:T5"/>
    <mergeCell ref="U4:U5"/>
    <mergeCell ref="U42:U43"/>
    <mergeCell ref="V4:V5"/>
    <mergeCell ref="O76:P77"/>
    <mergeCell ref="O82:P83"/>
    <mergeCell ref="O39:X40"/>
    <mergeCell ref="A1:I2"/>
    <mergeCell ref="K1:N2"/>
    <mergeCell ref="P1:V2"/>
  </mergeCells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4" sqref="B4"/>
    </sheetView>
  </sheetViews>
  <sheetFormatPr defaultColWidth="9" defaultRowHeight="15" outlineLevelRow="6" outlineLevelCol="2"/>
  <cols>
    <col min="1" max="1" width="17.8571428571429" customWidth="1"/>
  </cols>
  <sheetData>
    <row r="1" spans="1:3">
      <c r="A1" s="65" t="s">
        <v>114</v>
      </c>
      <c r="B1" s="66"/>
      <c r="C1" s="66"/>
    </row>
    <row r="2" spans="1:3">
      <c r="A2" s="21" t="s">
        <v>115</v>
      </c>
      <c r="B2" s="21">
        <v>3</v>
      </c>
      <c r="C2" s="7"/>
    </row>
    <row r="3" spans="1:3">
      <c r="A3" s="21" t="s">
        <v>116</v>
      </c>
      <c r="B3" s="21" t="s">
        <v>117</v>
      </c>
      <c r="C3" s="7" t="s">
        <v>118</v>
      </c>
    </row>
    <row r="4" spans="1:3">
      <c r="A4" s="21" t="s">
        <v>119</v>
      </c>
      <c r="B4" s="21">
        <v>3</v>
      </c>
      <c r="C4" s="7"/>
    </row>
    <row r="5" spans="1:3">
      <c r="A5" s="21" t="s">
        <v>120</v>
      </c>
      <c r="B5" s="21">
        <v>0.1</v>
      </c>
      <c r="C5" s="7"/>
    </row>
    <row r="6" spans="1:3">
      <c r="A6" s="21" t="s">
        <v>121</v>
      </c>
      <c r="B6" s="21">
        <v>0</v>
      </c>
      <c r="C6" s="7"/>
    </row>
    <row r="7" spans="1:3">
      <c r="A7" s="21" t="s">
        <v>122</v>
      </c>
      <c r="B7" s="21">
        <v>1</v>
      </c>
      <c r="C7" s="7"/>
    </row>
  </sheetData>
  <mergeCells count="1">
    <mergeCell ref="A1:C1"/>
  </mergeCells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109"/>
  <sheetViews>
    <sheetView zoomScale="95" zoomScaleNormal="95" topLeftCell="G1" workbookViewId="0">
      <selection activeCell="R8" sqref="R8"/>
    </sheetView>
  </sheetViews>
  <sheetFormatPr defaultColWidth="9" defaultRowHeight="15"/>
  <cols>
    <col min="1" max="1" width="7.14285714285714" customWidth="1"/>
    <col min="2" max="2" width="26.2857142857143" customWidth="1"/>
    <col min="7" max="7" width="10" customWidth="1"/>
    <col min="8" max="8" width="10.2857142857143" customWidth="1"/>
    <col min="9" max="9" width="10.8571428571429" customWidth="1"/>
    <col min="11" max="11" width="6.71428571428571" customWidth="1"/>
    <col min="12" max="12" width="9.42857142857143" customWidth="1"/>
    <col min="26" max="26" width="13.5714285714286" customWidth="1"/>
    <col min="27" max="27" width="16.7142857142857" customWidth="1"/>
    <col min="28" max="28" width="17.2857142857143" customWidth="1"/>
    <col min="29" max="29" width="18.5714285714286" customWidth="1"/>
    <col min="37" max="37" width="13.8571428571429" customWidth="1"/>
    <col min="38" max="38" width="12.7142857142857" customWidth="1"/>
    <col min="39" max="39" width="12.8571428571429" customWidth="1"/>
    <col min="40" max="40" width="11.5714285714286" customWidth="1"/>
    <col min="43" max="43" width="12.8571428571429" customWidth="1"/>
  </cols>
  <sheetData>
    <row r="1" spans="1:48">
      <c r="A1" s="1" t="s">
        <v>6</v>
      </c>
      <c r="B1" s="2"/>
      <c r="C1" s="2"/>
      <c r="D1" s="2"/>
      <c r="E1" s="2"/>
      <c r="F1" s="2"/>
      <c r="G1" s="2"/>
      <c r="H1" s="2"/>
      <c r="I1" s="2"/>
      <c r="K1" s="1" t="s">
        <v>7</v>
      </c>
      <c r="L1" s="2"/>
      <c r="M1" s="2"/>
      <c r="N1" s="2"/>
      <c r="P1" s="1" t="s">
        <v>123</v>
      </c>
      <c r="Q1" s="2"/>
      <c r="R1" s="2"/>
      <c r="S1" s="2"/>
      <c r="T1" s="2"/>
      <c r="U1" s="2"/>
      <c r="V1" s="2"/>
      <c r="W1" s="2"/>
      <c r="X1" s="2"/>
      <c r="Z1" s="1" t="s">
        <v>124</v>
      </c>
      <c r="AA1" s="1"/>
      <c r="AB1" s="1"/>
      <c r="AC1" s="1"/>
      <c r="AE1" s="1" t="s">
        <v>7</v>
      </c>
      <c r="AF1" s="2"/>
      <c r="AG1" s="2"/>
      <c r="AH1" s="2"/>
      <c r="AJ1" s="1" t="s">
        <v>125</v>
      </c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>
      <c r="A2" s="2"/>
      <c r="B2" s="2"/>
      <c r="C2" s="2"/>
      <c r="D2" s="2"/>
      <c r="E2" s="2"/>
      <c r="F2" s="2"/>
      <c r="G2" s="2"/>
      <c r="H2" s="2"/>
      <c r="I2" s="2"/>
      <c r="K2" s="2"/>
      <c r="L2" s="2"/>
      <c r="M2" s="2"/>
      <c r="N2" s="2"/>
      <c r="P2" s="2"/>
      <c r="Q2" s="2"/>
      <c r="R2" s="2"/>
      <c r="S2" s="2"/>
      <c r="T2" s="2"/>
      <c r="U2" s="2"/>
      <c r="V2" s="2"/>
      <c r="W2" s="2"/>
      <c r="X2" s="2"/>
      <c r="Z2" s="1"/>
      <c r="AA2" s="1"/>
      <c r="AB2" s="1"/>
      <c r="AC2" s="1"/>
      <c r="AE2" s="2"/>
      <c r="AF2" s="2"/>
      <c r="AG2" s="2"/>
      <c r="AH2" s="2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26:29">
      <c r="Z3" s="9" t="s">
        <v>126</v>
      </c>
      <c r="AA3" s="9"/>
      <c r="AB3" s="9"/>
      <c r="AC3" s="9"/>
    </row>
    <row r="4" spans="1:48">
      <c r="A4" s="3" t="s">
        <v>3</v>
      </c>
      <c r="B4" s="3" t="s">
        <v>9</v>
      </c>
      <c r="C4" s="3" t="s">
        <v>10</v>
      </c>
      <c r="D4" s="3"/>
      <c r="E4" s="3"/>
      <c r="F4" s="5" t="s">
        <v>11</v>
      </c>
      <c r="G4" s="3" t="s">
        <v>12</v>
      </c>
      <c r="H4" s="3" t="s">
        <v>13</v>
      </c>
      <c r="I4" s="3" t="s">
        <v>14</v>
      </c>
      <c r="K4" s="16" t="s">
        <v>15</v>
      </c>
      <c r="L4" s="49">
        <f>(G36/$F36)</f>
        <v>5.41504196931246</v>
      </c>
      <c r="M4" s="49">
        <f t="shared" ref="M4:N4" si="0">(H36/$F36)</f>
        <v>10.8300839386249</v>
      </c>
      <c r="N4" s="49">
        <f t="shared" si="0"/>
        <v>7.22887788415122</v>
      </c>
      <c r="P4" s="17" t="s">
        <v>3</v>
      </c>
      <c r="Q4" s="16" t="s">
        <v>17</v>
      </c>
      <c r="R4" s="16" t="s">
        <v>18</v>
      </c>
      <c r="S4" s="16" t="s">
        <v>19</v>
      </c>
      <c r="U4" s="16" t="s">
        <v>3</v>
      </c>
      <c r="V4" s="19" t="s">
        <v>127</v>
      </c>
      <c r="W4" s="19" t="s">
        <v>127</v>
      </c>
      <c r="X4" s="19" t="s">
        <v>127</v>
      </c>
      <c r="Z4" s="5" t="s">
        <v>128</v>
      </c>
      <c r="AA4" s="3" t="s">
        <v>129</v>
      </c>
      <c r="AB4" s="3" t="s">
        <v>130</v>
      </c>
      <c r="AC4" s="3" t="s">
        <v>131</v>
      </c>
      <c r="AE4" s="16" t="s">
        <v>15</v>
      </c>
      <c r="AF4" s="8">
        <f>(AA36/$Z36)</f>
        <v>5.39659279173295</v>
      </c>
      <c r="AG4" s="8">
        <f t="shared" ref="AG4:AH4" si="1">(AB36/$Z36)</f>
        <v>10.7931855834659</v>
      </c>
      <c r="AH4" s="8">
        <f t="shared" si="1"/>
        <v>7.21483719525627</v>
      </c>
      <c r="AJ4" s="17" t="s">
        <v>3</v>
      </c>
      <c r="AK4" s="16" t="s">
        <v>17</v>
      </c>
      <c r="AL4" s="16" t="s">
        <v>18</v>
      </c>
      <c r="AM4" s="16" t="s">
        <v>19</v>
      </c>
      <c r="AN4" s="18" t="s">
        <v>59</v>
      </c>
      <c r="AO4" s="18"/>
      <c r="AP4" s="17" t="s">
        <v>3</v>
      </c>
      <c r="AQ4" s="19" t="s">
        <v>60</v>
      </c>
      <c r="AR4" s="19" t="s">
        <v>61</v>
      </c>
      <c r="AS4" s="19" t="s">
        <v>62</v>
      </c>
      <c r="AT4" s="19" t="s">
        <v>132</v>
      </c>
      <c r="AU4" s="19" t="s">
        <v>133</v>
      </c>
      <c r="AV4" s="19" t="s">
        <v>134</v>
      </c>
    </row>
    <row r="5" spans="1:48">
      <c r="A5" s="3"/>
      <c r="B5" s="3"/>
      <c r="C5" s="3" t="s">
        <v>21</v>
      </c>
      <c r="D5" s="3" t="s">
        <v>22</v>
      </c>
      <c r="E5" s="3" t="s">
        <v>23</v>
      </c>
      <c r="F5" s="5"/>
      <c r="G5" s="3"/>
      <c r="H5" s="3"/>
      <c r="I5" s="3"/>
      <c r="K5" s="16"/>
      <c r="L5" s="49">
        <f>(G72/$F72)</f>
        <v>2.52397898592708</v>
      </c>
      <c r="M5" s="49">
        <f t="shared" ref="M5:N5" si="2">(H72/$F72)</f>
        <v>5.04795797185415</v>
      </c>
      <c r="N5" s="49">
        <f t="shared" si="2"/>
        <v>2.69947284119093</v>
      </c>
      <c r="P5" s="20"/>
      <c r="Q5" s="16"/>
      <c r="R5" s="16"/>
      <c r="S5" s="16"/>
      <c r="U5" s="16"/>
      <c r="V5" s="16" t="s">
        <v>135</v>
      </c>
      <c r="W5" s="16" t="s">
        <v>136</v>
      </c>
      <c r="X5" s="16" t="s">
        <v>137</v>
      </c>
      <c r="Z5" s="5"/>
      <c r="AA5" s="3"/>
      <c r="AB5" s="3"/>
      <c r="AC5" s="3"/>
      <c r="AE5" s="16"/>
      <c r="AF5" s="8">
        <f>(AA72/$Z72)</f>
        <v>2.52265110515417</v>
      </c>
      <c r="AG5" s="8">
        <f t="shared" ref="AG5:AH5" si="3">(AB72/$Z72)</f>
        <v>5.04530221030834</v>
      </c>
      <c r="AH5" s="8">
        <f t="shared" si="3"/>
        <v>2.69824138364701</v>
      </c>
      <c r="AJ5" s="20"/>
      <c r="AK5" s="16"/>
      <c r="AL5" s="16"/>
      <c r="AM5" s="16"/>
      <c r="AN5" s="18" t="s">
        <v>20</v>
      </c>
      <c r="AO5" s="18"/>
      <c r="AP5" s="20"/>
      <c r="AQ5" s="16" t="s">
        <v>63</v>
      </c>
      <c r="AR5" s="16" t="s">
        <v>64</v>
      </c>
      <c r="AS5" s="16" t="s">
        <v>65</v>
      </c>
      <c r="AT5" s="16" t="s">
        <v>138</v>
      </c>
      <c r="AU5" s="16" t="s">
        <v>136</v>
      </c>
      <c r="AV5" s="16" t="s">
        <v>137</v>
      </c>
    </row>
    <row r="6" spans="1:48">
      <c r="A6" s="74" t="s">
        <v>26</v>
      </c>
      <c r="B6" s="8">
        <v>0.0186849032679031</v>
      </c>
      <c r="C6" s="7">
        <v>2</v>
      </c>
      <c r="D6" s="7">
        <f>C6*2</f>
        <v>4</v>
      </c>
      <c r="E6" s="7">
        <v>2</v>
      </c>
      <c r="F6" s="8">
        <f>B6^2</f>
        <v>0.000349125610130896</v>
      </c>
      <c r="G6" s="8">
        <f>$F6*C6</f>
        <v>0.000698251220261792</v>
      </c>
      <c r="H6" s="8">
        <f>$F6*D6</f>
        <v>0.00139650244052358</v>
      </c>
      <c r="I6" s="8">
        <f>$F6*E6</f>
        <v>0.000698251220261792</v>
      </c>
      <c r="K6" s="16"/>
      <c r="L6" s="49">
        <f>(G108/$F108)</f>
        <v>0.52307979614605</v>
      </c>
      <c r="M6" s="49">
        <f t="shared" ref="M6:N6" si="4">(H108/$F108)</f>
        <v>1.0461595922921</v>
      </c>
      <c r="N6" s="49">
        <f t="shared" si="4"/>
        <v>0.416814726802015</v>
      </c>
      <c r="P6" s="21">
        <v>1</v>
      </c>
      <c r="Q6" s="22">
        <f t="shared" ref="Q6:Q35" si="5">SUM(($C6-L$4)^2,($D6-M$4)^2,($E6-N$4)^2)^-1</f>
        <v>0.0116749158641683</v>
      </c>
      <c r="R6" s="22">
        <f t="shared" ref="R6:R35" si="6">SUM(($C42-L$5)^2,($D42-M$5)^2,($E42-N$5)^2)^-1</f>
        <v>0.537047656887352</v>
      </c>
      <c r="S6" s="22">
        <f t="shared" ref="S6:S35" si="7">SUM(($C78-L$6)^2,($D78-M$6)^2,($E78-N$6)^2)^-1</f>
        <v>0.0745548587417168</v>
      </c>
      <c r="U6" s="21">
        <v>1</v>
      </c>
      <c r="V6" s="22">
        <f>Q6/$Q$36</f>
        <v>0.00476875042388626</v>
      </c>
      <c r="W6" s="22">
        <f>R6/$R$36</f>
        <v>0.0756072202051735</v>
      </c>
      <c r="X6" s="22">
        <f>S6/$S$36</f>
        <v>0.00997893507613473</v>
      </c>
      <c r="Z6" s="8">
        <f>B6^2+V6^2</f>
        <v>0.000371866590736211</v>
      </c>
      <c r="AA6" s="8">
        <f>$Z6*C6</f>
        <v>0.000743733181472423</v>
      </c>
      <c r="AB6" s="8">
        <f>$Z6*D6</f>
        <v>0.00148746636294485</v>
      </c>
      <c r="AC6" s="8">
        <f>$Z6*E6</f>
        <v>0.000743733181472423</v>
      </c>
      <c r="AE6" s="16"/>
      <c r="AF6" s="8">
        <f>(AA108/$Z108)</f>
        <v>0.523326988755299</v>
      </c>
      <c r="AG6" s="8">
        <f t="shared" ref="AG6:AH6" si="8">(AB108/$Z108)</f>
        <v>1.0466539775106</v>
      </c>
      <c r="AH6" s="8">
        <f t="shared" si="8"/>
        <v>0.416866297169865</v>
      </c>
      <c r="AJ6" s="21">
        <v>1</v>
      </c>
      <c r="AK6" s="22">
        <f>SUM(($C6-AF$4)^2,($D6-AG$4)^2,($E6-AH$4)^2)^-1</f>
        <v>0.0117815132592546</v>
      </c>
      <c r="AL6" s="22">
        <f>SUM(($C42-AF$5)^2,($D42-AG$5)^2,($E42-AH$5)^2)^-1</f>
        <v>0.5395600233581</v>
      </c>
      <c r="AM6" s="22">
        <f t="shared" ref="AM6:AM35" si="9">SUM(($C78-AF$6)^2,($D78-AG$6)^2,($E78-AH$6)^2)^-1</f>
        <v>0.074576063612679</v>
      </c>
      <c r="AN6" s="22">
        <f>SUM(AK6:AM6)</f>
        <v>0.625917600230034</v>
      </c>
      <c r="AO6" s="22"/>
      <c r="AP6" s="21">
        <v>1</v>
      </c>
      <c r="AQ6" s="22">
        <f>AK6/AN6</f>
        <v>0.018822786345878</v>
      </c>
      <c r="AR6" s="22">
        <f>AL6/AN6</f>
        <v>0.862030438447176</v>
      </c>
      <c r="AS6" s="22">
        <f>AM6/AN6</f>
        <v>0.119146775206946</v>
      </c>
      <c r="AT6" s="22">
        <f>AK6/$AK$36</f>
        <v>0.00460802133795303</v>
      </c>
      <c r="AU6" s="22">
        <f>AL6/$AL$36</f>
        <v>0.0758421964622434</v>
      </c>
      <c r="AV6" s="22">
        <f>AM6/$AM$36</f>
        <v>0.00998135720649563</v>
      </c>
    </row>
    <row r="7" spans="1:48">
      <c r="A7" s="74" t="s">
        <v>27</v>
      </c>
      <c r="B7" s="8">
        <v>0.0246769038931759</v>
      </c>
      <c r="C7" s="7">
        <v>3</v>
      </c>
      <c r="D7" s="7">
        <f t="shared" ref="D7:D35" si="10">C7*2</f>
        <v>6</v>
      </c>
      <c r="E7" s="7">
        <v>3</v>
      </c>
      <c r="F7" s="8">
        <f t="shared" ref="F7:F35" si="11">B7^2</f>
        <v>0.00060894958575304</v>
      </c>
      <c r="G7" s="8">
        <f t="shared" ref="G7:G35" si="12">F7*C7</f>
        <v>0.00182684875725912</v>
      </c>
      <c r="H7" s="8">
        <f t="shared" ref="H7:I35" si="13">$F7*D7</f>
        <v>0.00365369751451824</v>
      </c>
      <c r="I7" s="8">
        <f t="shared" si="13"/>
        <v>0.00182684875725912</v>
      </c>
      <c r="P7" s="21">
        <v>2</v>
      </c>
      <c r="Q7" s="22">
        <f t="shared" si="5"/>
        <v>0.02125599699814</v>
      </c>
      <c r="R7" s="22">
        <f t="shared" si="6"/>
        <v>0.817463236681069</v>
      </c>
      <c r="S7" s="22">
        <f t="shared" si="7"/>
        <v>0.0267748265150612</v>
      </c>
      <c r="U7" s="21">
        <v>2</v>
      </c>
      <c r="V7" s="22">
        <f t="shared" ref="V7:V35" si="14">Q7/$Q$36</f>
        <v>0.00868225055103868</v>
      </c>
      <c r="W7" s="22">
        <f t="shared" ref="W7:W35" si="15">R7/$R$36</f>
        <v>0.115084987622139</v>
      </c>
      <c r="X7" s="22">
        <f t="shared" ref="X7:X35" si="16">S7/$S$36</f>
        <v>0.00358372693581491</v>
      </c>
      <c r="Z7" s="8">
        <f t="shared" ref="Z7:Z35" si="17">B7^2+V7^2</f>
        <v>0.000684331060384051</v>
      </c>
      <c r="AA7" s="8">
        <f t="shared" ref="AA7:AC35" si="18">$Z7*C7</f>
        <v>0.00205299318115215</v>
      </c>
      <c r="AB7" s="8">
        <f t="shared" si="18"/>
        <v>0.00410598636230431</v>
      </c>
      <c r="AC7" s="8">
        <f t="shared" si="18"/>
        <v>0.00205299318115215</v>
      </c>
      <c r="AJ7" s="21">
        <v>2</v>
      </c>
      <c r="AK7" s="22">
        <f t="shared" ref="AK7:AK35" si="19">SUM(($C7-AF$4)^2,($D7-AG$4)^2,($E7-AH$4)^2)^-1</f>
        <v>0.0215131777026706</v>
      </c>
      <c r="AL7" s="22">
        <f t="shared" ref="AL7:AL35" si="20">SUM(($C43-AF$5)^2,($D43-AG$5)^2,($E43-AH$5)^2)^-1</f>
        <v>0.812764895585636</v>
      </c>
      <c r="AM7" s="22">
        <f t="shared" si="9"/>
        <v>0.026779407436503</v>
      </c>
      <c r="AN7" s="22">
        <f t="shared" ref="AN7:AN35" si="21">SUM(AK7:AM7)</f>
        <v>0.86105748072481</v>
      </c>
      <c r="AO7" s="22"/>
      <c r="AP7" s="21">
        <v>2</v>
      </c>
      <c r="AQ7" s="22">
        <f t="shared" ref="AQ7:AQ35" si="22">AK7/AN7</f>
        <v>0.0249846011262355</v>
      </c>
      <c r="AR7" s="22">
        <f t="shared" ref="AR7:AR35" si="23">AL7/AN7</f>
        <v>0.943914795213762</v>
      </c>
      <c r="AS7" s="22">
        <f t="shared" ref="AS7:AS35" si="24">AM7/AN7</f>
        <v>0.0311006036600031</v>
      </c>
      <c r="AT7" s="22">
        <f t="shared" ref="AT7:AT35" si="25">AK7/$AK$36</f>
        <v>0.00841429956573792</v>
      </c>
      <c r="AU7" s="22">
        <f t="shared" ref="AU7:AU35" si="26">AL7/$AL$36</f>
        <v>0.114244703499298</v>
      </c>
      <c r="AV7" s="22">
        <f t="shared" ref="AV7:AV35" si="27">AM7/$AM$36</f>
        <v>0.00358419066994813</v>
      </c>
    </row>
    <row r="8" spans="1:48">
      <c r="A8" s="74" t="s">
        <v>28</v>
      </c>
      <c r="B8" s="8">
        <v>0.00739421689989678</v>
      </c>
      <c r="C8" s="7">
        <v>0</v>
      </c>
      <c r="D8" s="7">
        <f t="shared" si="10"/>
        <v>0</v>
      </c>
      <c r="E8" s="7">
        <v>0</v>
      </c>
      <c r="F8" s="8">
        <f t="shared" si="11"/>
        <v>5.46744435627191e-5</v>
      </c>
      <c r="G8" s="8">
        <f t="shared" si="12"/>
        <v>0</v>
      </c>
      <c r="H8" s="8">
        <f t="shared" si="13"/>
        <v>0</v>
      </c>
      <c r="I8" s="8">
        <f t="shared" si="13"/>
        <v>0</v>
      </c>
      <c r="P8" s="21">
        <v>3</v>
      </c>
      <c r="Q8" s="22">
        <f t="shared" si="5"/>
        <v>0.00502840867082906</v>
      </c>
      <c r="R8" s="22">
        <f t="shared" si="6"/>
        <v>0.0255496344496679</v>
      </c>
      <c r="S8" s="22">
        <f t="shared" si="7"/>
        <v>0.648593865749056</v>
      </c>
      <c r="U8" s="21">
        <v>3</v>
      </c>
      <c r="V8" s="22">
        <f t="shared" si="14"/>
        <v>0.00205390996042075</v>
      </c>
      <c r="W8" s="22">
        <f t="shared" si="15"/>
        <v>0.00359695608615776</v>
      </c>
      <c r="X8" s="22">
        <f t="shared" si="16"/>
        <v>0.0868122639667418</v>
      </c>
      <c r="Z8" s="8">
        <f t="shared" si="17"/>
        <v>5.88929896882346e-5</v>
      </c>
      <c r="AA8" s="8">
        <f t="shared" si="18"/>
        <v>0</v>
      </c>
      <c r="AB8" s="8">
        <f t="shared" si="18"/>
        <v>0</v>
      </c>
      <c r="AC8" s="8">
        <f t="shared" si="18"/>
        <v>0</v>
      </c>
      <c r="AJ8" s="21">
        <v>3</v>
      </c>
      <c r="AK8" s="22">
        <f t="shared" si="19"/>
        <v>0.00505893803057151</v>
      </c>
      <c r="AL8" s="22">
        <f t="shared" si="20"/>
        <v>0.0255758730350518</v>
      </c>
      <c r="AM8" s="22">
        <f t="shared" si="9"/>
        <v>0.648032200270663</v>
      </c>
      <c r="AN8" s="22">
        <f t="shared" si="21"/>
        <v>0.678667011336286</v>
      </c>
      <c r="AO8" s="22"/>
      <c r="AP8" s="21">
        <v>3</v>
      </c>
      <c r="AQ8" s="22">
        <f t="shared" si="22"/>
        <v>0.00745422710411476</v>
      </c>
      <c r="AR8" s="22">
        <f t="shared" si="23"/>
        <v>0.0376854519342162</v>
      </c>
      <c r="AS8" s="22">
        <f t="shared" si="24"/>
        <v>0.954860320961669</v>
      </c>
      <c r="AT8" s="22">
        <f t="shared" si="25"/>
        <v>0.00197866724581783</v>
      </c>
      <c r="AU8" s="22">
        <f t="shared" si="26"/>
        <v>0.00359502243206482</v>
      </c>
      <c r="AV8" s="22">
        <f t="shared" si="27"/>
        <v>0.0867334712892128</v>
      </c>
    </row>
    <row r="9" spans="1:48">
      <c r="A9" s="74" t="s">
        <v>29</v>
      </c>
      <c r="B9" s="8">
        <v>0.964067975714973</v>
      </c>
      <c r="C9" s="7">
        <v>6</v>
      </c>
      <c r="D9" s="7">
        <f t="shared" si="10"/>
        <v>12</v>
      </c>
      <c r="E9" s="7">
        <v>8</v>
      </c>
      <c r="F9" s="8">
        <f t="shared" si="11"/>
        <v>0.929427061799165</v>
      </c>
      <c r="G9" s="8">
        <f t="shared" si="12"/>
        <v>5.57656237079499</v>
      </c>
      <c r="H9" s="8">
        <f t="shared" si="13"/>
        <v>11.15312474159</v>
      </c>
      <c r="I9" s="8">
        <f t="shared" si="13"/>
        <v>7.43541649439332</v>
      </c>
      <c r="P9" s="21">
        <v>4</v>
      </c>
      <c r="Q9" s="22">
        <f t="shared" si="5"/>
        <v>0.433743734766678</v>
      </c>
      <c r="R9" s="22">
        <f t="shared" si="6"/>
        <v>0.0112982606969059</v>
      </c>
      <c r="S9" s="22">
        <f t="shared" si="7"/>
        <v>0.00481955644563848</v>
      </c>
      <c r="U9" s="21">
        <v>4</v>
      </c>
      <c r="V9" s="22">
        <f t="shared" si="14"/>
        <v>0.177167496801825</v>
      </c>
      <c r="W9" s="22">
        <f t="shared" si="15"/>
        <v>0.00159060387563631</v>
      </c>
      <c r="X9" s="22">
        <f t="shared" si="16"/>
        <v>0.000645082583194303</v>
      </c>
      <c r="Z9" s="8">
        <f t="shared" si="17"/>
        <v>0.96081538372219</v>
      </c>
      <c r="AA9" s="8">
        <f t="shared" si="18"/>
        <v>5.76489230233314</v>
      </c>
      <c r="AB9" s="8">
        <f t="shared" si="18"/>
        <v>11.5297846046663</v>
      </c>
      <c r="AC9" s="8">
        <f t="shared" si="18"/>
        <v>7.68652306977752</v>
      </c>
      <c r="AJ9" s="21">
        <v>4</v>
      </c>
      <c r="AK9" s="22">
        <f t="shared" si="19"/>
        <v>0.410343626181224</v>
      </c>
      <c r="AL9" s="22">
        <f t="shared" si="20"/>
        <v>0.0112907059591245</v>
      </c>
      <c r="AM9" s="22">
        <f t="shared" si="9"/>
        <v>0.00481988910391145</v>
      </c>
      <c r="AN9" s="22">
        <f t="shared" si="21"/>
        <v>0.42645422124426</v>
      </c>
      <c r="AO9" s="22"/>
      <c r="AP9" s="21">
        <v>4</v>
      </c>
      <c r="AQ9" s="22">
        <f t="shared" si="22"/>
        <v>0.962221982429837</v>
      </c>
      <c r="AR9" s="22">
        <f t="shared" si="23"/>
        <v>0.0264757748819598</v>
      </c>
      <c r="AS9" s="22">
        <f t="shared" si="24"/>
        <v>0.0113022426882035</v>
      </c>
      <c r="AT9" s="22">
        <f t="shared" si="25"/>
        <v>0.160494848473798</v>
      </c>
      <c r="AU9" s="22">
        <f t="shared" si="26"/>
        <v>0.00158705593905911</v>
      </c>
      <c r="AV9" s="22">
        <f t="shared" si="27"/>
        <v>0.000645100217298907</v>
      </c>
    </row>
    <row r="10" spans="1:48">
      <c r="A10" s="74" t="s">
        <v>30</v>
      </c>
      <c r="B10" s="8">
        <v>0.00976197835857686</v>
      </c>
      <c r="C10" s="7">
        <v>1</v>
      </c>
      <c r="D10" s="7">
        <f t="shared" si="10"/>
        <v>2</v>
      </c>
      <c r="E10" s="7">
        <v>1</v>
      </c>
      <c r="F10" s="8">
        <f t="shared" si="11"/>
        <v>9.5296221473323e-5</v>
      </c>
      <c r="G10" s="8">
        <f t="shared" si="12"/>
        <v>9.5296221473323e-5</v>
      </c>
      <c r="H10" s="8">
        <f t="shared" si="13"/>
        <v>0.000190592442946646</v>
      </c>
      <c r="I10" s="8">
        <f t="shared" si="13"/>
        <v>9.5296221473323e-5</v>
      </c>
      <c r="P10" s="21">
        <v>5</v>
      </c>
      <c r="Q10" s="22">
        <f t="shared" si="5"/>
        <v>0.00733880870037029</v>
      </c>
      <c r="R10" s="22">
        <f t="shared" si="6"/>
        <v>0.0689618661353623</v>
      </c>
      <c r="S10" s="22">
        <f t="shared" si="7"/>
        <v>0.676878751234796</v>
      </c>
      <c r="U10" s="21">
        <v>5</v>
      </c>
      <c r="V10" s="22">
        <f t="shared" si="14"/>
        <v>0.0029976187843992</v>
      </c>
      <c r="W10" s="22">
        <f t="shared" si="15"/>
        <v>0.0097086635269497</v>
      </c>
      <c r="X10" s="22">
        <f t="shared" si="16"/>
        <v>0.090598107581253</v>
      </c>
      <c r="Z10" s="8">
        <f t="shared" si="17"/>
        <v>0.000104281939849906</v>
      </c>
      <c r="AA10" s="8">
        <f t="shared" si="18"/>
        <v>0.000104281939849906</v>
      </c>
      <c r="AB10" s="8">
        <f t="shared" si="18"/>
        <v>0.000208563879699812</v>
      </c>
      <c r="AC10" s="8">
        <f t="shared" si="18"/>
        <v>0.000104281939849906</v>
      </c>
      <c r="AJ10" s="21">
        <v>5</v>
      </c>
      <c r="AK10" s="22">
        <f t="shared" si="19"/>
        <v>0.00739238486325731</v>
      </c>
      <c r="AL10" s="22">
        <f t="shared" si="20"/>
        <v>0.0690781587679307</v>
      </c>
      <c r="AM10" s="22">
        <f t="shared" si="9"/>
        <v>0.677446780811435</v>
      </c>
      <c r="AN10" s="22">
        <f t="shared" si="21"/>
        <v>0.753917324442623</v>
      </c>
      <c r="AO10" s="22"/>
      <c r="AP10" s="21">
        <v>5</v>
      </c>
      <c r="AQ10" s="22">
        <f t="shared" si="22"/>
        <v>0.00980529910056458</v>
      </c>
      <c r="AR10" s="22">
        <f t="shared" si="23"/>
        <v>0.0916256418686236</v>
      </c>
      <c r="AS10" s="22">
        <f t="shared" si="24"/>
        <v>0.898569059030812</v>
      </c>
      <c r="AT10" s="22">
        <f t="shared" si="25"/>
        <v>0.00289133207582588</v>
      </c>
      <c r="AU10" s="22">
        <f t="shared" si="26"/>
        <v>0.00970983590652406</v>
      </c>
      <c r="AV10" s="22">
        <f t="shared" si="27"/>
        <v>0.0906703569497583</v>
      </c>
    </row>
    <row r="11" spans="1:48">
      <c r="A11" s="74" t="s">
        <v>31</v>
      </c>
      <c r="B11" s="8">
        <v>0.00813479018395503</v>
      </c>
      <c r="C11" s="7">
        <v>1</v>
      </c>
      <c r="D11" s="7">
        <f t="shared" si="10"/>
        <v>2</v>
      </c>
      <c r="E11" s="7">
        <v>0</v>
      </c>
      <c r="F11" s="8">
        <f t="shared" si="11"/>
        <v>6.61748113369711e-5</v>
      </c>
      <c r="G11" s="8">
        <f t="shared" si="12"/>
        <v>6.61748113369711e-5</v>
      </c>
      <c r="H11" s="8">
        <f t="shared" si="13"/>
        <v>0.000132349622673942</v>
      </c>
      <c r="I11" s="8">
        <f t="shared" si="13"/>
        <v>0</v>
      </c>
      <c r="P11" s="21">
        <v>6</v>
      </c>
      <c r="Q11" s="22">
        <f t="shared" si="5"/>
        <v>0.00667914984553585</v>
      </c>
      <c r="R11" s="22">
        <f t="shared" si="6"/>
        <v>0.0529108553407884</v>
      </c>
      <c r="S11" s="22">
        <f t="shared" si="7"/>
        <v>0.762777134451366</v>
      </c>
      <c r="U11" s="21">
        <v>6</v>
      </c>
      <c r="V11" s="22">
        <f t="shared" si="14"/>
        <v>0.00272817372113611</v>
      </c>
      <c r="W11" s="22">
        <f t="shared" si="15"/>
        <v>0.00744895288098087</v>
      </c>
      <c r="X11" s="22">
        <f t="shared" si="16"/>
        <v>0.102095337992924</v>
      </c>
      <c r="Z11" s="8">
        <f t="shared" si="17"/>
        <v>7.36177431896687e-5</v>
      </c>
      <c r="AA11" s="8">
        <f t="shared" si="18"/>
        <v>7.36177431896687e-5</v>
      </c>
      <c r="AB11" s="8">
        <f t="shared" si="18"/>
        <v>0.000147235486379337</v>
      </c>
      <c r="AC11" s="8">
        <f t="shared" si="18"/>
        <v>0</v>
      </c>
      <c r="AJ11" s="21">
        <v>6</v>
      </c>
      <c r="AK11" s="22">
        <f t="shared" si="19"/>
        <v>0.00672476791565226</v>
      </c>
      <c r="AL11" s="22">
        <f t="shared" si="20"/>
        <v>0.0529862002347082</v>
      </c>
      <c r="AM11" s="22">
        <f t="shared" si="9"/>
        <v>0.763438439661478</v>
      </c>
      <c r="AN11" s="22">
        <f t="shared" si="21"/>
        <v>0.823149407811838</v>
      </c>
      <c r="AO11" s="22"/>
      <c r="AP11" s="21">
        <v>6</v>
      </c>
      <c r="AQ11" s="22">
        <f t="shared" si="22"/>
        <v>0.00816955931916245</v>
      </c>
      <c r="AR11" s="22">
        <f t="shared" si="23"/>
        <v>0.0643700885062414</v>
      </c>
      <c r="AS11" s="22">
        <f t="shared" si="24"/>
        <v>0.927460352174596</v>
      </c>
      <c r="AT11" s="22">
        <f t="shared" si="25"/>
        <v>0.0026302117025388</v>
      </c>
      <c r="AU11" s="22">
        <f t="shared" si="26"/>
        <v>0.0074479013159235</v>
      </c>
      <c r="AV11" s="22">
        <f t="shared" si="27"/>
        <v>0.102179592248354</v>
      </c>
    </row>
    <row r="12" spans="1:48">
      <c r="A12" s="74" t="s">
        <v>32</v>
      </c>
      <c r="B12" s="8">
        <v>0.0186849032679031</v>
      </c>
      <c r="C12" s="7">
        <v>2</v>
      </c>
      <c r="D12" s="7">
        <f t="shared" si="10"/>
        <v>4</v>
      </c>
      <c r="E12" s="7">
        <v>2</v>
      </c>
      <c r="F12" s="8">
        <f t="shared" si="11"/>
        <v>0.000349125610130896</v>
      </c>
      <c r="G12" s="8">
        <f t="shared" si="12"/>
        <v>0.000698251220261792</v>
      </c>
      <c r="H12" s="8">
        <f t="shared" si="13"/>
        <v>0.00139650244052358</v>
      </c>
      <c r="I12" s="8">
        <f t="shared" si="13"/>
        <v>0.000698251220261792</v>
      </c>
      <c r="P12" s="21">
        <v>7</v>
      </c>
      <c r="Q12" s="22">
        <f t="shared" si="5"/>
        <v>0.0116749158641683</v>
      </c>
      <c r="R12" s="22">
        <f t="shared" si="6"/>
        <v>0.537047656887352</v>
      </c>
      <c r="S12" s="22">
        <f t="shared" si="7"/>
        <v>0.0745548587417168</v>
      </c>
      <c r="U12" s="21">
        <v>7</v>
      </c>
      <c r="V12" s="22">
        <f t="shared" si="14"/>
        <v>0.00476875042388626</v>
      </c>
      <c r="W12" s="22">
        <f t="shared" si="15"/>
        <v>0.0756072202051735</v>
      </c>
      <c r="X12" s="22">
        <f t="shared" si="16"/>
        <v>0.00997893507613473</v>
      </c>
      <c r="Z12" s="8">
        <f t="shared" si="17"/>
        <v>0.000371866590736211</v>
      </c>
      <c r="AA12" s="8">
        <f t="shared" si="18"/>
        <v>0.000743733181472423</v>
      </c>
      <c r="AB12" s="8">
        <f t="shared" si="18"/>
        <v>0.00148746636294485</v>
      </c>
      <c r="AC12" s="8">
        <f t="shared" si="18"/>
        <v>0.000743733181472423</v>
      </c>
      <c r="AJ12" s="21">
        <v>7</v>
      </c>
      <c r="AK12" s="22">
        <f t="shared" si="19"/>
        <v>0.0117815132592546</v>
      </c>
      <c r="AL12" s="22">
        <f t="shared" si="20"/>
        <v>0.5395600233581</v>
      </c>
      <c r="AM12" s="22">
        <f t="shared" si="9"/>
        <v>0.074576063612679</v>
      </c>
      <c r="AN12" s="22">
        <f t="shared" si="21"/>
        <v>0.625917600230034</v>
      </c>
      <c r="AO12" s="22"/>
      <c r="AP12" s="21">
        <v>7</v>
      </c>
      <c r="AQ12" s="22">
        <f t="shared" si="22"/>
        <v>0.018822786345878</v>
      </c>
      <c r="AR12" s="22">
        <f t="shared" si="23"/>
        <v>0.862030438447176</v>
      </c>
      <c r="AS12" s="22">
        <f t="shared" si="24"/>
        <v>0.119146775206946</v>
      </c>
      <c r="AT12" s="22">
        <f t="shared" si="25"/>
        <v>0.00460802133795303</v>
      </c>
      <c r="AU12" s="22">
        <f t="shared" si="26"/>
        <v>0.0758421964622434</v>
      </c>
      <c r="AV12" s="22">
        <f t="shared" si="27"/>
        <v>0.00998135720649563</v>
      </c>
    </row>
    <row r="13" spans="1:48">
      <c r="A13" s="74" t="s">
        <v>33</v>
      </c>
      <c r="B13" s="8">
        <v>0.0629909734760812</v>
      </c>
      <c r="C13" s="7">
        <v>3</v>
      </c>
      <c r="D13" s="7">
        <f t="shared" si="10"/>
        <v>6</v>
      </c>
      <c r="E13" s="7">
        <v>4</v>
      </c>
      <c r="F13" s="8">
        <f t="shared" si="11"/>
        <v>0.00396786273946436</v>
      </c>
      <c r="G13" s="8">
        <f t="shared" si="12"/>
        <v>0.0119035882183931</v>
      </c>
      <c r="H13" s="8">
        <f t="shared" si="13"/>
        <v>0.0238071764367862</v>
      </c>
      <c r="I13" s="8">
        <f t="shared" si="13"/>
        <v>0.0158714509578574</v>
      </c>
      <c r="P13" s="21">
        <v>8</v>
      </c>
      <c r="Q13" s="22">
        <f t="shared" si="5"/>
        <v>0.0252603132377155</v>
      </c>
      <c r="R13" s="22">
        <f t="shared" si="6"/>
        <v>0.354063651552813</v>
      </c>
      <c r="S13" s="22">
        <f t="shared" si="7"/>
        <v>0.0229806420443537</v>
      </c>
      <c r="U13" s="21">
        <v>8</v>
      </c>
      <c r="V13" s="22">
        <f t="shared" si="14"/>
        <v>0.0103178584635083</v>
      </c>
      <c r="W13" s="22">
        <f t="shared" si="15"/>
        <v>0.0498461693786263</v>
      </c>
      <c r="X13" s="22">
        <f t="shared" si="16"/>
        <v>0.00307588719016888</v>
      </c>
      <c r="Z13" s="8">
        <f t="shared" si="17"/>
        <v>0.00407432094273735</v>
      </c>
      <c r="AA13" s="8">
        <f t="shared" si="18"/>
        <v>0.012222962828212</v>
      </c>
      <c r="AB13" s="8">
        <f t="shared" si="18"/>
        <v>0.0244459256564241</v>
      </c>
      <c r="AC13" s="8">
        <f t="shared" si="18"/>
        <v>0.0162972837709494</v>
      </c>
      <c r="AJ13" s="21">
        <v>8</v>
      </c>
      <c r="AK13" s="22">
        <f t="shared" si="19"/>
        <v>0.0256059237021272</v>
      </c>
      <c r="AL13" s="22">
        <f t="shared" si="20"/>
        <v>0.352872428747041</v>
      </c>
      <c r="AM13" s="22">
        <f t="shared" si="9"/>
        <v>0.0229840710601758</v>
      </c>
      <c r="AN13" s="22">
        <f t="shared" si="21"/>
        <v>0.401462423509344</v>
      </c>
      <c r="AO13" s="22"/>
      <c r="AP13" s="21">
        <v>8</v>
      </c>
      <c r="AQ13" s="22">
        <f t="shared" si="22"/>
        <v>0.0637816199042879</v>
      </c>
      <c r="AR13" s="22">
        <f t="shared" si="23"/>
        <v>0.878967514972987</v>
      </c>
      <c r="AS13" s="22">
        <f t="shared" si="24"/>
        <v>0.0572508651227251</v>
      </c>
      <c r="AT13" s="22">
        <f t="shared" si="25"/>
        <v>0.010015066842514</v>
      </c>
      <c r="AU13" s="22">
        <f t="shared" si="26"/>
        <v>0.049600820869896</v>
      </c>
      <c r="AV13" s="22">
        <f t="shared" si="27"/>
        <v>0.00307621792030452</v>
      </c>
    </row>
    <row r="14" spans="1:48">
      <c r="A14" s="74" t="s">
        <v>34</v>
      </c>
      <c r="B14" s="8">
        <v>0.187284021396842</v>
      </c>
      <c r="C14" s="7">
        <v>4</v>
      </c>
      <c r="D14" s="7">
        <f t="shared" si="10"/>
        <v>8</v>
      </c>
      <c r="E14" s="7">
        <v>1</v>
      </c>
      <c r="F14" s="8">
        <f t="shared" si="11"/>
        <v>0.0350753046705726</v>
      </c>
      <c r="G14" s="8">
        <f t="shared" si="12"/>
        <v>0.140301218682291</v>
      </c>
      <c r="H14" s="8">
        <f t="shared" si="13"/>
        <v>0.280602437364581</v>
      </c>
      <c r="I14" s="8">
        <f t="shared" si="13"/>
        <v>0.0350753046705726</v>
      </c>
      <c r="P14" s="21">
        <v>9</v>
      </c>
      <c r="Q14" s="22">
        <f t="shared" si="5"/>
        <v>0.0204873369677562</v>
      </c>
      <c r="R14" s="22">
        <f t="shared" si="6"/>
        <v>0.0725615784532737</v>
      </c>
      <c r="S14" s="22">
        <f t="shared" si="7"/>
        <v>0.0164514337698341</v>
      </c>
      <c r="U14" s="21">
        <v>9</v>
      </c>
      <c r="V14" s="22">
        <f t="shared" si="14"/>
        <v>0.00836828273419409</v>
      </c>
      <c r="W14" s="22">
        <f t="shared" si="15"/>
        <v>0.0102154420938147</v>
      </c>
      <c r="X14" s="22">
        <f t="shared" si="16"/>
        <v>0.00220197304735346</v>
      </c>
      <c r="Z14" s="8">
        <f t="shared" si="17"/>
        <v>0.0351453328264921</v>
      </c>
      <c r="AA14" s="8">
        <f t="shared" si="18"/>
        <v>0.140581331305968</v>
      </c>
      <c r="AB14" s="8">
        <f t="shared" si="18"/>
        <v>0.281162662611936</v>
      </c>
      <c r="AC14" s="8">
        <f t="shared" si="18"/>
        <v>0.0351453328264921</v>
      </c>
      <c r="AJ14" s="21">
        <v>9</v>
      </c>
      <c r="AK14" s="22">
        <f t="shared" si="19"/>
        <v>0.0206711686640905</v>
      </c>
      <c r="AL14" s="22">
        <f t="shared" si="20"/>
        <v>0.0724804565696232</v>
      </c>
      <c r="AM14" s="22">
        <f t="shared" si="9"/>
        <v>0.0164537764495727</v>
      </c>
      <c r="AN14" s="22">
        <f t="shared" si="21"/>
        <v>0.109605401683286</v>
      </c>
      <c r="AO14" s="22"/>
      <c r="AP14" s="21">
        <v>9</v>
      </c>
      <c r="AQ14" s="22">
        <f t="shared" si="22"/>
        <v>0.188596258456508</v>
      </c>
      <c r="AR14" s="22">
        <f t="shared" si="23"/>
        <v>0.661285442656023</v>
      </c>
      <c r="AS14" s="22">
        <f t="shared" si="24"/>
        <v>0.150118298887469</v>
      </c>
      <c r="AT14" s="22">
        <f t="shared" si="25"/>
        <v>0.00808497042684495</v>
      </c>
      <c r="AU14" s="22">
        <f t="shared" si="26"/>
        <v>0.0101880732242057</v>
      </c>
      <c r="AV14" s="22">
        <f t="shared" si="27"/>
        <v>0.00220219480867167</v>
      </c>
    </row>
    <row r="15" spans="1:48">
      <c r="A15" s="74" t="s">
        <v>35</v>
      </c>
      <c r="B15" s="8">
        <v>0.856327243072347</v>
      </c>
      <c r="C15" s="7">
        <v>7</v>
      </c>
      <c r="D15" s="7">
        <f t="shared" si="10"/>
        <v>14</v>
      </c>
      <c r="E15" s="7">
        <v>9</v>
      </c>
      <c r="F15" s="8">
        <f t="shared" si="11"/>
        <v>0.733296347227887</v>
      </c>
      <c r="G15" s="8">
        <f t="shared" si="12"/>
        <v>5.13307443059521</v>
      </c>
      <c r="H15" s="8">
        <f t="shared" si="13"/>
        <v>10.2661488611904</v>
      </c>
      <c r="I15" s="8">
        <f t="shared" si="13"/>
        <v>6.59966712505098</v>
      </c>
      <c r="P15" s="21">
        <v>10</v>
      </c>
      <c r="Q15" s="22">
        <f t="shared" si="5"/>
        <v>0.0637050878678927</v>
      </c>
      <c r="R15" s="22">
        <f t="shared" si="6"/>
        <v>0.0071494722906034</v>
      </c>
      <c r="S15" s="22">
        <f t="shared" si="7"/>
        <v>0.00352828836512681</v>
      </c>
      <c r="U15" s="21">
        <v>10</v>
      </c>
      <c r="V15" s="22">
        <f t="shared" si="14"/>
        <v>0.0260210581650617</v>
      </c>
      <c r="W15" s="22">
        <f t="shared" si="15"/>
        <v>0.00100652468899947</v>
      </c>
      <c r="X15" s="22">
        <f t="shared" si="16"/>
        <v>0.000472250382063714</v>
      </c>
      <c r="Z15" s="8">
        <f t="shared" si="17"/>
        <v>0.733973442695916</v>
      </c>
      <c r="AA15" s="8">
        <f t="shared" si="18"/>
        <v>5.13781409887141</v>
      </c>
      <c r="AB15" s="8">
        <f t="shared" si="18"/>
        <v>10.2756281977428</v>
      </c>
      <c r="AC15" s="8">
        <f t="shared" si="18"/>
        <v>6.60576098426325</v>
      </c>
      <c r="AJ15" s="21">
        <v>10</v>
      </c>
      <c r="AK15" s="22">
        <f t="shared" si="19"/>
        <v>0.0623387778278664</v>
      </c>
      <c r="AL15" s="22">
        <f t="shared" si="20"/>
        <v>0.00714564255057907</v>
      </c>
      <c r="AM15" s="22">
        <f t="shared" si="9"/>
        <v>0.00352849870588567</v>
      </c>
      <c r="AN15" s="22">
        <f t="shared" si="21"/>
        <v>0.0730129190843312</v>
      </c>
      <c r="AO15" s="22"/>
      <c r="AP15" s="21">
        <v>10</v>
      </c>
      <c r="AQ15" s="22">
        <f t="shared" si="22"/>
        <v>0.85380475961883</v>
      </c>
      <c r="AR15" s="22">
        <f t="shared" si="23"/>
        <v>0.0978681942893658</v>
      </c>
      <c r="AS15" s="22">
        <f t="shared" si="24"/>
        <v>0.0483270460918045</v>
      </c>
      <c r="AT15" s="22">
        <f t="shared" si="25"/>
        <v>0.0243821325912505</v>
      </c>
      <c r="AU15" s="22">
        <f t="shared" si="26"/>
        <v>0.00100441323061161</v>
      </c>
      <c r="AV15" s="22">
        <f t="shared" si="27"/>
        <v>0.000472258849287329</v>
      </c>
    </row>
    <row r="16" spans="1:48">
      <c r="A16" s="74" t="s">
        <v>36</v>
      </c>
      <c r="B16" s="8">
        <v>0.00739421689989678</v>
      </c>
      <c r="C16" s="7">
        <v>0</v>
      </c>
      <c r="D16" s="7">
        <f t="shared" si="10"/>
        <v>0</v>
      </c>
      <c r="E16" s="7">
        <v>0</v>
      </c>
      <c r="F16" s="8">
        <f t="shared" si="11"/>
        <v>5.46744435627191e-5</v>
      </c>
      <c r="G16" s="8">
        <f t="shared" si="12"/>
        <v>0</v>
      </c>
      <c r="H16" s="8">
        <f t="shared" si="13"/>
        <v>0</v>
      </c>
      <c r="I16" s="8">
        <f t="shared" si="13"/>
        <v>0</v>
      </c>
      <c r="P16" s="21">
        <v>11</v>
      </c>
      <c r="Q16" s="22">
        <f t="shared" si="5"/>
        <v>0.00502840867082906</v>
      </c>
      <c r="R16" s="22">
        <f t="shared" si="6"/>
        <v>0.0255496344496679</v>
      </c>
      <c r="S16" s="22">
        <f t="shared" si="7"/>
        <v>0.648593865749056</v>
      </c>
      <c r="U16" s="21">
        <v>11</v>
      </c>
      <c r="V16" s="22">
        <f t="shared" si="14"/>
        <v>0.00205390996042075</v>
      </c>
      <c r="W16" s="22">
        <f t="shared" si="15"/>
        <v>0.00359695608615776</v>
      </c>
      <c r="X16" s="22">
        <f t="shared" si="16"/>
        <v>0.0868122639667418</v>
      </c>
      <c r="Z16" s="8">
        <f t="shared" si="17"/>
        <v>5.88929896882346e-5</v>
      </c>
      <c r="AA16" s="8">
        <f t="shared" si="18"/>
        <v>0</v>
      </c>
      <c r="AB16" s="8">
        <f t="shared" si="18"/>
        <v>0</v>
      </c>
      <c r="AC16" s="8">
        <f t="shared" si="18"/>
        <v>0</v>
      </c>
      <c r="AJ16" s="21">
        <v>11</v>
      </c>
      <c r="AK16" s="22">
        <f t="shared" si="19"/>
        <v>0.00505893803057151</v>
      </c>
      <c r="AL16" s="22">
        <f t="shared" si="20"/>
        <v>0.0255758730350518</v>
      </c>
      <c r="AM16" s="22">
        <f t="shared" si="9"/>
        <v>0.648032200270663</v>
      </c>
      <c r="AN16" s="22">
        <f t="shared" si="21"/>
        <v>0.678667011336286</v>
      </c>
      <c r="AO16" s="22"/>
      <c r="AP16" s="21">
        <v>11</v>
      </c>
      <c r="AQ16" s="22">
        <f t="shared" si="22"/>
        <v>0.00745422710411476</v>
      </c>
      <c r="AR16" s="22">
        <f t="shared" si="23"/>
        <v>0.0376854519342162</v>
      </c>
      <c r="AS16" s="22">
        <f t="shared" si="24"/>
        <v>0.954860320961669</v>
      </c>
      <c r="AT16" s="22">
        <f t="shared" si="25"/>
        <v>0.00197866724581783</v>
      </c>
      <c r="AU16" s="22">
        <f t="shared" si="26"/>
        <v>0.00359502243206482</v>
      </c>
      <c r="AV16" s="22">
        <f t="shared" si="27"/>
        <v>0.0867334712892128</v>
      </c>
    </row>
    <row r="17" spans="1:48">
      <c r="A17" s="74" t="s">
        <v>37</v>
      </c>
      <c r="B17" s="8">
        <v>0.25321359056109</v>
      </c>
      <c r="C17" s="7">
        <v>4</v>
      </c>
      <c r="D17" s="7">
        <f t="shared" si="10"/>
        <v>8</v>
      </c>
      <c r="E17" s="7">
        <v>3</v>
      </c>
      <c r="F17" s="8">
        <f t="shared" si="11"/>
        <v>0.0641171224448395</v>
      </c>
      <c r="G17" s="8">
        <f t="shared" si="12"/>
        <v>0.256468489779358</v>
      </c>
      <c r="H17" s="8">
        <f t="shared" si="13"/>
        <v>0.512936979558716</v>
      </c>
      <c r="I17" s="8">
        <f t="shared" si="13"/>
        <v>0.192351367334518</v>
      </c>
      <c r="P17" s="21">
        <v>12</v>
      </c>
      <c r="Q17" s="22">
        <f t="shared" si="5"/>
        <v>0.0358485551542387</v>
      </c>
      <c r="R17" s="22">
        <f t="shared" si="6"/>
        <v>0.0910456035025109</v>
      </c>
      <c r="S17" s="22">
        <f t="shared" si="7"/>
        <v>0.0148991957642823</v>
      </c>
      <c r="U17" s="21">
        <v>12</v>
      </c>
      <c r="V17" s="22">
        <f t="shared" si="14"/>
        <v>0.0146427447166588</v>
      </c>
      <c r="W17" s="22">
        <f t="shared" si="15"/>
        <v>0.0128176799664748</v>
      </c>
      <c r="X17" s="22">
        <f t="shared" si="16"/>
        <v>0.00199421083652598</v>
      </c>
      <c r="Z17" s="8">
        <f t="shared" si="17"/>
        <v>0.0643315324176767</v>
      </c>
      <c r="AA17" s="8">
        <f t="shared" si="18"/>
        <v>0.257326129670707</v>
      </c>
      <c r="AB17" s="8">
        <f t="shared" si="18"/>
        <v>0.514652259341414</v>
      </c>
      <c r="AC17" s="8">
        <f t="shared" si="18"/>
        <v>0.19299459725303</v>
      </c>
      <c r="AJ17" s="21">
        <v>12</v>
      </c>
      <c r="AK17" s="22">
        <f t="shared" si="19"/>
        <v>0.0363408939518901</v>
      </c>
      <c r="AL17" s="22">
        <f t="shared" si="20"/>
        <v>0.0908772256521475</v>
      </c>
      <c r="AM17" s="22">
        <f t="shared" si="9"/>
        <v>0.0149011630007839</v>
      </c>
      <c r="AN17" s="22">
        <f t="shared" si="21"/>
        <v>0.142119282604822</v>
      </c>
      <c r="AO17" s="22"/>
      <c r="AP17" s="21">
        <v>12</v>
      </c>
      <c r="AQ17" s="22">
        <f t="shared" si="22"/>
        <v>0.255706989831492</v>
      </c>
      <c r="AR17" s="22">
        <f t="shared" si="23"/>
        <v>0.639443318221931</v>
      </c>
      <c r="AS17" s="22">
        <f t="shared" si="24"/>
        <v>0.104849691946576</v>
      </c>
      <c r="AT17" s="22">
        <f t="shared" si="25"/>
        <v>0.0142137610921123</v>
      </c>
      <c r="AU17" s="22">
        <f t="shared" si="26"/>
        <v>0.0127739789893208</v>
      </c>
      <c r="AV17" s="22">
        <f t="shared" si="27"/>
        <v>0.00199439100829336</v>
      </c>
    </row>
    <row r="18" spans="1:48">
      <c r="A18" s="74" t="s">
        <v>38</v>
      </c>
      <c r="B18" s="8">
        <v>0.00739421689989678</v>
      </c>
      <c r="C18" s="7">
        <v>0</v>
      </c>
      <c r="D18" s="7">
        <f t="shared" si="10"/>
        <v>0</v>
      </c>
      <c r="E18" s="7">
        <v>0</v>
      </c>
      <c r="F18" s="8">
        <f t="shared" si="11"/>
        <v>5.46744435627191e-5</v>
      </c>
      <c r="G18" s="8">
        <f t="shared" si="12"/>
        <v>0</v>
      </c>
      <c r="H18" s="8">
        <f t="shared" si="13"/>
        <v>0</v>
      </c>
      <c r="I18" s="8">
        <f t="shared" si="13"/>
        <v>0</v>
      </c>
      <c r="P18" s="21">
        <v>13</v>
      </c>
      <c r="Q18" s="22">
        <f t="shared" si="5"/>
        <v>0.00502840867082906</v>
      </c>
      <c r="R18" s="22">
        <f t="shared" si="6"/>
        <v>0.0255496344496679</v>
      </c>
      <c r="S18" s="22">
        <f t="shared" si="7"/>
        <v>0.648593865749056</v>
      </c>
      <c r="U18" s="21">
        <v>13</v>
      </c>
      <c r="V18" s="22">
        <f t="shared" si="14"/>
        <v>0.00205390996042075</v>
      </c>
      <c r="W18" s="22">
        <f t="shared" si="15"/>
        <v>0.00359695608615776</v>
      </c>
      <c r="X18" s="22">
        <f t="shared" si="16"/>
        <v>0.0868122639667418</v>
      </c>
      <c r="Z18" s="8">
        <f t="shared" si="17"/>
        <v>5.88929896882346e-5</v>
      </c>
      <c r="AA18" s="8">
        <f t="shared" si="18"/>
        <v>0</v>
      </c>
      <c r="AB18" s="8">
        <f t="shared" si="18"/>
        <v>0</v>
      </c>
      <c r="AC18" s="8">
        <f t="shared" si="18"/>
        <v>0</v>
      </c>
      <c r="AJ18" s="21">
        <v>13</v>
      </c>
      <c r="AK18" s="22">
        <f t="shared" si="19"/>
        <v>0.00505893803057151</v>
      </c>
      <c r="AL18" s="22">
        <f t="shared" si="20"/>
        <v>0.0255758730350518</v>
      </c>
      <c r="AM18" s="22">
        <f t="shared" si="9"/>
        <v>0.648032200270663</v>
      </c>
      <c r="AN18" s="22">
        <f t="shared" si="21"/>
        <v>0.678667011336286</v>
      </c>
      <c r="AO18" s="22"/>
      <c r="AP18" s="21">
        <v>13</v>
      </c>
      <c r="AQ18" s="22">
        <f t="shared" si="22"/>
        <v>0.00745422710411476</v>
      </c>
      <c r="AR18" s="22">
        <f t="shared" si="23"/>
        <v>0.0376854519342162</v>
      </c>
      <c r="AS18" s="22">
        <f t="shared" si="24"/>
        <v>0.954860320961669</v>
      </c>
      <c r="AT18" s="22">
        <f t="shared" si="25"/>
        <v>0.00197866724581783</v>
      </c>
      <c r="AU18" s="22">
        <f t="shared" si="26"/>
        <v>0.00359502243206482</v>
      </c>
      <c r="AV18" s="22">
        <f t="shared" si="27"/>
        <v>0.0867334712892128</v>
      </c>
    </row>
    <row r="19" spans="1:48">
      <c r="A19" s="74" t="s">
        <v>39</v>
      </c>
      <c r="B19" s="8">
        <v>0.0308131779300709</v>
      </c>
      <c r="C19" s="7">
        <v>2</v>
      </c>
      <c r="D19" s="7">
        <f t="shared" si="10"/>
        <v>4</v>
      </c>
      <c r="E19" s="7">
        <v>1</v>
      </c>
      <c r="F19" s="8">
        <f t="shared" si="11"/>
        <v>0.000949451934150207</v>
      </c>
      <c r="G19" s="8">
        <f t="shared" si="12"/>
        <v>0.00189890386830041</v>
      </c>
      <c r="H19" s="8">
        <f t="shared" si="13"/>
        <v>0.00379780773660083</v>
      </c>
      <c r="I19" s="8">
        <f t="shared" si="13"/>
        <v>0.000949451934150207</v>
      </c>
      <c r="P19" s="21">
        <v>14</v>
      </c>
      <c r="Q19" s="22">
        <f t="shared" si="5"/>
        <v>0.0102974439380686</v>
      </c>
      <c r="R19" s="22">
        <f t="shared" si="6"/>
        <v>0.234687914544301</v>
      </c>
      <c r="S19" s="22">
        <f t="shared" si="7"/>
        <v>0.0889159864852112</v>
      </c>
      <c r="U19" s="21">
        <v>14</v>
      </c>
      <c r="V19" s="22">
        <f t="shared" si="14"/>
        <v>0.00420610655493644</v>
      </c>
      <c r="W19" s="22">
        <f t="shared" si="15"/>
        <v>0.033040086120636</v>
      </c>
      <c r="X19" s="22">
        <f t="shared" si="16"/>
        <v>0.0119011271879712</v>
      </c>
      <c r="Z19" s="8">
        <f t="shared" si="17"/>
        <v>0.000967143266501686</v>
      </c>
      <c r="AA19" s="8">
        <f t="shared" si="18"/>
        <v>0.00193428653300337</v>
      </c>
      <c r="AB19" s="8">
        <f t="shared" si="18"/>
        <v>0.00386857306600675</v>
      </c>
      <c r="AC19" s="8">
        <f t="shared" si="18"/>
        <v>0.000967143266501686</v>
      </c>
      <c r="AJ19" s="21">
        <v>14</v>
      </c>
      <c r="AK19" s="22">
        <f t="shared" si="19"/>
        <v>0.0103833087376595</v>
      </c>
      <c r="AL19" s="22">
        <f t="shared" si="20"/>
        <v>0.235302716675456</v>
      </c>
      <c r="AM19" s="22">
        <f t="shared" si="9"/>
        <v>0.0889453329957886</v>
      </c>
      <c r="AN19" s="22">
        <f t="shared" si="21"/>
        <v>0.334631358408904</v>
      </c>
      <c r="AO19" s="22"/>
      <c r="AP19" s="21">
        <v>14</v>
      </c>
      <c r="AQ19" s="22">
        <f t="shared" si="22"/>
        <v>0.031029096576692</v>
      </c>
      <c r="AR19" s="22">
        <f t="shared" si="23"/>
        <v>0.703169953330934</v>
      </c>
      <c r="AS19" s="22">
        <f t="shared" si="24"/>
        <v>0.265800950092374</v>
      </c>
      <c r="AT19" s="22">
        <f t="shared" si="25"/>
        <v>0.00406115132825614</v>
      </c>
      <c r="AU19" s="22">
        <f t="shared" si="26"/>
        <v>0.0330748648781109</v>
      </c>
      <c r="AV19" s="22">
        <f t="shared" si="27"/>
        <v>0.0119045588822246</v>
      </c>
    </row>
    <row r="20" spans="1:48">
      <c r="A20" s="74" t="s">
        <v>40</v>
      </c>
      <c r="B20" s="8">
        <v>0.143716188238582</v>
      </c>
      <c r="C20" s="7">
        <v>3</v>
      </c>
      <c r="D20" s="7">
        <f t="shared" si="10"/>
        <v>6</v>
      </c>
      <c r="E20" s="7">
        <v>5</v>
      </c>
      <c r="F20" s="8">
        <f t="shared" si="11"/>
        <v>0.0206543427618275</v>
      </c>
      <c r="G20" s="8">
        <f t="shared" si="12"/>
        <v>0.0619630282854825</v>
      </c>
      <c r="H20" s="8">
        <f t="shared" si="13"/>
        <v>0.123926056570965</v>
      </c>
      <c r="I20" s="8">
        <f t="shared" si="13"/>
        <v>0.103271713809137</v>
      </c>
      <c r="P20" s="21">
        <v>15</v>
      </c>
      <c r="Q20" s="22">
        <f t="shared" si="5"/>
        <v>0.0292997060925465</v>
      </c>
      <c r="R20" s="22">
        <f t="shared" si="6"/>
        <v>0.155632207311404</v>
      </c>
      <c r="S20" s="22">
        <f t="shared" si="7"/>
        <v>0.0193493750467095</v>
      </c>
      <c r="U20" s="21">
        <v>15</v>
      </c>
      <c r="V20" s="22">
        <f t="shared" si="14"/>
        <v>0.0119677938131786</v>
      </c>
      <c r="W20" s="22">
        <f t="shared" si="15"/>
        <v>0.0219103806120482</v>
      </c>
      <c r="X20" s="22">
        <f t="shared" si="16"/>
        <v>0.00258985343965054</v>
      </c>
      <c r="Z20" s="8">
        <f t="shared" si="17"/>
        <v>0.0207975708505822</v>
      </c>
      <c r="AA20" s="8">
        <f t="shared" si="18"/>
        <v>0.0623927125517467</v>
      </c>
      <c r="AB20" s="8">
        <f t="shared" si="18"/>
        <v>0.124785425103493</v>
      </c>
      <c r="AC20" s="8">
        <f t="shared" si="18"/>
        <v>0.103987854252911</v>
      </c>
      <c r="AJ20" s="21">
        <v>15</v>
      </c>
      <c r="AK20" s="22">
        <f t="shared" si="19"/>
        <v>0.0297408481985194</v>
      </c>
      <c r="AL20" s="22">
        <f t="shared" si="20"/>
        <v>0.155342157011547</v>
      </c>
      <c r="AM20" s="22">
        <f t="shared" si="9"/>
        <v>0.0193518445818623</v>
      </c>
      <c r="AN20" s="22">
        <f t="shared" si="21"/>
        <v>0.204434849791929</v>
      </c>
      <c r="AO20" s="22"/>
      <c r="AP20" s="21">
        <v>15</v>
      </c>
      <c r="AQ20" s="22">
        <f t="shared" si="22"/>
        <v>0.14547836745442</v>
      </c>
      <c r="AR20" s="22">
        <f t="shared" si="23"/>
        <v>0.759861428565885</v>
      </c>
      <c r="AS20" s="22">
        <f t="shared" si="24"/>
        <v>0.0946602039796951</v>
      </c>
      <c r="AT20" s="22">
        <f t="shared" si="25"/>
        <v>0.0116323311014353</v>
      </c>
      <c r="AU20" s="22">
        <f t="shared" si="26"/>
        <v>0.0218353656329338</v>
      </c>
      <c r="AV20" s="22">
        <f t="shared" si="27"/>
        <v>0.00259007601124331</v>
      </c>
    </row>
    <row r="21" spans="1:48">
      <c r="A21" s="74" t="s">
        <v>41</v>
      </c>
      <c r="B21" s="8">
        <v>0.00976197835857686</v>
      </c>
      <c r="C21" s="7">
        <v>1</v>
      </c>
      <c r="D21" s="7">
        <f t="shared" si="10"/>
        <v>2</v>
      </c>
      <c r="E21" s="7">
        <v>1</v>
      </c>
      <c r="F21" s="8">
        <f t="shared" si="11"/>
        <v>9.5296221473323e-5</v>
      </c>
      <c r="G21" s="8">
        <f t="shared" si="12"/>
        <v>9.5296221473323e-5</v>
      </c>
      <c r="H21" s="8">
        <f t="shared" si="13"/>
        <v>0.000190592442946646</v>
      </c>
      <c r="I21" s="8">
        <f t="shared" si="13"/>
        <v>9.5296221473323e-5</v>
      </c>
      <c r="P21" s="21">
        <v>16</v>
      </c>
      <c r="Q21" s="22">
        <f t="shared" si="5"/>
        <v>0.00733880870037029</v>
      </c>
      <c r="R21" s="22">
        <f t="shared" si="6"/>
        <v>0.0689618661353623</v>
      </c>
      <c r="S21" s="22">
        <f t="shared" si="7"/>
        <v>0.676878751234796</v>
      </c>
      <c r="U21" s="21">
        <v>16</v>
      </c>
      <c r="V21" s="22">
        <f t="shared" si="14"/>
        <v>0.0029976187843992</v>
      </c>
      <c r="W21" s="22">
        <f t="shared" si="15"/>
        <v>0.0097086635269497</v>
      </c>
      <c r="X21" s="22">
        <f t="shared" si="16"/>
        <v>0.090598107581253</v>
      </c>
      <c r="Z21" s="8">
        <f t="shared" si="17"/>
        <v>0.000104281939849906</v>
      </c>
      <c r="AA21" s="8">
        <f t="shared" si="18"/>
        <v>0.000104281939849906</v>
      </c>
      <c r="AB21" s="8">
        <f t="shared" si="18"/>
        <v>0.000208563879699812</v>
      </c>
      <c r="AC21" s="8">
        <f t="shared" si="18"/>
        <v>0.000104281939849906</v>
      </c>
      <c r="AJ21" s="21">
        <v>16</v>
      </c>
      <c r="AK21" s="22">
        <f t="shared" si="19"/>
        <v>0.00739238486325731</v>
      </c>
      <c r="AL21" s="22">
        <f t="shared" si="20"/>
        <v>0.0690781587679307</v>
      </c>
      <c r="AM21" s="22">
        <f t="shared" si="9"/>
        <v>0.677446780811435</v>
      </c>
      <c r="AN21" s="22">
        <f t="shared" si="21"/>
        <v>0.753917324442623</v>
      </c>
      <c r="AO21" s="22"/>
      <c r="AP21" s="21">
        <v>16</v>
      </c>
      <c r="AQ21" s="22">
        <f t="shared" si="22"/>
        <v>0.00980529910056458</v>
      </c>
      <c r="AR21" s="22">
        <f t="shared" si="23"/>
        <v>0.0916256418686236</v>
      </c>
      <c r="AS21" s="22">
        <f t="shared" si="24"/>
        <v>0.898569059030812</v>
      </c>
      <c r="AT21" s="22">
        <f t="shared" si="25"/>
        <v>0.00289133207582588</v>
      </c>
      <c r="AU21" s="22">
        <f t="shared" si="26"/>
        <v>0.00970983590652406</v>
      </c>
      <c r="AV21" s="22">
        <f t="shared" si="27"/>
        <v>0.0906703569497583</v>
      </c>
    </row>
    <row r="22" spans="1:48">
      <c r="A22" s="74" t="s">
        <v>42</v>
      </c>
      <c r="B22" s="8">
        <v>0.00739421689989678</v>
      </c>
      <c r="C22" s="7">
        <v>0</v>
      </c>
      <c r="D22" s="7">
        <f t="shared" si="10"/>
        <v>0</v>
      </c>
      <c r="E22" s="7">
        <v>0</v>
      </c>
      <c r="F22" s="8">
        <f t="shared" si="11"/>
        <v>5.46744435627191e-5</v>
      </c>
      <c r="G22" s="8">
        <f t="shared" si="12"/>
        <v>0</v>
      </c>
      <c r="H22" s="8">
        <f t="shared" si="13"/>
        <v>0</v>
      </c>
      <c r="I22" s="8">
        <f t="shared" si="13"/>
        <v>0</v>
      </c>
      <c r="P22" s="21">
        <v>17</v>
      </c>
      <c r="Q22" s="22">
        <f t="shared" si="5"/>
        <v>0.00502840867082906</v>
      </c>
      <c r="R22" s="22">
        <f t="shared" si="6"/>
        <v>0.0255496344496679</v>
      </c>
      <c r="S22" s="22">
        <f t="shared" si="7"/>
        <v>0.648593865749056</v>
      </c>
      <c r="U22" s="21">
        <v>17</v>
      </c>
      <c r="V22" s="22">
        <f t="shared" si="14"/>
        <v>0.00205390996042075</v>
      </c>
      <c r="W22" s="22">
        <f t="shared" si="15"/>
        <v>0.00359695608615776</v>
      </c>
      <c r="X22" s="22">
        <f t="shared" si="16"/>
        <v>0.0868122639667418</v>
      </c>
      <c r="Z22" s="8">
        <f t="shared" si="17"/>
        <v>5.88929896882346e-5</v>
      </c>
      <c r="AA22" s="8">
        <f t="shared" si="18"/>
        <v>0</v>
      </c>
      <c r="AB22" s="8">
        <f t="shared" si="18"/>
        <v>0</v>
      </c>
      <c r="AC22" s="8">
        <f t="shared" si="18"/>
        <v>0</v>
      </c>
      <c r="AJ22" s="21">
        <v>17</v>
      </c>
      <c r="AK22" s="22">
        <f t="shared" si="19"/>
        <v>0.00505893803057151</v>
      </c>
      <c r="AL22" s="22">
        <f t="shared" si="20"/>
        <v>0.0255758730350518</v>
      </c>
      <c r="AM22" s="22">
        <f t="shared" si="9"/>
        <v>0.648032200270663</v>
      </c>
      <c r="AN22" s="22">
        <f t="shared" si="21"/>
        <v>0.678667011336286</v>
      </c>
      <c r="AO22" s="22"/>
      <c r="AP22" s="21">
        <v>17</v>
      </c>
      <c r="AQ22" s="22">
        <f t="shared" si="22"/>
        <v>0.00745422710411476</v>
      </c>
      <c r="AR22" s="22">
        <f t="shared" si="23"/>
        <v>0.0376854519342162</v>
      </c>
      <c r="AS22" s="22">
        <f t="shared" si="24"/>
        <v>0.954860320961669</v>
      </c>
      <c r="AT22" s="22">
        <f t="shared" si="25"/>
        <v>0.00197866724581783</v>
      </c>
      <c r="AU22" s="22">
        <f t="shared" si="26"/>
        <v>0.00359502243206482</v>
      </c>
      <c r="AV22" s="22">
        <f t="shared" si="27"/>
        <v>0.0867334712892128</v>
      </c>
    </row>
    <row r="23" spans="1:48">
      <c r="A23" s="74" t="s">
        <v>43</v>
      </c>
      <c r="B23" s="8">
        <v>0.143716188238582</v>
      </c>
      <c r="C23" s="7">
        <v>3</v>
      </c>
      <c r="D23" s="7">
        <f t="shared" si="10"/>
        <v>6</v>
      </c>
      <c r="E23" s="7">
        <v>5</v>
      </c>
      <c r="F23" s="8">
        <f t="shared" si="11"/>
        <v>0.0206543427618275</v>
      </c>
      <c r="G23" s="8">
        <f t="shared" si="12"/>
        <v>0.0619630282854825</v>
      </c>
      <c r="H23" s="8">
        <f t="shared" si="13"/>
        <v>0.123926056570965</v>
      </c>
      <c r="I23" s="8">
        <f t="shared" si="13"/>
        <v>0.103271713809137</v>
      </c>
      <c r="P23" s="21">
        <v>18</v>
      </c>
      <c r="Q23" s="22">
        <f t="shared" si="5"/>
        <v>0.0292997060925465</v>
      </c>
      <c r="R23" s="22">
        <f t="shared" si="6"/>
        <v>0.155632207311404</v>
      </c>
      <c r="S23" s="22">
        <f t="shared" si="7"/>
        <v>0.0193493750467095</v>
      </c>
      <c r="U23" s="21">
        <v>18</v>
      </c>
      <c r="V23" s="22">
        <f t="shared" si="14"/>
        <v>0.0119677938131786</v>
      </c>
      <c r="W23" s="22">
        <f t="shared" si="15"/>
        <v>0.0219103806120482</v>
      </c>
      <c r="X23" s="22">
        <f t="shared" si="16"/>
        <v>0.00258985343965054</v>
      </c>
      <c r="Z23" s="8">
        <f t="shared" si="17"/>
        <v>0.0207975708505822</v>
      </c>
      <c r="AA23" s="8">
        <f t="shared" si="18"/>
        <v>0.0623927125517467</v>
      </c>
      <c r="AB23" s="8">
        <f t="shared" si="18"/>
        <v>0.124785425103493</v>
      </c>
      <c r="AC23" s="8">
        <f t="shared" si="18"/>
        <v>0.103987854252911</v>
      </c>
      <c r="AJ23" s="21">
        <v>18</v>
      </c>
      <c r="AK23" s="22">
        <f t="shared" si="19"/>
        <v>0.0297408481985194</v>
      </c>
      <c r="AL23" s="22">
        <f t="shared" si="20"/>
        <v>0.155342157011547</v>
      </c>
      <c r="AM23" s="22">
        <f t="shared" si="9"/>
        <v>0.0193518445818623</v>
      </c>
      <c r="AN23" s="22">
        <f t="shared" si="21"/>
        <v>0.204434849791929</v>
      </c>
      <c r="AO23" s="22"/>
      <c r="AP23" s="21">
        <v>18</v>
      </c>
      <c r="AQ23" s="22">
        <f t="shared" si="22"/>
        <v>0.14547836745442</v>
      </c>
      <c r="AR23" s="22">
        <f t="shared" si="23"/>
        <v>0.759861428565885</v>
      </c>
      <c r="AS23" s="22">
        <f t="shared" si="24"/>
        <v>0.0946602039796951</v>
      </c>
      <c r="AT23" s="22">
        <f t="shared" si="25"/>
        <v>0.0116323311014353</v>
      </c>
      <c r="AU23" s="22">
        <f t="shared" si="26"/>
        <v>0.0218353656329338</v>
      </c>
      <c r="AV23" s="22">
        <f t="shared" si="27"/>
        <v>0.00259007601124331</v>
      </c>
    </row>
    <row r="24" spans="1:48">
      <c r="A24" s="74" t="s">
        <v>44</v>
      </c>
      <c r="B24" s="8">
        <v>0.695183042118197</v>
      </c>
      <c r="C24" s="7">
        <v>4</v>
      </c>
      <c r="D24" s="7">
        <f t="shared" si="10"/>
        <v>8</v>
      </c>
      <c r="E24" s="7">
        <v>7</v>
      </c>
      <c r="F24" s="8">
        <f t="shared" si="11"/>
        <v>0.48327946204871</v>
      </c>
      <c r="G24" s="8">
        <f t="shared" si="12"/>
        <v>1.93311784819484</v>
      </c>
      <c r="H24" s="8">
        <f t="shared" si="13"/>
        <v>3.86623569638968</v>
      </c>
      <c r="I24" s="8">
        <f t="shared" si="13"/>
        <v>3.38295623434097</v>
      </c>
      <c r="P24" s="21">
        <v>19</v>
      </c>
      <c r="Q24" s="22">
        <f t="shared" si="5"/>
        <v>0.0993630435388588</v>
      </c>
      <c r="R24" s="22">
        <f t="shared" si="6"/>
        <v>0.0340278137748247</v>
      </c>
      <c r="S24" s="22">
        <f t="shared" si="7"/>
        <v>0.00963547097192933</v>
      </c>
      <c r="U24" s="21">
        <v>19</v>
      </c>
      <c r="V24" s="22">
        <f t="shared" si="14"/>
        <v>0.0405859503834907</v>
      </c>
      <c r="W24" s="22">
        <f t="shared" si="15"/>
        <v>0.0047905402363825</v>
      </c>
      <c r="X24" s="22">
        <f t="shared" si="16"/>
        <v>0.0012896777068543</v>
      </c>
      <c r="Z24" s="8">
        <f t="shared" si="17"/>
        <v>0.484926681417242</v>
      </c>
      <c r="AA24" s="8">
        <f t="shared" si="18"/>
        <v>1.93970672566897</v>
      </c>
      <c r="AB24" s="8">
        <f t="shared" si="18"/>
        <v>3.87941345133793</v>
      </c>
      <c r="AC24" s="8">
        <f t="shared" si="18"/>
        <v>3.39448676992069</v>
      </c>
      <c r="AJ24" s="21">
        <v>19</v>
      </c>
      <c r="AK24" s="22">
        <f t="shared" si="19"/>
        <v>0.102056310660704</v>
      </c>
      <c r="AL24" s="22">
        <f t="shared" si="20"/>
        <v>0.0339928790601346</v>
      </c>
      <c r="AM24" s="22">
        <f t="shared" si="9"/>
        <v>0.00963633201044585</v>
      </c>
      <c r="AN24" s="22">
        <f t="shared" si="21"/>
        <v>0.145685521731284</v>
      </c>
      <c r="AO24" s="22"/>
      <c r="AP24" s="21">
        <v>19</v>
      </c>
      <c r="AQ24" s="22">
        <f t="shared" si="22"/>
        <v>0.700524729210537</v>
      </c>
      <c r="AR24" s="22">
        <f t="shared" si="23"/>
        <v>0.23333052355631</v>
      </c>
      <c r="AS24" s="22">
        <f t="shared" si="24"/>
        <v>0.0661447472331533</v>
      </c>
      <c r="AT24" s="22">
        <f t="shared" si="25"/>
        <v>0.0399165749635662</v>
      </c>
      <c r="AU24" s="22">
        <f t="shared" si="26"/>
        <v>0.00477814237598726</v>
      </c>
      <c r="AV24" s="22">
        <f t="shared" si="27"/>
        <v>0.00128973919106526</v>
      </c>
    </row>
    <row r="25" spans="1:48">
      <c r="A25" s="74" t="s">
        <v>45</v>
      </c>
      <c r="B25" s="8">
        <v>0.930360497223953</v>
      </c>
      <c r="C25" s="7">
        <v>5</v>
      </c>
      <c r="D25" s="7">
        <f t="shared" si="10"/>
        <v>10</v>
      </c>
      <c r="E25" s="7">
        <v>6</v>
      </c>
      <c r="F25" s="8">
        <f t="shared" si="11"/>
        <v>0.865570654794801</v>
      </c>
      <c r="G25" s="8">
        <f t="shared" si="12"/>
        <v>4.32785327397401</v>
      </c>
      <c r="H25" s="8">
        <f t="shared" si="13"/>
        <v>8.65570654794801</v>
      </c>
      <c r="I25" s="8">
        <f t="shared" si="13"/>
        <v>5.19342392876881</v>
      </c>
      <c r="P25" s="21">
        <v>20</v>
      </c>
      <c r="Q25" s="22">
        <f t="shared" si="5"/>
        <v>0.421684708440396</v>
      </c>
      <c r="R25" s="22">
        <f t="shared" si="6"/>
        <v>0.0240691961449511</v>
      </c>
      <c r="S25" s="22">
        <f t="shared" si="7"/>
        <v>0.00761115924814446</v>
      </c>
      <c r="U25" s="21">
        <v>20</v>
      </c>
      <c r="V25" s="22">
        <f t="shared" si="14"/>
        <v>0.172241852148435</v>
      </c>
      <c r="W25" s="22">
        <f t="shared" si="15"/>
        <v>0.00338853543024495</v>
      </c>
      <c r="X25" s="22">
        <f t="shared" si="16"/>
        <v>0.00101872990269456</v>
      </c>
      <c r="Z25" s="8">
        <f t="shared" si="17"/>
        <v>0.895237910426325</v>
      </c>
      <c r="AA25" s="8">
        <f t="shared" si="18"/>
        <v>4.47618955213162</v>
      </c>
      <c r="AB25" s="8">
        <f t="shared" si="18"/>
        <v>8.95237910426325</v>
      </c>
      <c r="AC25" s="8">
        <f t="shared" si="18"/>
        <v>5.37142746255795</v>
      </c>
      <c r="AJ25" s="21">
        <v>20</v>
      </c>
      <c r="AK25" s="22">
        <f t="shared" si="19"/>
        <v>0.44203610927694</v>
      </c>
      <c r="AL25" s="22">
        <f t="shared" si="20"/>
        <v>0.0240454568620599</v>
      </c>
      <c r="AM25" s="22">
        <f t="shared" si="9"/>
        <v>0.0076118337353604</v>
      </c>
      <c r="AN25" s="22">
        <f t="shared" si="21"/>
        <v>0.473693399874361</v>
      </c>
      <c r="AO25" s="22"/>
      <c r="AP25" s="21">
        <v>20</v>
      </c>
      <c r="AQ25" s="22">
        <f t="shared" si="22"/>
        <v>0.933169238571158</v>
      </c>
      <c r="AR25" s="22">
        <f t="shared" si="23"/>
        <v>0.0507616463907616</v>
      </c>
      <c r="AS25" s="22">
        <f t="shared" si="24"/>
        <v>0.0160691150380801</v>
      </c>
      <c r="AT25" s="22">
        <f t="shared" si="25"/>
        <v>0.172890508958503</v>
      </c>
      <c r="AU25" s="22">
        <f t="shared" si="26"/>
        <v>0.00337990248426245</v>
      </c>
      <c r="AV25" s="22">
        <f t="shared" si="27"/>
        <v>0.00101877771269452</v>
      </c>
    </row>
    <row r="26" spans="1:48">
      <c r="A26" s="74" t="s">
        <v>46</v>
      </c>
      <c r="B26" s="8">
        <v>0.00739421689989678</v>
      </c>
      <c r="C26" s="7">
        <v>0</v>
      </c>
      <c r="D26" s="7">
        <f t="shared" si="10"/>
        <v>0</v>
      </c>
      <c r="E26" s="7">
        <v>0</v>
      </c>
      <c r="F26" s="8">
        <f t="shared" si="11"/>
        <v>5.46744435627191e-5</v>
      </c>
      <c r="G26" s="8">
        <f t="shared" si="12"/>
        <v>0</v>
      </c>
      <c r="H26" s="8">
        <f t="shared" si="13"/>
        <v>0</v>
      </c>
      <c r="I26" s="8">
        <f t="shared" si="13"/>
        <v>0</v>
      </c>
      <c r="P26" s="21">
        <v>21</v>
      </c>
      <c r="Q26" s="22">
        <f t="shared" si="5"/>
        <v>0.00502840867082906</v>
      </c>
      <c r="R26" s="22">
        <f t="shared" si="6"/>
        <v>0.0255496344496679</v>
      </c>
      <c r="S26" s="22">
        <f t="shared" si="7"/>
        <v>0.648593865749056</v>
      </c>
      <c r="U26" s="21">
        <v>21</v>
      </c>
      <c r="V26" s="22">
        <f t="shared" si="14"/>
        <v>0.00205390996042075</v>
      </c>
      <c r="W26" s="22">
        <f t="shared" si="15"/>
        <v>0.00359695608615776</v>
      </c>
      <c r="X26" s="22">
        <f t="shared" si="16"/>
        <v>0.0868122639667418</v>
      </c>
      <c r="Z26" s="8">
        <f t="shared" si="17"/>
        <v>5.88929896882346e-5</v>
      </c>
      <c r="AA26" s="8">
        <f t="shared" si="18"/>
        <v>0</v>
      </c>
      <c r="AB26" s="8">
        <f t="shared" si="18"/>
        <v>0</v>
      </c>
      <c r="AC26" s="8">
        <f t="shared" si="18"/>
        <v>0</v>
      </c>
      <c r="AJ26" s="21">
        <v>21</v>
      </c>
      <c r="AK26" s="22">
        <f t="shared" si="19"/>
        <v>0.00505893803057151</v>
      </c>
      <c r="AL26" s="22">
        <f t="shared" si="20"/>
        <v>0.0255758730350518</v>
      </c>
      <c r="AM26" s="22">
        <f t="shared" si="9"/>
        <v>0.648032200270663</v>
      </c>
      <c r="AN26" s="22">
        <f t="shared" si="21"/>
        <v>0.678667011336286</v>
      </c>
      <c r="AO26" s="22"/>
      <c r="AP26" s="21">
        <v>21</v>
      </c>
      <c r="AQ26" s="22">
        <f t="shared" si="22"/>
        <v>0.00745422710411476</v>
      </c>
      <c r="AR26" s="22">
        <f t="shared" si="23"/>
        <v>0.0376854519342162</v>
      </c>
      <c r="AS26" s="22">
        <f t="shared" si="24"/>
        <v>0.954860320961669</v>
      </c>
      <c r="AT26" s="22">
        <f t="shared" si="25"/>
        <v>0.00197866724581783</v>
      </c>
      <c r="AU26" s="22">
        <f t="shared" si="26"/>
        <v>0.00359502243206482</v>
      </c>
      <c r="AV26" s="22">
        <f t="shared" si="27"/>
        <v>0.0867334712892128</v>
      </c>
    </row>
    <row r="27" spans="1:48">
      <c r="A27" s="74" t="s">
        <v>47</v>
      </c>
      <c r="B27" s="8">
        <v>0.0186849032679031</v>
      </c>
      <c r="C27" s="7">
        <v>2</v>
      </c>
      <c r="D27" s="7">
        <f t="shared" si="10"/>
        <v>4</v>
      </c>
      <c r="E27" s="7">
        <v>2</v>
      </c>
      <c r="F27" s="8">
        <f t="shared" si="11"/>
        <v>0.000349125610130896</v>
      </c>
      <c r="G27" s="8">
        <f t="shared" si="12"/>
        <v>0.000698251220261792</v>
      </c>
      <c r="H27" s="8">
        <f t="shared" si="13"/>
        <v>0.00139650244052358</v>
      </c>
      <c r="I27" s="8">
        <f t="shared" si="13"/>
        <v>0.000698251220261792</v>
      </c>
      <c r="P27" s="21">
        <v>22</v>
      </c>
      <c r="Q27" s="22">
        <f t="shared" si="5"/>
        <v>0.0116749158641683</v>
      </c>
      <c r="R27" s="22">
        <f t="shared" si="6"/>
        <v>0.537047656887352</v>
      </c>
      <c r="S27" s="22">
        <f t="shared" si="7"/>
        <v>0.0745548587417168</v>
      </c>
      <c r="U27" s="21">
        <v>22</v>
      </c>
      <c r="V27" s="22">
        <f t="shared" si="14"/>
        <v>0.00476875042388626</v>
      </c>
      <c r="W27" s="22">
        <f t="shared" si="15"/>
        <v>0.0756072202051735</v>
      </c>
      <c r="X27" s="22">
        <f t="shared" si="16"/>
        <v>0.00997893507613473</v>
      </c>
      <c r="Z27" s="8">
        <f t="shared" si="17"/>
        <v>0.000371866590736211</v>
      </c>
      <c r="AA27" s="8">
        <f t="shared" si="18"/>
        <v>0.000743733181472423</v>
      </c>
      <c r="AB27" s="8">
        <f t="shared" si="18"/>
        <v>0.00148746636294485</v>
      </c>
      <c r="AC27" s="8">
        <f t="shared" si="18"/>
        <v>0.000743733181472423</v>
      </c>
      <c r="AJ27" s="21">
        <v>22</v>
      </c>
      <c r="AK27" s="22">
        <f t="shared" si="19"/>
        <v>0.0117815132592546</v>
      </c>
      <c r="AL27" s="22">
        <f t="shared" si="20"/>
        <v>0.5395600233581</v>
      </c>
      <c r="AM27" s="22">
        <f t="shared" si="9"/>
        <v>0.074576063612679</v>
      </c>
      <c r="AN27" s="22">
        <f t="shared" si="21"/>
        <v>0.625917600230034</v>
      </c>
      <c r="AO27" s="22"/>
      <c r="AP27" s="21">
        <v>22</v>
      </c>
      <c r="AQ27" s="22">
        <f t="shared" si="22"/>
        <v>0.018822786345878</v>
      </c>
      <c r="AR27" s="22">
        <f t="shared" si="23"/>
        <v>0.862030438447176</v>
      </c>
      <c r="AS27" s="22">
        <f t="shared" si="24"/>
        <v>0.119146775206946</v>
      </c>
      <c r="AT27" s="22">
        <f t="shared" si="25"/>
        <v>0.00460802133795303</v>
      </c>
      <c r="AU27" s="22">
        <f t="shared" si="26"/>
        <v>0.0758421964622434</v>
      </c>
      <c r="AV27" s="22">
        <f t="shared" si="27"/>
        <v>0.00998135720649563</v>
      </c>
    </row>
    <row r="28" spans="1:48">
      <c r="A28" s="74" t="s">
        <v>48</v>
      </c>
      <c r="B28" s="8">
        <v>0.0186849032679031</v>
      </c>
      <c r="C28" s="7">
        <v>2</v>
      </c>
      <c r="D28" s="7">
        <f t="shared" si="10"/>
        <v>4</v>
      </c>
      <c r="E28" s="7">
        <v>2</v>
      </c>
      <c r="F28" s="8">
        <f t="shared" si="11"/>
        <v>0.000349125610130896</v>
      </c>
      <c r="G28" s="8">
        <f t="shared" si="12"/>
        <v>0.000698251220261792</v>
      </c>
      <c r="H28" s="8">
        <f t="shared" si="13"/>
        <v>0.00139650244052358</v>
      </c>
      <c r="I28" s="8">
        <f t="shared" si="13"/>
        <v>0.000698251220261792</v>
      </c>
      <c r="P28" s="21">
        <v>23</v>
      </c>
      <c r="Q28" s="22">
        <f t="shared" si="5"/>
        <v>0.0116749158641683</v>
      </c>
      <c r="R28" s="22">
        <f t="shared" si="6"/>
        <v>0.537047656887352</v>
      </c>
      <c r="S28" s="22">
        <f t="shared" si="7"/>
        <v>0.0745548587417168</v>
      </c>
      <c r="U28" s="21">
        <v>23</v>
      </c>
      <c r="V28" s="22">
        <f t="shared" si="14"/>
        <v>0.00476875042388626</v>
      </c>
      <c r="W28" s="22">
        <f t="shared" si="15"/>
        <v>0.0756072202051735</v>
      </c>
      <c r="X28" s="22">
        <f t="shared" si="16"/>
        <v>0.00997893507613473</v>
      </c>
      <c r="Z28" s="8">
        <f t="shared" si="17"/>
        <v>0.000371866590736211</v>
      </c>
      <c r="AA28" s="8">
        <f t="shared" si="18"/>
        <v>0.000743733181472423</v>
      </c>
      <c r="AB28" s="8">
        <f t="shared" si="18"/>
        <v>0.00148746636294485</v>
      </c>
      <c r="AC28" s="8">
        <f t="shared" si="18"/>
        <v>0.000743733181472423</v>
      </c>
      <c r="AJ28" s="21">
        <v>23</v>
      </c>
      <c r="AK28" s="22">
        <f t="shared" si="19"/>
        <v>0.0117815132592546</v>
      </c>
      <c r="AL28" s="22">
        <f t="shared" si="20"/>
        <v>0.5395600233581</v>
      </c>
      <c r="AM28" s="22">
        <f t="shared" si="9"/>
        <v>0.074576063612679</v>
      </c>
      <c r="AN28" s="22">
        <f t="shared" si="21"/>
        <v>0.625917600230034</v>
      </c>
      <c r="AO28" s="22"/>
      <c r="AP28" s="21">
        <v>23</v>
      </c>
      <c r="AQ28" s="22">
        <f t="shared" si="22"/>
        <v>0.018822786345878</v>
      </c>
      <c r="AR28" s="22">
        <f t="shared" si="23"/>
        <v>0.862030438447176</v>
      </c>
      <c r="AS28" s="22">
        <f t="shared" si="24"/>
        <v>0.119146775206946</v>
      </c>
      <c r="AT28" s="22">
        <f t="shared" si="25"/>
        <v>0.00460802133795303</v>
      </c>
      <c r="AU28" s="22">
        <f t="shared" si="26"/>
        <v>0.0758421964622434</v>
      </c>
      <c r="AV28" s="22">
        <f t="shared" si="27"/>
        <v>0.00998135720649563</v>
      </c>
    </row>
    <row r="29" spans="1:48">
      <c r="A29" s="74" t="s">
        <v>49</v>
      </c>
      <c r="B29" s="8">
        <v>0.0173834987241033</v>
      </c>
      <c r="C29" s="7">
        <v>2</v>
      </c>
      <c r="D29" s="7">
        <f t="shared" si="10"/>
        <v>4</v>
      </c>
      <c r="E29" s="7">
        <v>3</v>
      </c>
      <c r="F29" s="8">
        <f t="shared" si="11"/>
        <v>0.000302186027890901</v>
      </c>
      <c r="G29" s="8">
        <f t="shared" si="12"/>
        <v>0.000604372055781803</v>
      </c>
      <c r="H29" s="8">
        <f t="shared" si="13"/>
        <v>0.00120874411156361</v>
      </c>
      <c r="I29" s="8">
        <f t="shared" si="13"/>
        <v>0.000906558083672704</v>
      </c>
      <c r="P29" s="21">
        <v>24</v>
      </c>
      <c r="Q29" s="22">
        <f t="shared" si="5"/>
        <v>0.0131240542903456</v>
      </c>
      <c r="R29" s="22">
        <f t="shared" si="6"/>
        <v>0.68348660602999</v>
      </c>
      <c r="S29" s="22">
        <f t="shared" si="7"/>
        <v>0.0568850456695039</v>
      </c>
      <c r="U29" s="21">
        <v>24</v>
      </c>
      <c r="V29" s="22">
        <f t="shared" si="14"/>
        <v>0.00536066727917706</v>
      </c>
      <c r="W29" s="22">
        <f t="shared" si="15"/>
        <v>0.0962233456689961</v>
      </c>
      <c r="X29" s="22">
        <f t="shared" si="16"/>
        <v>0.00761388576303896</v>
      </c>
      <c r="Z29" s="8">
        <f t="shared" si="17"/>
        <v>0.000330922781568941</v>
      </c>
      <c r="AA29" s="8">
        <f t="shared" si="18"/>
        <v>0.000661845563137882</v>
      </c>
      <c r="AB29" s="8">
        <f t="shared" si="18"/>
        <v>0.00132369112627576</v>
      </c>
      <c r="AC29" s="8">
        <f t="shared" si="18"/>
        <v>0.000992768344706822</v>
      </c>
      <c r="AJ29" s="21">
        <v>24</v>
      </c>
      <c r="AK29" s="22">
        <f t="shared" si="19"/>
        <v>0.0132539746218595</v>
      </c>
      <c r="AL29" s="22">
        <f t="shared" si="20"/>
        <v>0.686398730614765</v>
      </c>
      <c r="AM29" s="22">
        <f t="shared" si="9"/>
        <v>0.0568977234215217</v>
      </c>
      <c r="AN29" s="22">
        <f t="shared" si="21"/>
        <v>0.756550428658146</v>
      </c>
      <c r="AO29" s="22"/>
      <c r="AP29" s="21">
        <v>24</v>
      </c>
      <c r="AQ29" s="22">
        <f t="shared" si="22"/>
        <v>0.0175189572562498</v>
      </c>
      <c r="AR29" s="22">
        <f t="shared" si="23"/>
        <v>0.907274260398206</v>
      </c>
      <c r="AS29" s="22">
        <f t="shared" si="24"/>
        <v>0.0752067823455446</v>
      </c>
      <c r="AT29" s="22">
        <f t="shared" si="25"/>
        <v>0.00518393490940066</v>
      </c>
      <c r="AU29" s="22">
        <f t="shared" si="26"/>
        <v>0.0964822913579148</v>
      </c>
      <c r="AV29" s="22">
        <f t="shared" si="27"/>
        <v>0.00761526519629881</v>
      </c>
    </row>
    <row r="30" spans="1:48">
      <c r="A30" s="74" t="s">
        <v>50</v>
      </c>
      <c r="B30" s="8">
        <v>0.0267018159339694</v>
      </c>
      <c r="C30" s="7">
        <v>3</v>
      </c>
      <c r="D30" s="7">
        <f t="shared" si="10"/>
        <v>6</v>
      </c>
      <c r="E30" s="7">
        <v>2</v>
      </c>
      <c r="F30" s="8">
        <f t="shared" si="11"/>
        <v>0.000712986974171582</v>
      </c>
      <c r="G30" s="8">
        <f t="shared" si="12"/>
        <v>0.00213896092251475</v>
      </c>
      <c r="H30" s="8">
        <f t="shared" si="13"/>
        <v>0.00427792184502949</v>
      </c>
      <c r="I30" s="8">
        <f t="shared" si="13"/>
        <v>0.00142597394834316</v>
      </c>
      <c r="P30" s="21">
        <v>25</v>
      </c>
      <c r="Q30" s="22">
        <f t="shared" si="5"/>
        <v>0.0176980805694901</v>
      </c>
      <c r="R30" s="22">
        <f t="shared" si="6"/>
        <v>0.616430732570066</v>
      </c>
      <c r="S30" s="22">
        <f t="shared" si="7"/>
        <v>0.0301366903015823</v>
      </c>
      <c r="U30" s="21">
        <v>25</v>
      </c>
      <c r="V30" s="22">
        <f t="shared" si="14"/>
        <v>0.00722897965172975</v>
      </c>
      <c r="W30" s="22">
        <f t="shared" si="15"/>
        <v>0.0867830136505694</v>
      </c>
      <c r="X30" s="22">
        <f t="shared" si="16"/>
        <v>0.00403370190762357</v>
      </c>
      <c r="Z30" s="8">
        <f t="shared" si="17"/>
        <v>0.000765245120976705</v>
      </c>
      <c r="AA30" s="8">
        <f t="shared" si="18"/>
        <v>0.00229573536293012</v>
      </c>
      <c r="AB30" s="8">
        <f t="shared" si="18"/>
        <v>0.00459147072586023</v>
      </c>
      <c r="AC30" s="8">
        <f t="shared" si="18"/>
        <v>0.00153049024195341</v>
      </c>
      <c r="AJ30" s="21">
        <v>25</v>
      </c>
      <c r="AK30" s="22">
        <f t="shared" si="19"/>
        <v>0.017884988500364</v>
      </c>
      <c r="AL30" s="22">
        <f t="shared" si="20"/>
        <v>0.614684492815062</v>
      </c>
      <c r="AM30" s="22">
        <f t="shared" si="9"/>
        <v>0.0301424002244556</v>
      </c>
      <c r="AN30" s="22">
        <f t="shared" si="21"/>
        <v>0.662711881539882</v>
      </c>
      <c r="AO30" s="22"/>
      <c r="AP30" s="21">
        <v>25</v>
      </c>
      <c r="AQ30" s="22">
        <f t="shared" si="22"/>
        <v>0.0269875778578261</v>
      </c>
      <c r="AR30" s="22">
        <f t="shared" si="23"/>
        <v>0.92752900609957</v>
      </c>
      <c r="AS30" s="22">
        <f t="shared" si="24"/>
        <v>0.0454834160426043</v>
      </c>
      <c r="AT30" s="22">
        <f t="shared" si="25"/>
        <v>0.00699523115793159</v>
      </c>
      <c r="AU30" s="22">
        <f t="shared" si="26"/>
        <v>0.0864019201723436</v>
      </c>
      <c r="AV30" s="22">
        <f t="shared" si="27"/>
        <v>0.00403429799223533</v>
      </c>
    </row>
    <row r="31" spans="1:48">
      <c r="A31" s="74" t="s">
        <v>51</v>
      </c>
      <c r="B31" s="8">
        <v>0.0186849032679031</v>
      </c>
      <c r="C31" s="7">
        <v>2</v>
      </c>
      <c r="D31" s="7">
        <f t="shared" si="10"/>
        <v>4</v>
      </c>
      <c r="E31" s="7">
        <v>2</v>
      </c>
      <c r="F31" s="8">
        <f t="shared" si="11"/>
        <v>0.000349125610130896</v>
      </c>
      <c r="G31" s="8">
        <f t="shared" si="12"/>
        <v>0.000698251220261792</v>
      </c>
      <c r="H31" s="8">
        <f t="shared" si="13"/>
        <v>0.00139650244052358</v>
      </c>
      <c r="I31" s="8">
        <f t="shared" si="13"/>
        <v>0.000698251220261792</v>
      </c>
      <c r="P31" s="21">
        <v>26</v>
      </c>
      <c r="Q31" s="22">
        <f t="shared" si="5"/>
        <v>0.0116749158641683</v>
      </c>
      <c r="R31" s="22">
        <f t="shared" si="6"/>
        <v>0.537047656887352</v>
      </c>
      <c r="S31" s="22">
        <f t="shared" si="7"/>
        <v>0.0745548587417168</v>
      </c>
      <c r="U31" s="21">
        <v>26</v>
      </c>
      <c r="V31" s="22">
        <f t="shared" si="14"/>
        <v>0.00476875042388626</v>
      </c>
      <c r="W31" s="22">
        <f t="shared" si="15"/>
        <v>0.0756072202051735</v>
      </c>
      <c r="X31" s="22">
        <f t="shared" si="16"/>
        <v>0.00997893507613473</v>
      </c>
      <c r="Z31" s="8">
        <f t="shared" si="17"/>
        <v>0.000371866590736211</v>
      </c>
      <c r="AA31" s="8">
        <f t="shared" si="18"/>
        <v>0.000743733181472423</v>
      </c>
      <c r="AB31" s="8">
        <f t="shared" si="18"/>
        <v>0.00148746636294485</v>
      </c>
      <c r="AC31" s="8">
        <f t="shared" si="18"/>
        <v>0.000743733181472423</v>
      </c>
      <c r="AJ31" s="21">
        <v>26</v>
      </c>
      <c r="AK31" s="22">
        <f t="shared" si="19"/>
        <v>0.0117815132592546</v>
      </c>
      <c r="AL31" s="22">
        <f t="shared" si="20"/>
        <v>0.5395600233581</v>
      </c>
      <c r="AM31" s="22">
        <f t="shared" si="9"/>
        <v>0.074576063612679</v>
      </c>
      <c r="AN31" s="22">
        <f t="shared" si="21"/>
        <v>0.625917600230034</v>
      </c>
      <c r="AO31" s="22"/>
      <c r="AP31" s="21">
        <v>26</v>
      </c>
      <c r="AQ31" s="22">
        <f t="shared" si="22"/>
        <v>0.018822786345878</v>
      </c>
      <c r="AR31" s="22">
        <f t="shared" si="23"/>
        <v>0.862030438447176</v>
      </c>
      <c r="AS31" s="22">
        <f t="shared" si="24"/>
        <v>0.119146775206946</v>
      </c>
      <c r="AT31" s="22">
        <f t="shared" si="25"/>
        <v>0.00460802133795303</v>
      </c>
      <c r="AU31" s="22">
        <f t="shared" si="26"/>
        <v>0.0758421964622434</v>
      </c>
      <c r="AV31" s="22">
        <f t="shared" si="27"/>
        <v>0.00998135720649563</v>
      </c>
    </row>
    <row r="32" spans="1:48">
      <c r="A32" s="74" t="s">
        <v>52</v>
      </c>
      <c r="B32" s="8">
        <v>0.00976197835857686</v>
      </c>
      <c r="C32" s="7">
        <v>1</v>
      </c>
      <c r="D32" s="7">
        <f t="shared" si="10"/>
        <v>2</v>
      </c>
      <c r="E32" s="7">
        <v>1</v>
      </c>
      <c r="F32" s="8">
        <f t="shared" si="11"/>
        <v>9.5296221473323e-5</v>
      </c>
      <c r="G32" s="8">
        <f t="shared" si="12"/>
        <v>9.5296221473323e-5</v>
      </c>
      <c r="H32" s="8">
        <f t="shared" si="13"/>
        <v>0.000190592442946646</v>
      </c>
      <c r="I32" s="8">
        <f t="shared" si="13"/>
        <v>9.5296221473323e-5</v>
      </c>
      <c r="P32" s="21">
        <v>27</v>
      </c>
      <c r="Q32" s="22">
        <f t="shared" si="5"/>
        <v>0.00733880870037029</v>
      </c>
      <c r="R32" s="22">
        <f t="shared" si="6"/>
        <v>0.0689618661353623</v>
      </c>
      <c r="S32" s="22">
        <f t="shared" si="7"/>
        <v>0.676878751234796</v>
      </c>
      <c r="U32" s="21">
        <v>27</v>
      </c>
      <c r="V32" s="22">
        <f t="shared" si="14"/>
        <v>0.0029976187843992</v>
      </c>
      <c r="W32" s="22">
        <f t="shared" si="15"/>
        <v>0.0097086635269497</v>
      </c>
      <c r="X32" s="22">
        <f t="shared" si="16"/>
        <v>0.090598107581253</v>
      </c>
      <c r="Z32" s="8">
        <f t="shared" si="17"/>
        <v>0.000104281939849906</v>
      </c>
      <c r="AA32" s="8">
        <f t="shared" si="18"/>
        <v>0.000104281939849906</v>
      </c>
      <c r="AB32" s="8">
        <f t="shared" si="18"/>
        <v>0.000208563879699812</v>
      </c>
      <c r="AC32" s="8">
        <f t="shared" si="18"/>
        <v>0.000104281939849906</v>
      </c>
      <c r="AJ32" s="21">
        <v>27</v>
      </c>
      <c r="AK32" s="22">
        <f t="shared" si="19"/>
        <v>0.00739238486325731</v>
      </c>
      <c r="AL32" s="22">
        <f t="shared" si="20"/>
        <v>0.0690781587679307</v>
      </c>
      <c r="AM32" s="22">
        <f t="shared" si="9"/>
        <v>0.677446780811435</v>
      </c>
      <c r="AN32" s="22">
        <f t="shared" si="21"/>
        <v>0.753917324442623</v>
      </c>
      <c r="AO32" s="22"/>
      <c r="AP32" s="21">
        <v>27</v>
      </c>
      <c r="AQ32" s="22">
        <f t="shared" si="22"/>
        <v>0.00980529910056458</v>
      </c>
      <c r="AR32" s="22">
        <f t="shared" si="23"/>
        <v>0.0916256418686236</v>
      </c>
      <c r="AS32" s="22">
        <f t="shared" si="24"/>
        <v>0.898569059030812</v>
      </c>
      <c r="AT32" s="22">
        <f t="shared" si="25"/>
        <v>0.00289133207582588</v>
      </c>
      <c r="AU32" s="22">
        <f t="shared" si="26"/>
        <v>0.00970983590652406</v>
      </c>
      <c r="AV32" s="22">
        <f t="shared" si="27"/>
        <v>0.0906703569497583</v>
      </c>
    </row>
    <row r="33" spans="1:48">
      <c r="A33" s="74" t="s">
        <v>53</v>
      </c>
      <c r="B33" s="8">
        <v>0.0173834987241033</v>
      </c>
      <c r="C33" s="7">
        <v>2</v>
      </c>
      <c r="D33" s="7">
        <f t="shared" si="10"/>
        <v>4</v>
      </c>
      <c r="E33" s="7">
        <v>3</v>
      </c>
      <c r="F33" s="8">
        <f t="shared" si="11"/>
        <v>0.000302186027890901</v>
      </c>
      <c r="G33" s="8">
        <f t="shared" si="12"/>
        <v>0.000604372055781803</v>
      </c>
      <c r="H33" s="8">
        <f t="shared" si="13"/>
        <v>0.00120874411156361</v>
      </c>
      <c r="I33" s="8">
        <f t="shared" si="13"/>
        <v>0.000906558083672704</v>
      </c>
      <c r="P33" s="21">
        <v>28</v>
      </c>
      <c r="Q33" s="22">
        <f t="shared" si="5"/>
        <v>0.0131240542903456</v>
      </c>
      <c r="R33" s="22">
        <f t="shared" si="6"/>
        <v>0.68348660602999</v>
      </c>
      <c r="S33" s="22">
        <f t="shared" si="7"/>
        <v>0.0568850456695039</v>
      </c>
      <c r="U33" s="21">
        <v>28</v>
      </c>
      <c r="V33" s="22">
        <f t="shared" si="14"/>
        <v>0.00536066727917706</v>
      </c>
      <c r="W33" s="22">
        <f t="shared" si="15"/>
        <v>0.0962233456689961</v>
      </c>
      <c r="X33" s="22">
        <f t="shared" si="16"/>
        <v>0.00761388576303896</v>
      </c>
      <c r="Z33" s="8">
        <f t="shared" si="17"/>
        <v>0.000330922781568941</v>
      </c>
      <c r="AA33" s="8">
        <f t="shared" si="18"/>
        <v>0.000661845563137882</v>
      </c>
      <c r="AB33" s="8">
        <f t="shared" si="18"/>
        <v>0.00132369112627576</v>
      </c>
      <c r="AC33" s="8">
        <f t="shared" si="18"/>
        <v>0.000992768344706822</v>
      </c>
      <c r="AJ33" s="21">
        <v>28</v>
      </c>
      <c r="AK33" s="22">
        <f t="shared" si="19"/>
        <v>0.0132539746218595</v>
      </c>
      <c r="AL33" s="22">
        <f t="shared" si="20"/>
        <v>0.686398730614765</v>
      </c>
      <c r="AM33" s="22">
        <f t="shared" si="9"/>
        <v>0.0568977234215217</v>
      </c>
      <c r="AN33" s="22">
        <f t="shared" si="21"/>
        <v>0.756550428658146</v>
      </c>
      <c r="AO33" s="22"/>
      <c r="AP33" s="21">
        <v>28</v>
      </c>
      <c r="AQ33" s="22">
        <f t="shared" si="22"/>
        <v>0.0175189572562498</v>
      </c>
      <c r="AR33" s="22">
        <f t="shared" si="23"/>
        <v>0.907274260398206</v>
      </c>
      <c r="AS33" s="22">
        <f t="shared" si="24"/>
        <v>0.0752067823455446</v>
      </c>
      <c r="AT33" s="22">
        <f t="shared" si="25"/>
        <v>0.00518393490940066</v>
      </c>
      <c r="AU33" s="22">
        <f t="shared" si="26"/>
        <v>0.0964822913579148</v>
      </c>
      <c r="AV33" s="22">
        <f t="shared" si="27"/>
        <v>0.00761526519629881</v>
      </c>
    </row>
    <row r="34" spans="1:48">
      <c r="A34" s="74" t="s">
        <v>54</v>
      </c>
      <c r="B34" s="8">
        <v>0.975790048166883</v>
      </c>
      <c r="C34" s="7">
        <v>5</v>
      </c>
      <c r="D34" s="7">
        <f t="shared" si="10"/>
        <v>10</v>
      </c>
      <c r="E34" s="7">
        <v>7</v>
      </c>
      <c r="F34" s="8">
        <f t="shared" si="11"/>
        <v>0.952166218101528</v>
      </c>
      <c r="G34" s="8">
        <f t="shared" si="12"/>
        <v>4.76083109050764</v>
      </c>
      <c r="H34" s="8">
        <f t="shared" si="13"/>
        <v>9.52166218101528</v>
      </c>
      <c r="I34" s="8">
        <f t="shared" si="13"/>
        <v>6.66516352671069</v>
      </c>
      <c r="P34" s="21">
        <v>29</v>
      </c>
      <c r="Q34" s="22">
        <f t="shared" si="5"/>
        <v>1.09446997806695</v>
      </c>
      <c r="R34" s="22">
        <f t="shared" si="6"/>
        <v>0.0203467351620586</v>
      </c>
      <c r="S34" s="22">
        <f t="shared" si="7"/>
        <v>0.0069660973535315</v>
      </c>
      <c r="U34" s="21">
        <v>29</v>
      </c>
      <c r="V34" s="22">
        <f t="shared" si="14"/>
        <v>0.447048546864142</v>
      </c>
      <c r="W34" s="22">
        <f t="shared" si="15"/>
        <v>0.00286447592895241</v>
      </c>
      <c r="X34" s="22">
        <f t="shared" si="16"/>
        <v>0.000932390382037279</v>
      </c>
      <c r="Z34" s="8">
        <f t="shared" si="17"/>
        <v>1.15201862135487</v>
      </c>
      <c r="AA34" s="8">
        <f t="shared" si="18"/>
        <v>5.76009310677435</v>
      </c>
      <c r="AB34" s="8">
        <f t="shared" si="18"/>
        <v>11.5201862135487</v>
      </c>
      <c r="AC34" s="8">
        <f t="shared" si="18"/>
        <v>8.06413034948408</v>
      </c>
      <c r="AJ34" s="21">
        <v>29</v>
      </c>
      <c r="AK34" s="22">
        <f t="shared" si="19"/>
        <v>1.20107967539946</v>
      </c>
      <c r="AL34" s="22">
        <f t="shared" si="20"/>
        <v>0.0203287504837411</v>
      </c>
      <c r="AM34" s="22">
        <f t="shared" si="9"/>
        <v>0.00696666735872364</v>
      </c>
      <c r="AN34" s="22">
        <f t="shared" si="21"/>
        <v>1.22837509324193</v>
      </c>
      <c r="AO34" s="22"/>
      <c r="AP34" s="21">
        <v>29</v>
      </c>
      <c r="AQ34" s="22">
        <f t="shared" si="22"/>
        <v>0.977779248380536</v>
      </c>
      <c r="AR34" s="22">
        <f t="shared" si="23"/>
        <v>0.0165493020784795</v>
      </c>
      <c r="AS34" s="22">
        <f t="shared" si="24"/>
        <v>0.00567144954098443</v>
      </c>
      <c r="AT34" s="22">
        <f t="shared" si="25"/>
        <v>0.469769939653117</v>
      </c>
      <c r="AU34" s="22">
        <f t="shared" si="26"/>
        <v>0.00285747094164639</v>
      </c>
      <c r="AV34" s="22">
        <f t="shared" si="27"/>
        <v>0.000932427806962338</v>
      </c>
    </row>
    <row r="35" spans="1:48">
      <c r="A35" s="74" t="s">
        <v>55</v>
      </c>
      <c r="B35" s="8">
        <v>0.00976197835857686</v>
      </c>
      <c r="C35" s="7">
        <v>1</v>
      </c>
      <c r="D35" s="7">
        <f t="shared" si="10"/>
        <v>2</v>
      </c>
      <c r="E35" s="7">
        <v>1</v>
      </c>
      <c r="F35" s="8">
        <f t="shared" si="11"/>
        <v>9.5296221473323e-5</v>
      </c>
      <c r="G35" s="8">
        <f t="shared" si="12"/>
        <v>9.5296221473323e-5</v>
      </c>
      <c r="H35" s="8">
        <f t="shared" si="13"/>
        <v>0.000190592442946646</v>
      </c>
      <c r="I35" s="8">
        <f t="shared" si="13"/>
        <v>9.5296221473323e-5</v>
      </c>
      <c r="P35" s="21">
        <v>30</v>
      </c>
      <c r="Q35" s="22">
        <f t="shared" si="5"/>
        <v>0.00733880870037029</v>
      </c>
      <c r="R35" s="22">
        <f t="shared" si="6"/>
        <v>0.0689618661353623</v>
      </c>
      <c r="S35" s="22">
        <f t="shared" si="7"/>
        <v>0.676878751234796</v>
      </c>
      <c r="U35" s="21">
        <v>30</v>
      </c>
      <c r="V35" s="22">
        <f t="shared" si="14"/>
        <v>0.0029976187843992</v>
      </c>
      <c r="W35" s="22">
        <f t="shared" si="15"/>
        <v>0.0097086635269497</v>
      </c>
      <c r="X35" s="22">
        <f t="shared" si="16"/>
        <v>0.090598107581253</v>
      </c>
      <c r="Z35" s="8">
        <f t="shared" si="17"/>
        <v>0.000104281939849906</v>
      </c>
      <c r="AA35" s="8">
        <f t="shared" si="18"/>
        <v>0.000104281939849906</v>
      </c>
      <c r="AB35" s="8">
        <f t="shared" si="18"/>
        <v>0.000208563879699812</v>
      </c>
      <c r="AC35" s="8">
        <f t="shared" si="18"/>
        <v>0.000104281939849906</v>
      </c>
      <c r="AJ35" s="21">
        <v>30</v>
      </c>
      <c r="AK35" s="22">
        <f t="shared" si="19"/>
        <v>0.00739238486325731</v>
      </c>
      <c r="AL35" s="22">
        <f t="shared" si="20"/>
        <v>0.0690781587679307</v>
      </c>
      <c r="AM35" s="22">
        <f t="shared" si="9"/>
        <v>0.677446780811435</v>
      </c>
      <c r="AN35" s="22">
        <f t="shared" si="21"/>
        <v>0.753917324442623</v>
      </c>
      <c r="AO35" s="22"/>
      <c r="AP35" s="21">
        <v>30</v>
      </c>
      <c r="AQ35" s="22">
        <f t="shared" si="22"/>
        <v>0.00980529910056458</v>
      </c>
      <c r="AR35" s="22">
        <f t="shared" si="23"/>
        <v>0.0916256418686236</v>
      </c>
      <c r="AS35" s="22">
        <f t="shared" si="24"/>
        <v>0.898569059030812</v>
      </c>
      <c r="AT35" s="22">
        <f t="shared" si="25"/>
        <v>0.00289133207582588</v>
      </c>
      <c r="AU35" s="22">
        <f t="shared" si="26"/>
        <v>0.00970983590652406</v>
      </c>
      <c r="AV35" s="22">
        <f t="shared" si="27"/>
        <v>0.0906703569497583</v>
      </c>
    </row>
    <row r="36" spans="1:40">
      <c r="A36" s="9" t="s">
        <v>5</v>
      </c>
      <c r="B36" s="9"/>
      <c r="C36" s="9"/>
      <c r="D36" s="9"/>
      <c r="E36" s="9"/>
      <c r="F36" s="10">
        <f>SUM(F6:F35)</f>
        <v>4.11355083986618</v>
      </c>
      <c r="G36" s="10">
        <f>SUM(G6:G35)</f>
        <v>22.2750504407759</v>
      </c>
      <c r="H36" s="10">
        <f>SUM(H6:H35)</f>
        <v>44.5501008815517</v>
      </c>
      <c r="I36" s="10">
        <f>SUM(I6:I35)</f>
        <v>29.7363566916403</v>
      </c>
      <c r="P36" s="48" t="s">
        <v>139</v>
      </c>
      <c r="Q36" s="24">
        <f>SUM(Q6:Q35)</f>
        <v>2.44821280763397</v>
      </c>
      <c r="R36" s="24">
        <f t="shared" ref="R36:S36" si="28">SUM(R6:R35)</f>
        <v>7.1031265986235</v>
      </c>
      <c r="S36" s="24">
        <f t="shared" si="28"/>
        <v>7.47122395054154</v>
      </c>
      <c r="V36">
        <f>SUM(V6:V35)</f>
        <v>1</v>
      </c>
      <c r="Y36" s="48" t="s">
        <v>139</v>
      </c>
      <c r="Z36" s="50">
        <f>SUM(Z6:Z35)</f>
        <v>4.37784147592032</v>
      </c>
      <c r="AA36" s="51">
        <f>SUM(AA6:AA35)</f>
        <v>23.6254277523012</v>
      </c>
      <c r="AB36" s="51">
        <f t="shared" ref="AB36:AC36" si="29">SUM(AB6:AB35)</f>
        <v>47.2508555046024</v>
      </c>
      <c r="AC36" s="51">
        <f t="shared" si="29"/>
        <v>31.5854135154056</v>
      </c>
      <c r="AJ36" s="18" t="s">
        <v>127</v>
      </c>
      <c r="AK36" s="55">
        <f>SUM(AK6:AK35)</f>
        <v>2.55674017006357</v>
      </c>
      <c r="AL36" s="55">
        <f t="shared" ref="AL36:AN36" si="30">SUM(AL6:AL35)</f>
        <v>7.11424574348542</v>
      </c>
      <c r="AM36" s="55">
        <f t="shared" si="30"/>
        <v>7.4715353904123</v>
      </c>
      <c r="AN36" s="55">
        <f t="shared" si="30"/>
        <v>17.1425213039613</v>
      </c>
    </row>
    <row r="37" spans="1:29">
      <c r="A37" s="9" t="s">
        <v>57</v>
      </c>
      <c r="B37" s="9"/>
      <c r="C37" s="9"/>
      <c r="D37" s="9"/>
      <c r="E37" s="9"/>
      <c r="F37" s="9"/>
      <c r="G37" s="10">
        <f>(G36/$F36)</f>
        <v>5.41504196931246</v>
      </c>
      <c r="H37" s="10">
        <f t="shared" ref="H37:I37" si="31">(H36/$F36)</f>
        <v>10.8300839386249</v>
      </c>
      <c r="I37" s="10">
        <f t="shared" si="31"/>
        <v>7.22887788415122</v>
      </c>
      <c r="Z37" s="50" t="s">
        <v>15</v>
      </c>
      <c r="AA37" s="51">
        <f>AA36/$Z$36</f>
        <v>5.39659279173295</v>
      </c>
      <c r="AB37" s="51">
        <f t="shared" ref="AB37:AC37" si="32">AB36/$Z$36</f>
        <v>10.7931855834659</v>
      </c>
      <c r="AC37" s="51">
        <f t="shared" si="32"/>
        <v>7.21483719525627</v>
      </c>
    </row>
    <row r="39" spans="26:43">
      <c r="Z39" s="52" t="s">
        <v>140</v>
      </c>
      <c r="AA39" s="52"/>
      <c r="AB39" s="52"/>
      <c r="AC39" s="52"/>
      <c r="AJ39" s="1" t="s">
        <v>8</v>
      </c>
      <c r="AK39" s="1"/>
      <c r="AL39" s="1"/>
      <c r="AM39" s="1"/>
      <c r="AN39" s="1"/>
      <c r="AO39" s="1"/>
      <c r="AP39" s="1"/>
      <c r="AQ39" s="1"/>
    </row>
    <row r="40" spans="1:43">
      <c r="A40" s="11" t="s">
        <v>3</v>
      </c>
      <c r="B40" s="11" t="s">
        <v>58</v>
      </c>
      <c r="C40" s="11" t="s">
        <v>10</v>
      </c>
      <c r="D40" s="11"/>
      <c r="E40" s="11"/>
      <c r="F40" s="13" t="s">
        <v>11</v>
      </c>
      <c r="G40" s="11" t="s">
        <v>12</v>
      </c>
      <c r="H40" s="11" t="s">
        <v>13</v>
      </c>
      <c r="I40" s="11" t="s">
        <v>14</v>
      </c>
      <c r="Z40" s="53" t="s">
        <v>128</v>
      </c>
      <c r="AA40" s="54" t="s">
        <v>129</v>
      </c>
      <c r="AB40" s="54" t="s">
        <v>130</v>
      </c>
      <c r="AC40" s="54" t="s">
        <v>131</v>
      </c>
      <c r="AJ40" s="1"/>
      <c r="AK40" s="1"/>
      <c r="AL40" s="1"/>
      <c r="AM40" s="1"/>
      <c r="AN40" s="1"/>
      <c r="AO40" s="1"/>
      <c r="AP40" s="1"/>
      <c r="AQ40" s="1"/>
    </row>
    <row r="41" spans="1:29">
      <c r="A41" s="14"/>
      <c r="B41" s="14"/>
      <c r="C41" s="14" t="s">
        <v>21</v>
      </c>
      <c r="D41" s="14" t="s">
        <v>22</v>
      </c>
      <c r="E41" s="14" t="s">
        <v>23</v>
      </c>
      <c r="F41" s="15"/>
      <c r="G41" s="14"/>
      <c r="H41" s="14"/>
      <c r="I41" s="14"/>
      <c r="Z41" s="53"/>
      <c r="AA41" s="54"/>
      <c r="AB41" s="54"/>
      <c r="AC41" s="54"/>
    </row>
    <row r="42" spans="1:43">
      <c r="A42" s="74" t="s">
        <v>26</v>
      </c>
      <c r="B42" s="8">
        <v>0.862129967234808</v>
      </c>
      <c r="C42" s="7">
        <v>2</v>
      </c>
      <c r="D42" s="7">
        <f>C42*2</f>
        <v>4</v>
      </c>
      <c r="E42" s="7">
        <v>2</v>
      </c>
      <c r="F42" s="8">
        <f>B42^2</f>
        <v>0.743268080404291</v>
      </c>
      <c r="G42" s="8">
        <f>$F42*C42</f>
        <v>1.48653616080858</v>
      </c>
      <c r="H42" s="8">
        <f>$F42*D42</f>
        <v>2.97307232161716</v>
      </c>
      <c r="I42" s="8">
        <f>$F42*E42</f>
        <v>1.48653616080858</v>
      </c>
      <c r="Z42" s="8">
        <f>B42^2+W6^2</f>
        <v>0.748984532151445</v>
      </c>
      <c r="AA42" s="8">
        <f>$Z42*C42</f>
        <v>1.49796906430289</v>
      </c>
      <c r="AB42" s="8">
        <f>$Z42*D42</f>
        <v>2.99593812860578</v>
      </c>
      <c r="AC42" s="8">
        <f>$Z42*E42</f>
        <v>1.49796906430289</v>
      </c>
      <c r="AJ42" s="17" t="s">
        <v>3</v>
      </c>
      <c r="AK42" s="16" t="s">
        <v>16</v>
      </c>
      <c r="AL42" s="16"/>
      <c r="AM42" s="16"/>
      <c r="AN42" s="16" t="s">
        <v>17</v>
      </c>
      <c r="AO42" s="16" t="s">
        <v>18</v>
      </c>
      <c r="AP42" s="16" t="s">
        <v>19</v>
      </c>
      <c r="AQ42" s="16" t="s">
        <v>20</v>
      </c>
    </row>
    <row r="43" spans="1:43">
      <c r="A43" s="74" t="s">
        <v>27</v>
      </c>
      <c r="B43" s="8">
        <v>0.944272980701639</v>
      </c>
      <c r="C43" s="7">
        <v>3</v>
      </c>
      <c r="D43" s="7">
        <f t="shared" ref="D43:D71" si="33">C43*2</f>
        <v>6</v>
      </c>
      <c r="E43" s="7">
        <v>3</v>
      </c>
      <c r="F43" s="8">
        <f t="shared" ref="F43:F71" si="34">B43^2</f>
        <v>0.891651462083159</v>
      </c>
      <c r="G43" s="8">
        <f t="shared" ref="G43:G71" si="35">F43*C43</f>
        <v>2.67495438624948</v>
      </c>
      <c r="H43" s="8">
        <f t="shared" ref="H43:I71" si="36">$F43*D43</f>
        <v>5.34990877249895</v>
      </c>
      <c r="I43" s="8">
        <f t="shared" si="36"/>
        <v>2.67495438624948</v>
      </c>
      <c r="Z43" s="8">
        <f t="shared" ref="Z43:Z71" si="37">B43^2+W7^2</f>
        <v>0.904896016459146</v>
      </c>
      <c r="AA43" s="8">
        <f t="shared" ref="AA43:AC71" si="38">$Z43*C43</f>
        <v>2.71468804937744</v>
      </c>
      <c r="AB43" s="8">
        <f t="shared" si="38"/>
        <v>5.42937609875488</v>
      </c>
      <c r="AC43" s="8">
        <f t="shared" si="38"/>
        <v>2.71468804937744</v>
      </c>
      <c r="AJ43" s="20"/>
      <c r="AK43" s="19" t="s">
        <v>141</v>
      </c>
      <c r="AL43" s="19" t="s">
        <v>142</v>
      </c>
      <c r="AM43" s="19" t="s">
        <v>143</v>
      </c>
      <c r="AN43" s="16"/>
      <c r="AO43" s="16"/>
      <c r="AP43" s="16"/>
      <c r="AQ43" s="16"/>
    </row>
    <row r="44" spans="1:43">
      <c r="A44" s="74" t="s">
        <v>28</v>
      </c>
      <c r="B44" s="8">
        <v>0.037586019869377</v>
      </c>
      <c r="C44" s="7">
        <v>0</v>
      </c>
      <c r="D44" s="7">
        <f t="shared" si="33"/>
        <v>0</v>
      </c>
      <c r="E44" s="7">
        <v>0</v>
      </c>
      <c r="F44" s="8">
        <f t="shared" si="34"/>
        <v>0.0014127088896212</v>
      </c>
      <c r="G44" s="8">
        <f t="shared" si="35"/>
        <v>0</v>
      </c>
      <c r="H44" s="8">
        <f t="shared" si="36"/>
        <v>0</v>
      </c>
      <c r="I44" s="8">
        <f t="shared" si="36"/>
        <v>0</v>
      </c>
      <c r="Z44" s="8">
        <f t="shared" si="37"/>
        <v>0.00142564698270695</v>
      </c>
      <c r="AA44" s="8">
        <f t="shared" si="38"/>
        <v>0</v>
      </c>
      <c r="AB44" s="8">
        <f t="shared" si="38"/>
        <v>0</v>
      </c>
      <c r="AC44" s="8">
        <f t="shared" si="38"/>
        <v>0</v>
      </c>
      <c r="AJ44" s="7">
        <v>1</v>
      </c>
      <c r="AK44" s="56">
        <f>AQ6^2+AT6^2</f>
        <v>0.000375531146473601</v>
      </c>
      <c r="AL44" s="8">
        <f>AR6^2+AU6^2</f>
        <v>0.748848515573648</v>
      </c>
      <c r="AM44" s="8">
        <f>AS6^2+AV6^2</f>
        <v>0.0142955815338982</v>
      </c>
      <c r="AN44" s="22">
        <f>SUM(($C6-AF$4)^2,($D6-AG$4)^2,($E6-AH$4)^2)*AK44</f>
        <v>0.031874610519885</v>
      </c>
      <c r="AO44" s="22">
        <f>SUM((C42-AF$5)^2,(D42-AG$5)^2,(E42-AH$5)^2)*AL44</f>
        <v>1.38788732143828</v>
      </c>
      <c r="AP44" s="22">
        <f>SUM(($C78-AF$6)^2,($D78-AG$6)^2,($E78-AH$6)^2)*AM44</f>
        <v>0.19169128593518</v>
      </c>
      <c r="AQ44" s="27">
        <f>(AN44+AO44+AP44)</f>
        <v>1.61145321789334</v>
      </c>
    </row>
    <row r="45" spans="1:43">
      <c r="A45" s="74" t="s">
        <v>29</v>
      </c>
      <c r="B45" s="8">
        <v>0.025184775022702</v>
      </c>
      <c r="C45" s="7">
        <v>6</v>
      </c>
      <c r="D45" s="7">
        <f t="shared" si="33"/>
        <v>12</v>
      </c>
      <c r="E45" s="7">
        <v>8</v>
      </c>
      <c r="F45" s="8">
        <f t="shared" si="34"/>
        <v>0.000634272892944115</v>
      </c>
      <c r="G45" s="8">
        <f t="shared" si="35"/>
        <v>0.00380563735766469</v>
      </c>
      <c r="H45" s="8">
        <f t="shared" si="36"/>
        <v>0.00761127471532938</v>
      </c>
      <c r="I45" s="8">
        <f t="shared" si="36"/>
        <v>0.00507418314355292</v>
      </c>
      <c r="Z45" s="8">
        <f t="shared" si="37"/>
        <v>0.000636802913633304</v>
      </c>
      <c r="AA45" s="8">
        <f t="shared" si="38"/>
        <v>0.00382081748179983</v>
      </c>
      <c r="AB45" s="8">
        <f t="shared" si="38"/>
        <v>0.00764163496359965</v>
      </c>
      <c r="AC45" s="8">
        <f t="shared" si="38"/>
        <v>0.00509442330906644</v>
      </c>
      <c r="AJ45" s="7">
        <v>2</v>
      </c>
      <c r="AK45" s="56">
        <f t="shared" ref="AK45:AK73" si="39">AQ7^2+AT7^2</f>
        <v>0.000695030730619067</v>
      </c>
      <c r="AL45" s="8">
        <f t="shared" ref="AL45:AL73" si="40">AR7^2+AU7^2</f>
        <v>0.90402699290108</v>
      </c>
      <c r="AM45" s="8">
        <f t="shared" ref="AM45:AM73" si="41">AS7^2+AV7^2</f>
        <v>0.000980093970775138</v>
      </c>
      <c r="AN45" s="22">
        <f t="shared" ref="AN45:AN73" si="42">SUM(($C7-AF$4)^2,($D7-AG$4)^2,($E7-AH$4)^2)*AK45</f>
        <v>0.0323072091080616</v>
      </c>
      <c r="AO45" s="22">
        <f t="shared" ref="AO45:AO73" si="43">SUM((C43-AF$5)^2,(D43-AG$5)^2,(E43-AH$5)^2)*AL45</f>
        <v>1.11228597323914</v>
      </c>
      <c r="AP45" s="22">
        <f t="shared" ref="AP45:AP73" si="44">SUM(($C79-AF$6)^2,($D79-AG$6)^2,($E79-AH$6)^2)*AM45</f>
        <v>0.0365987923033417</v>
      </c>
      <c r="AQ45" s="27">
        <f t="shared" ref="AQ45:AQ73" si="45">(AN45+AO45+AP45)</f>
        <v>1.18119197465055</v>
      </c>
    </row>
    <row r="46" spans="1:43">
      <c r="A46" s="74" t="s">
        <v>30</v>
      </c>
      <c r="B46" s="8">
        <v>0.0918094713240477</v>
      </c>
      <c r="C46" s="7">
        <v>1</v>
      </c>
      <c r="D46" s="7">
        <f t="shared" si="33"/>
        <v>2</v>
      </c>
      <c r="E46" s="7">
        <v>1</v>
      </c>
      <c r="F46" s="8">
        <f t="shared" si="34"/>
        <v>0.00842897902480114</v>
      </c>
      <c r="G46" s="8">
        <f t="shared" si="35"/>
        <v>0.00842897902480114</v>
      </c>
      <c r="H46" s="8">
        <f t="shared" si="36"/>
        <v>0.0168579580496023</v>
      </c>
      <c r="I46" s="8">
        <f t="shared" si="36"/>
        <v>0.00842897902480114</v>
      </c>
      <c r="Z46" s="8">
        <f t="shared" si="37"/>
        <v>0.00852323717228066</v>
      </c>
      <c r="AA46" s="8">
        <f t="shared" si="38"/>
        <v>0.00852323717228066</v>
      </c>
      <c r="AB46" s="8">
        <f t="shared" si="38"/>
        <v>0.0170464743445613</v>
      </c>
      <c r="AC46" s="8">
        <f t="shared" si="38"/>
        <v>0.00852323717228066</v>
      </c>
      <c r="AJ46" s="7">
        <v>3</v>
      </c>
      <c r="AK46" s="56">
        <f t="shared" si="39"/>
        <v>5.94806257893914e-5</v>
      </c>
      <c r="AL46" s="8">
        <f t="shared" si="40"/>
        <v>0.00143311747377317</v>
      </c>
      <c r="AM46" s="8">
        <f t="shared" si="41"/>
        <v>0.919280927588898</v>
      </c>
      <c r="AN46" s="22">
        <f t="shared" si="42"/>
        <v>0.0117575320017652</v>
      </c>
      <c r="AO46" s="22">
        <f t="shared" si="43"/>
        <v>0.0560339610620164</v>
      </c>
      <c r="AP46" s="22">
        <f t="shared" si="44"/>
        <v>1.41857291536585</v>
      </c>
      <c r="AQ46" s="27">
        <f t="shared" si="45"/>
        <v>1.48636440842963</v>
      </c>
    </row>
    <row r="47" spans="1:43">
      <c r="A47" s="74" t="s">
        <v>31</v>
      </c>
      <c r="B47" s="8">
        <v>0.0644873993579078</v>
      </c>
      <c r="C47" s="7">
        <v>1</v>
      </c>
      <c r="D47" s="7">
        <f t="shared" si="33"/>
        <v>2</v>
      </c>
      <c r="E47" s="7">
        <v>0</v>
      </c>
      <c r="F47" s="8">
        <f t="shared" si="34"/>
        <v>0.00415862467594629</v>
      </c>
      <c r="G47" s="8">
        <f t="shared" si="35"/>
        <v>0.00415862467594629</v>
      </c>
      <c r="H47" s="8">
        <f t="shared" si="36"/>
        <v>0.00831724935189257</v>
      </c>
      <c r="I47" s="8">
        <f t="shared" si="36"/>
        <v>0</v>
      </c>
      <c r="Z47" s="8">
        <f t="shared" si="37"/>
        <v>0.00421411157496936</v>
      </c>
      <c r="AA47" s="8">
        <f t="shared" si="38"/>
        <v>0.00421411157496936</v>
      </c>
      <c r="AB47" s="8">
        <f t="shared" si="38"/>
        <v>0.00842822314993872</v>
      </c>
      <c r="AC47" s="8">
        <f t="shared" si="38"/>
        <v>0</v>
      </c>
      <c r="AJ47" s="7">
        <v>4</v>
      </c>
      <c r="AK47" s="56">
        <f t="shared" si="39"/>
        <v>0.951629739857832</v>
      </c>
      <c r="AL47" s="8">
        <f t="shared" si="40"/>
        <v>0.000703485402153917</v>
      </c>
      <c r="AM47" s="8">
        <f t="shared" si="41"/>
        <v>0.000128156844073408</v>
      </c>
      <c r="AN47" s="22">
        <f t="shared" si="42"/>
        <v>2.31910447522719</v>
      </c>
      <c r="AO47" s="22">
        <f t="shared" si="43"/>
        <v>0.0623065913416512</v>
      </c>
      <c r="AP47" s="22">
        <f t="shared" si="44"/>
        <v>0.0265891686116608</v>
      </c>
      <c r="AQ47" s="27">
        <f t="shared" si="45"/>
        <v>2.40800023518051</v>
      </c>
    </row>
    <row r="48" spans="1:43">
      <c r="A48" s="74" t="s">
        <v>32</v>
      </c>
      <c r="B48" s="8">
        <v>0.862129967234808</v>
      </c>
      <c r="C48" s="7">
        <v>2</v>
      </c>
      <c r="D48" s="7">
        <f t="shared" si="33"/>
        <v>4</v>
      </c>
      <c r="E48" s="7">
        <v>2</v>
      </c>
      <c r="F48" s="8">
        <f t="shared" si="34"/>
        <v>0.743268080404291</v>
      </c>
      <c r="G48" s="8">
        <f t="shared" si="35"/>
        <v>1.48653616080858</v>
      </c>
      <c r="H48" s="8">
        <f t="shared" si="36"/>
        <v>2.97307232161716</v>
      </c>
      <c r="I48" s="8">
        <f t="shared" si="36"/>
        <v>1.48653616080858</v>
      </c>
      <c r="Z48" s="8">
        <f t="shared" si="37"/>
        <v>0.748984532151445</v>
      </c>
      <c r="AA48" s="8">
        <f t="shared" si="38"/>
        <v>1.49796906430289</v>
      </c>
      <c r="AB48" s="8">
        <f t="shared" si="38"/>
        <v>2.99593812860578</v>
      </c>
      <c r="AC48" s="8">
        <f t="shared" si="38"/>
        <v>1.49796906430289</v>
      </c>
      <c r="AJ48" s="7">
        <v>5</v>
      </c>
      <c r="AK48" s="56">
        <f t="shared" si="39"/>
        <v>0.000104503691624232</v>
      </c>
      <c r="AL48" s="8">
        <f t="shared" si="40"/>
        <v>0.0084895391611689</v>
      </c>
      <c r="AM48" s="8">
        <f t="shared" si="41"/>
        <v>0.815647467476915</v>
      </c>
      <c r="AN48" s="22">
        <f t="shared" si="42"/>
        <v>0.0141366681466561</v>
      </c>
      <c r="AO48" s="22">
        <f t="shared" si="43"/>
        <v>0.122897588942543</v>
      </c>
      <c r="AP48" s="22">
        <f t="shared" si="44"/>
        <v>1.20400227823054</v>
      </c>
      <c r="AQ48" s="27">
        <f t="shared" si="45"/>
        <v>1.34103653531974</v>
      </c>
    </row>
    <row r="49" spans="1:43">
      <c r="A49" s="74" t="s">
        <v>33</v>
      </c>
      <c r="B49" s="8">
        <v>0.879767852349849</v>
      </c>
      <c r="C49" s="7">
        <v>3</v>
      </c>
      <c r="D49" s="7">
        <f t="shared" si="33"/>
        <v>6</v>
      </c>
      <c r="E49" s="7">
        <v>4</v>
      </c>
      <c r="F49" s="8">
        <f t="shared" si="34"/>
        <v>0.773991474028265</v>
      </c>
      <c r="G49" s="8">
        <f t="shared" si="35"/>
        <v>2.32197442208479</v>
      </c>
      <c r="H49" s="8">
        <f t="shared" si="36"/>
        <v>4.64394884416959</v>
      </c>
      <c r="I49" s="8">
        <f t="shared" si="36"/>
        <v>3.09596589611306</v>
      </c>
      <c r="Z49" s="8">
        <f t="shared" si="37"/>
        <v>0.776476114629988</v>
      </c>
      <c r="AA49" s="8">
        <f t="shared" si="38"/>
        <v>2.32942834388996</v>
      </c>
      <c r="AB49" s="8">
        <f t="shared" si="38"/>
        <v>4.65885668777993</v>
      </c>
      <c r="AC49" s="8">
        <f t="shared" si="38"/>
        <v>3.10590445851995</v>
      </c>
      <c r="AJ49" s="7">
        <v>6</v>
      </c>
      <c r="AK49" s="56">
        <f t="shared" si="39"/>
        <v>7.36597130694861e-5</v>
      </c>
      <c r="AL49" s="8">
        <f t="shared" si="40"/>
        <v>0.00419897952831308</v>
      </c>
      <c r="AM49" s="8">
        <f t="shared" si="41"/>
        <v>0.870623373927866</v>
      </c>
      <c r="AN49" s="22">
        <f t="shared" si="42"/>
        <v>0.0109534951976616</v>
      </c>
      <c r="AO49" s="22">
        <f t="shared" si="43"/>
        <v>0.0792466625218121</v>
      </c>
      <c r="AP49" s="22">
        <f t="shared" si="44"/>
        <v>1.14039761256181</v>
      </c>
      <c r="AQ49" s="27">
        <f t="shared" si="45"/>
        <v>1.23059777028129</v>
      </c>
    </row>
    <row r="50" spans="1:43">
      <c r="A50" s="74" t="s">
        <v>34</v>
      </c>
      <c r="B50" s="8">
        <v>0.662456215765834</v>
      </c>
      <c r="C50" s="7">
        <v>4</v>
      </c>
      <c r="D50" s="7">
        <f t="shared" si="33"/>
        <v>8</v>
      </c>
      <c r="E50" s="7">
        <v>1</v>
      </c>
      <c r="F50" s="8">
        <f t="shared" si="34"/>
        <v>0.438848237806789</v>
      </c>
      <c r="G50" s="8">
        <f t="shared" si="35"/>
        <v>1.75539295122715</v>
      </c>
      <c r="H50" s="8">
        <f t="shared" si="36"/>
        <v>3.51078590245431</v>
      </c>
      <c r="I50" s="8">
        <f t="shared" si="36"/>
        <v>0.438848237806789</v>
      </c>
      <c r="Z50" s="8">
        <f t="shared" si="37"/>
        <v>0.438952593063961</v>
      </c>
      <c r="AA50" s="8">
        <f t="shared" si="38"/>
        <v>1.75581037225584</v>
      </c>
      <c r="AB50" s="8">
        <f t="shared" si="38"/>
        <v>3.51162074451169</v>
      </c>
      <c r="AC50" s="8">
        <f t="shared" si="38"/>
        <v>0.438952593063961</v>
      </c>
      <c r="AJ50" s="7">
        <v>7</v>
      </c>
      <c r="AK50" s="56">
        <f t="shared" si="39"/>
        <v>0.000375531146473601</v>
      </c>
      <c r="AL50" s="8">
        <f t="shared" si="40"/>
        <v>0.748848515573648</v>
      </c>
      <c r="AM50" s="8">
        <f t="shared" si="41"/>
        <v>0.0142955815338982</v>
      </c>
      <c r="AN50" s="22">
        <f t="shared" si="42"/>
        <v>0.031874610519885</v>
      </c>
      <c r="AO50" s="22">
        <f t="shared" si="43"/>
        <v>1.38788732143828</v>
      </c>
      <c r="AP50" s="22">
        <f t="shared" si="44"/>
        <v>0.19169128593518</v>
      </c>
      <c r="AQ50" s="27">
        <f t="shared" si="45"/>
        <v>1.61145321789334</v>
      </c>
    </row>
    <row r="51" spans="1:43">
      <c r="A51" s="74" t="s">
        <v>35</v>
      </c>
      <c r="B51" s="8">
        <v>0.096189219982387</v>
      </c>
      <c r="C51" s="7">
        <v>7</v>
      </c>
      <c r="D51" s="7">
        <f t="shared" si="33"/>
        <v>14</v>
      </c>
      <c r="E51" s="7">
        <v>9</v>
      </c>
      <c r="F51" s="8">
        <f t="shared" si="34"/>
        <v>0.00925236604082004</v>
      </c>
      <c r="G51" s="8">
        <f t="shared" si="35"/>
        <v>0.0647665622857403</v>
      </c>
      <c r="H51" s="8">
        <f t="shared" si="36"/>
        <v>0.129533124571481</v>
      </c>
      <c r="I51" s="8">
        <f t="shared" si="36"/>
        <v>0.0832712943673804</v>
      </c>
      <c r="Z51" s="8">
        <f t="shared" si="37"/>
        <v>0.00925337913276961</v>
      </c>
      <c r="AA51" s="8">
        <f t="shared" si="38"/>
        <v>0.0647736539293872</v>
      </c>
      <c r="AB51" s="8">
        <f t="shared" si="38"/>
        <v>0.129547307858774</v>
      </c>
      <c r="AC51" s="8">
        <f t="shared" si="38"/>
        <v>0.0832804121949265</v>
      </c>
      <c r="AJ51" s="7">
        <v>8</v>
      </c>
      <c r="AK51" s="56">
        <f t="shared" si="39"/>
        <v>0.00416839660147508</v>
      </c>
      <c r="AL51" s="8">
        <f t="shared" si="40"/>
        <v>0.775044133808756</v>
      </c>
      <c r="AM51" s="8">
        <f t="shared" si="41"/>
        <v>0.00328712467399366</v>
      </c>
      <c r="AN51" s="22">
        <f t="shared" si="42"/>
        <v>0.162790323441009</v>
      </c>
      <c r="AO51" s="22">
        <f t="shared" si="43"/>
        <v>2.19638620268729</v>
      </c>
      <c r="AP51" s="22">
        <f t="shared" si="44"/>
        <v>0.14301751266725</v>
      </c>
      <c r="AQ51" s="27">
        <f t="shared" si="45"/>
        <v>2.50219403879555</v>
      </c>
    </row>
    <row r="52" spans="1:43">
      <c r="A52" s="74" t="s">
        <v>36</v>
      </c>
      <c r="B52" s="8">
        <v>0.037586019869377</v>
      </c>
      <c r="C52" s="7">
        <v>0</v>
      </c>
      <c r="D52" s="7">
        <f t="shared" si="33"/>
        <v>0</v>
      </c>
      <c r="E52" s="7">
        <v>0</v>
      </c>
      <c r="F52" s="8">
        <f t="shared" si="34"/>
        <v>0.0014127088896212</v>
      </c>
      <c r="G52" s="8">
        <f t="shared" si="35"/>
        <v>0</v>
      </c>
      <c r="H52" s="8">
        <f t="shared" si="36"/>
        <v>0</v>
      </c>
      <c r="I52" s="8">
        <f t="shared" si="36"/>
        <v>0</v>
      </c>
      <c r="Z52" s="8">
        <f t="shared" si="37"/>
        <v>0.00142564698270695</v>
      </c>
      <c r="AA52" s="8">
        <f t="shared" si="38"/>
        <v>0</v>
      </c>
      <c r="AB52" s="8">
        <f t="shared" si="38"/>
        <v>0</v>
      </c>
      <c r="AC52" s="8">
        <f t="shared" si="38"/>
        <v>0</v>
      </c>
      <c r="AJ52" s="7">
        <v>9</v>
      </c>
      <c r="AK52" s="56">
        <f t="shared" si="39"/>
        <v>0.035633915450597</v>
      </c>
      <c r="AL52" s="8">
        <f t="shared" si="40"/>
        <v>0.437402233504794</v>
      </c>
      <c r="AM52" s="8">
        <f t="shared" si="41"/>
        <v>0.0225403533228428</v>
      </c>
      <c r="AN52" s="22">
        <f t="shared" si="42"/>
        <v>1.72384619513552</v>
      </c>
      <c r="AO52" s="22">
        <f t="shared" si="43"/>
        <v>6.03476101291711</v>
      </c>
      <c r="AP52" s="22">
        <f t="shared" si="44"/>
        <v>1.36991975015123</v>
      </c>
      <c r="AQ52" s="27">
        <f t="shared" si="45"/>
        <v>9.12852695820386</v>
      </c>
    </row>
    <row r="53" spans="1:43">
      <c r="A53" s="74" t="s">
        <v>37</v>
      </c>
      <c r="B53" s="8">
        <v>0.641667573327694</v>
      </c>
      <c r="C53" s="7">
        <v>4</v>
      </c>
      <c r="D53" s="7">
        <f t="shared" si="33"/>
        <v>8</v>
      </c>
      <c r="E53" s="7">
        <v>3</v>
      </c>
      <c r="F53" s="8">
        <f t="shared" si="34"/>
        <v>0.411737274660252</v>
      </c>
      <c r="G53" s="8">
        <f t="shared" si="35"/>
        <v>1.64694909864101</v>
      </c>
      <c r="H53" s="8">
        <f t="shared" si="36"/>
        <v>3.29389819728201</v>
      </c>
      <c r="I53" s="8">
        <f t="shared" si="36"/>
        <v>1.23521182398076</v>
      </c>
      <c r="Z53" s="8">
        <f t="shared" si="37"/>
        <v>0.411901567579975</v>
      </c>
      <c r="AA53" s="8">
        <f t="shared" si="38"/>
        <v>1.6476062703199</v>
      </c>
      <c r="AB53" s="8">
        <f t="shared" si="38"/>
        <v>3.2952125406398</v>
      </c>
      <c r="AC53" s="8">
        <f t="shared" si="38"/>
        <v>1.23570470273992</v>
      </c>
      <c r="AJ53" s="7">
        <v>10</v>
      </c>
      <c r="AK53" s="56">
        <f t="shared" si="39"/>
        <v>0.729577055937465</v>
      </c>
      <c r="AL53" s="8">
        <f t="shared" si="40"/>
        <v>0.00957919229939888</v>
      </c>
      <c r="AM53" s="8">
        <f t="shared" si="41"/>
        <v>0.00233572641238013</v>
      </c>
      <c r="AN53" s="22">
        <f t="shared" si="42"/>
        <v>11.7034225141856</v>
      </c>
      <c r="AO53" s="22">
        <f t="shared" si="43"/>
        <v>1.34056415942925</v>
      </c>
      <c r="AP53" s="22">
        <f t="shared" si="44"/>
        <v>0.661960399329055</v>
      </c>
      <c r="AQ53" s="27">
        <f t="shared" si="45"/>
        <v>13.7059470729439</v>
      </c>
    </row>
    <row r="54" spans="1:43">
      <c r="A54" s="74" t="s">
        <v>38</v>
      </c>
      <c r="B54" s="8">
        <v>0.037586019869377</v>
      </c>
      <c r="C54" s="7">
        <v>0</v>
      </c>
      <c r="D54" s="7">
        <f t="shared" si="33"/>
        <v>0</v>
      </c>
      <c r="E54" s="7">
        <v>0</v>
      </c>
      <c r="F54" s="8">
        <f t="shared" si="34"/>
        <v>0.0014127088896212</v>
      </c>
      <c r="G54" s="8">
        <f t="shared" si="35"/>
        <v>0</v>
      </c>
      <c r="H54" s="8">
        <f t="shared" si="36"/>
        <v>0</v>
      </c>
      <c r="I54" s="8">
        <f t="shared" si="36"/>
        <v>0</v>
      </c>
      <c r="Z54" s="8">
        <f t="shared" si="37"/>
        <v>0.00142564698270695</v>
      </c>
      <c r="AA54" s="8">
        <f t="shared" si="38"/>
        <v>0</v>
      </c>
      <c r="AB54" s="8">
        <f t="shared" si="38"/>
        <v>0</v>
      </c>
      <c r="AC54" s="8">
        <f t="shared" si="38"/>
        <v>0</v>
      </c>
      <c r="AJ54" s="7">
        <v>11</v>
      </c>
      <c r="AK54" s="56">
        <f t="shared" si="39"/>
        <v>5.94806257893914e-5</v>
      </c>
      <c r="AL54" s="8">
        <f t="shared" si="40"/>
        <v>0.00143311747377317</v>
      </c>
      <c r="AM54" s="8">
        <f t="shared" si="41"/>
        <v>0.919280927588898</v>
      </c>
      <c r="AN54" s="22">
        <f t="shared" si="42"/>
        <v>0.0117575320017652</v>
      </c>
      <c r="AO54" s="22">
        <f t="shared" si="43"/>
        <v>0.0560339610620164</v>
      </c>
      <c r="AP54" s="22">
        <f t="shared" si="44"/>
        <v>1.41857291536585</v>
      </c>
      <c r="AQ54" s="27">
        <f t="shared" si="45"/>
        <v>1.48636440842963</v>
      </c>
    </row>
    <row r="55" spans="1:43">
      <c r="A55" s="74" t="s">
        <v>39</v>
      </c>
      <c r="B55" s="8">
        <v>0.703423178893664</v>
      </c>
      <c r="C55" s="7">
        <v>2</v>
      </c>
      <c r="D55" s="7">
        <f t="shared" si="33"/>
        <v>4</v>
      </c>
      <c r="E55" s="7">
        <v>1</v>
      </c>
      <c r="F55" s="8">
        <f t="shared" si="34"/>
        <v>0.494804168604868</v>
      </c>
      <c r="G55" s="8">
        <f t="shared" si="35"/>
        <v>0.989608337209735</v>
      </c>
      <c r="H55" s="8">
        <f t="shared" si="36"/>
        <v>1.97921667441947</v>
      </c>
      <c r="I55" s="8">
        <f t="shared" si="36"/>
        <v>0.494804168604868</v>
      </c>
      <c r="Z55" s="8">
        <f t="shared" si="37"/>
        <v>0.495895815895727</v>
      </c>
      <c r="AA55" s="8">
        <f t="shared" si="38"/>
        <v>0.991791631791453</v>
      </c>
      <c r="AB55" s="8">
        <f t="shared" si="38"/>
        <v>1.98358326358291</v>
      </c>
      <c r="AC55" s="8">
        <f t="shared" si="38"/>
        <v>0.495895815895727</v>
      </c>
      <c r="AJ55" s="7">
        <v>12</v>
      </c>
      <c r="AK55" s="56">
        <f t="shared" si="39"/>
        <v>0.0655880956530665</v>
      </c>
      <c r="AL55" s="8">
        <f t="shared" si="40"/>
        <v>0.409050931757894</v>
      </c>
      <c r="AM55" s="8">
        <f t="shared" si="41"/>
        <v>0.0109974354967859</v>
      </c>
      <c r="AN55" s="22">
        <f t="shared" si="42"/>
        <v>1.80480138270389</v>
      </c>
      <c r="AO55" s="22">
        <f t="shared" si="43"/>
        <v>4.50113797843726</v>
      </c>
      <c r="AP55" s="22">
        <f t="shared" si="44"/>
        <v>0.738025313608563</v>
      </c>
      <c r="AQ55" s="27">
        <f t="shared" si="45"/>
        <v>7.04396467474971</v>
      </c>
    </row>
    <row r="56" spans="1:43">
      <c r="A56" s="74" t="s">
        <v>40</v>
      </c>
      <c r="B56" s="8">
        <v>0.761484496465686</v>
      </c>
      <c r="C56" s="7">
        <v>3</v>
      </c>
      <c r="D56" s="7">
        <f t="shared" si="33"/>
        <v>6</v>
      </c>
      <c r="E56" s="7">
        <v>5</v>
      </c>
      <c r="F56" s="8">
        <f t="shared" si="34"/>
        <v>0.5798586383576</v>
      </c>
      <c r="G56" s="8">
        <f t="shared" si="35"/>
        <v>1.7395759150728</v>
      </c>
      <c r="H56" s="8">
        <f t="shared" si="36"/>
        <v>3.4791518301456</v>
      </c>
      <c r="I56" s="8">
        <f t="shared" si="36"/>
        <v>2.899293191788</v>
      </c>
      <c r="Z56" s="8">
        <f t="shared" si="37"/>
        <v>0.580338703136164</v>
      </c>
      <c r="AA56" s="8">
        <f t="shared" si="38"/>
        <v>1.74101610940849</v>
      </c>
      <c r="AB56" s="8">
        <f t="shared" si="38"/>
        <v>3.48203221881699</v>
      </c>
      <c r="AC56" s="8">
        <f t="shared" si="38"/>
        <v>2.90169351568082</v>
      </c>
      <c r="AJ56" s="7">
        <v>13</v>
      </c>
      <c r="AK56" s="56">
        <f t="shared" si="39"/>
        <v>5.94806257893914e-5</v>
      </c>
      <c r="AL56" s="8">
        <f t="shared" si="40"/>
        <v>0.00143311747377317</v>
      </c>
      <c r="AM56" s="8">
        <f t="shared" si="41"/>
        <v>0.919280927588898</v>
      </c>
      <c r="AN56" s="22">
        <f t="shared" si="42"/>
        <v>0.0117575320017652</v>
      </c>
      <c r="AO56" s="22">
        <f t="shared" si="43"/>
        <v>0.0560339610620164</v>
      </c>
      <c r="AP56" s="22">
        <f t="shared" si="44"/>
        <v>1.41857291536585</v>
      </c>
      <c r="AQ56" s="27">
        <f t="shared" si="45"/>
        <v>1.48636440842963</v>
      </c>
    </row>
    <row r="57" spans="1:43">
      <c r="A57" s="74" t="s">
        <v>41</v>
      </c>
      <c r="B57" s="8">
        <v>0.0918094713240477</v>
      </c>
      <c r="C57" s="7">
        <v>1</v>
      </c>
      <c r="D57" s="7">
        <f t="shared" si="33"/>
        <v>2</v>
      </c>
      <c r="E57" s="7">
        <v>1</v>
      </c>
      <c r="F57" s="8">
        <f t="shared" si="34"/>
        <v>0.00842897902480114</v>
      </c>
      <c r="G57" s="8">
        <f t="shared" si="35"/>
        <v>0.00842897902480114</v>
      </c>
      <c r="H57" s="8">
        <f t="shared" si="36"/>
        <v>0.0168579580496023</v>
      </c>
      <c r="I57" s="8">
        <f t="shared" si="36"/>
        <v>0.00842897902480114</v>
      </c>
      <c r="Z57" s="8">
        <f t="shared" si="37"/>
        <v>0.00852323717228066</v>
      </c>
      <c r="AA57" s="8">
        <f t="shared" si="38"/>
        <v>0.00852323717228066</v>
      </c>
      <c r="AB57" s="8">
        <f t="shared" si="38"/>
        <v>0.0170464743445613</v>
      </c>
      <c r="AC57" s="8">
        <f t="shared" si="38"/>
        <v>0.00852323717228066</v>
      </c>
      <c r="AJ57" s="7">
        <v>14</v>
      </c>
      <c r="AK57" s="56">
        <f t="shared" si="39"/>
        <v>0.000979297784476673</v>
      </c>
      <c r="AL57" s="8">
        <f t="shared" si="40"/>
        <v>0.495541929954133</v>
      </c>
      <c r="AM57" s="8">
        <f t="shared" si="41"/>
        <v>0.0707918635921893</v>
      </c>
      <c r="AN57" s="22">
        <f t="shared" si="42"/>
        <v>0.0943146167776781</v>
      </c>
      <c r="AO57" s="22">
        <f t="shared" si="43"/>
        <v>2.10597623756981</v>
      </c>
      <c r="AP57" s="22">
        <f t="shared" si="44"/>
        <v>0.795903069985034</v>
      </c>
      <c r="AQ57" s="27">
        <f t="shared" si="45"/>
        <v>2.99619392433253</v>
      </c>
    </row>
    <row r="58" spans="1:43">
      <c r="A58" s="74" t="s">
        <v>42</v>
      </c>
      <c r="B58" s="8">
        <v>0.037586019869377</v>
      </c>
      <c r="C58" s="7">
        <v>0</v>
      </c>
      <c r="D58" s="7">
        <f t="shared" si="33"/>
        <v>0</v>
      </c>
      <c r="E58" s="7">
        <v>0</v>
      </c>
      <c r="F58" s="8">
        <f t="shared" si="34"/>
        <v>0.0014127088896212</v>
      </c>
      <c r="G58" s="8">
        <f t="shared" si="35"/>
        <v>0</v>
      </c>
      <c r="H58" s="8">
        <f t="shared" si="36"/>
        <v>0</v>
      </c>
      <c r="I58" s="8">
        <f t="shared" si="36"/>
        <v>0</v>
      </c>
      <c r="Z58" s="8">
        <f t="shared" si="37"/>
        <v>0.00142564698270695</v>
      </c>
      <c r="AA58" s="8">
        <f t="shared" si="38"/>
        <v>0</v>
      </c>
      <c r="AB58" s="8">
        <f t="shared" si="38"/>
        <v>0</v>
      </c>
      <c r="AC58" s="8">
        <f t="shared" si="38"/>
        <v>0</v>
      </c>
      <c r="AJ58" s="7">
        <v>15</v>
      </c>
      <c r="AK58" s="56">
        <f t="shared" si="39"/>
        <v>0.0212992665240566</v>
      </c>
      <c r="AL58" s="8">
        <f t="shared" si="40"/>
        <v>0.577866173814512</v>
      </c>
      <c r="AM58" s="8">
        <f t="shared" si="41"/>
        <v>0.00896726271122149</v>
      </c>
      <c r="AN58" s="22">
        <f t="shared" si="42"/>
        <v>0.716162040231151</v>
      </c>
      <c r="AO58" s="22">
        <f t="shared" si="43"/>
        <v>3.71995718954486</v>
      </c>
      <c r="AP58" s="22">
        <f t="shared" si="44"/>
        <v>0.463380256765091</v>
      </c>
      <c r="AQ58" s="27">
        <f t="shared" si="45"/>
        <v>4.8994994865411</v>
      </c>
    </row>
    <row r="59" spans="1:43">
      <c r="A59" s="74" t="s">
        <v>43</v>
      </c>
      <c r="B59" s="8">
        <v>0.761484496465686</v>
      </c>
      <c r="C59" s="7">
        <v>3</v>
      </c>
      <c r="D59" s="7">
        <f t="shared" si="33"/>
        <v>6</v>
      </c>
      <c r="E59" s="7">
        <v>5</v>
      </c>
      <c r="F59" s="8">
        <f t="shared" si="34"/>
        <v>0.5798586383576</v>
      </c>
      <c r="G59" s="8">
        <f t="shared" si="35"/>
        <v>1.7395759150728</v>
      </c>
      <c r="H59" s="8">
        <f t="shared" si="36"/>
        <v>3.4791518301456</v>
      </c>
      <c r="I59" s="8">
        <f t="shared" si="36"/>
        <v>2.899293191788</v>
      </c>
      <c r="Z59" s="8">
        <f t="shared" si="37"/>
        <v>0.580338703136164</v>
      </c>
      <c r="AA59" s="8">
        <f t="shared" si="38"/>
        <v>1.74101610940849</v>
      </c>
      <c r="AB59" s="8">
        <f t="shared" si="38"/>
        <v>3.48203221881699</v>
      </c>
      <c r="AC59" s="8">
        <f t="shared" si="38"/>
        <v>2.90169351568082</v>
      </c>
      <c r="AJ59" s="7">
        <v>16</v>
      </c>
      <c r="AK59" s="56">
        <f t="shared" si="39"/>
        <v>0.000104503691624232</v>
      </c>
      <c r="AL59" s="8">
        <f t="shared" si="40"/>
        <v>0.0084895391611689</v>
      </c>
      <c r="AM59" s="8">
        <f t="shared" si="41"/>
        <v>0.815647467476915</v>
      </c>
      <c r="AN59" s="22">
        <f t="shared" si="42"/>
        <v>0.0141366681466561</v>
      </c>
      <c r="AO59" s="22">
        <f t="shared" si="43"/>
        <v>0.122897588942543</v>
      </c>
      <c r="AP59" s="22">
        <f t="shared" si="44"/>
        <v>1.20400227823054</v>
      </c>
      <c r="AQ59" s="27">
        <f t="shared" si="45"/>
        <v>1.34103653531974</v>
      </c>
    </row>
    <row r="60" spans="1:43">
      <c r="A60" s="74" t="s">
        <v>44</v>
      </c>
      <c r="B60" s="8">
        <v>0.237516979198153</v>
      </c>
      <c r="C60" s="7">
        <v>4</v>
      </c>
      <c r="D60" s="7">
        <f t="shared" si="33"/>
        <v>8</v>
      </c>
      <c r="E60" s="7">
        <v>7</v>
      </c>
      <c r="F60" s="8">
        <f t="shared" si="34"/>
        <v>0.056414315407416</v>
      </c>
      <c r="G60" s="8">
        <f t="shared" si="35"/>
        <v>0.225657261629664</v>
      </c>
      <c r="H60" s="8">
        <f t="shared" si="36"/>
        <v>0.451314523259328</v>
      </c>
      <c r="I60" s="8">
        <f t="shared" si="36"/>
        <v>0.394900207851912</v>
      </c>
      <c r="Z60" s="8">
        <f t="shared" si="37"/>
        <v>0.0564372646831724</v>
      </c>
      <c r="AA60" s="8">
        <f t="shared" si="38"/>
        <v>0.225749058732689</v>
      </c>
      <c r="AB60" s="8">
        <f t="shared" si="38"/>
        <v>0.451498117465379</v>
      </c>
      <c r="AC60" s="8">
        <f t="shared" si="38"/>
        <v>0.395060852782206</v>
      </c>
      <c r="AJ60" s="7">
        <v>17</v>
      </c>
      <c r="AK60" s="56">
        <f t="shared" si="39"/>
        <v>5.94806257893914e-5</v>
      </c>
      <c r="AL60" s="8">
        <f t="shared" si="40"/>
        <v>0.00143311747377317</v>
      </c>
      <c r="AM60" s="8">
        <f t="shared" si="41"/>
        <v>0.919280927588898</v>
      </c>
      <c r="AN60" s="22">
        <f t="shared" si="42"/>
        <v>0.0117575320017652</v>
      </c>
      <c r="AO60" s="22">
        <f t="shared" si="43"/>
        <v>0.0560339610620164</v>
      </c>
      <c r="AP60" s="22">
        <f t="shared" si="44"/>
        <v>1.41857291536585</v>
      </c>
      <c r="AQ60" s="27">
        <f t="shared" si="45"/>
        <v>1.48636440842963</v>
      </c>
    </row>
    <row r="61" spans="1:43">
      <c r="A61" s="74" t="s">
        <v>45</v>
      </c>
      <c r="B61" s="8">
        <v>0.0529013479791975</v>
      </c>
      <c r="C61" s="7">
        <v>5</v>
      </c>
      <c r="D61" s="7">
        <f t="shared" si="33"/>
        <v>10</v>
      </c>
      <c r="E61" s="7">
        <v>6</v>
      </c>
      <c r="F61" s="8">
        <f t="shared" si="34"/>
        <v>0.00279855261801614</v>
      </c>
      <c r="G61" s="8">
        <f t="shared" si="35"/>
        <v>0.0139927630900807</v>
      </c>
      <c r="H61" s="8">
        <f t="shared" si="36"/>
        <v>0.0279855261801614</v>
      </c>
      <c r="I61" s="8">
        <f t="shared" si="36"/>
        <v>0.0167913157080969</v>
      </c>
      <c r="Z61" s="8">
        <f t="shared" si="37"/>
        <v>0.00281003479037817</v>
      </c>
      <c r="AA61" s="8">
        <f t="shared" si="38"/>
        <v>0.0140501739518908</v>
      </c>
      <c r="AB61" s="8">
        <f t="shared" si="38"/>
        <v>0.0281003479037817</v>
      </c>
      <c r="AC61" s="8">
        <f t="shared" si="38"/>
        <v>0.016860208742269</v>
      </c>
      <c r="AJ61" s="7">
        <v>18</v>
      </c>
      <c r="AK61" s="56">
        <f t="shared" si="39"/>
        <v>0.0212992665240566</v>
      </c>
      <c r="AL61" s="8">
        <f t="shared" si="40"/>
        <v>0.577866173814512</v>
      </c>
      <c r="AM61" s="8">
        <f t="shared" si="41"/>
        <v>0.00896726271122149</v>
      </c>
      <c r="AN61" s="22">
        <f t="shared" si="42"/>
        <v>0.716162040231151</v>
      </c>
      <c r="AO61" s="22">
        <f t="shared" si="43"/>
        <v>3.71995718954486</v>
      </c>
      <c r="AP61" s="22">
        <f t="shared" si="44"/>
        <v>0.463380256765091</v>
      </c>
      <c r="AQ61" s="27">
        <f t="shared" si="45"/>
        <v>4.8994994865411</v>
      </c>
    </row>
    <row r="62" spans="1:43">
      <c r="A62" s="74" t="s">
        <v>46</v>
      </c>
      <c r="B62" s="8">
        <v>0.037586019869377</v>
      </c>
      <c r="C62" s="7">
        <v>0</v>
      </c>
      <c r="D62" s="7">
        <f t="shared" si="33"/>
        <v>0</v>
      </c>
      <c r="E62" s="7">
        <v>0</v>
      </c>
      <c r="F62" s="8">
        <f t="shared" si="34"/>
        <v>0.0014127088896212</v>
      </c>
      <c r="G62" s="8">
        <f t="shared" si="35"/>
        <v>0</v>
      </c>
      <c r="H62" s="8">
        <f t="shared" si="36"/>
        <v>0</v>
      </c>
      <c r="I62" s="8">
        <f t="shared" si="36"/>
        <v>0</v>
      </c>
      <c r="Z62" s="8">
        <f t="shared" si="37"/>
        <v>0.00142564698270695</v>
      </c>
      <c r="AA62" s="8">
        <f t="shared" si="38"/>
        <v>0</v>
      </c>
      <c r="AB62" s="8">
        <f t="shared" si="38"/>
        <v>0</v>
      </c>
      <c r="AC62" s="8">
        <f t="shared" si="38"/>
        <v>0</v>
      </c>
      <c r="AJ62" s="7">
        <v>19</v>
      </c>
      <c r="AK62" s="56">
        <f t="shared" si="39"/>
        <v>0.492328229192318</v>
      </c>
      <c r="AL62" s="8">
        <f t="shared" si="40"/>
        <v>0.0544659638676268</v>
      </c>
      <c r="AM62" s="8">
        <f t="shared" si="41"/>
        <v>0.00437679101371872</v>
      </c>
      <c r="AN62" s="22">
        <f t="shared" si="42"/>
        <v>4.82408413556231</v>
      </c>
      <c r="AO62" s="22">
        <f t="shared" si="43"/>
        <v>1.6022756934261</v>
      </c>
      <c r="AP62" s="22">
        <f t="shared" si="44"/>
        <v>0.454196784520733</v>
      </c>
      <c r="AQ62" s="27">
        <f t="shared" si="45"/>
        <v>6.88055661350914</v>
      </c>
    </row>
    <row r="63" spans="1:43">
      <c r="A63" s="74" t="s">
        <v>47</v>
      </c>
      <c r="B63" s="8">
        <v>0.862129967234808</v>
      </c>
      <c r="C63" s="7">
        <v>2</v>
      </c>
      <c r="D63" s="7">
        <f t="shared" si="33"/>
        <v>4</v>
      </c>
      <c r="E63" s="7">
        <v>2</v>
      </c>
      <c r="F63" s="8">
        <f t="shared" si="34"/>
        <v>0.743268080404291</v>
      </c>
      <c r="G63" s="8">
        <f t="shared" si="35"/>
        <v>1.48653616080858</v>
      </c>
      <c r="H63" s="8">
        <f t="shared" si="36"/>
        <v>2.97307232161716</v>
      </c>
      <c r="I63" s="8">
        <f t="shared" si="36"/>
        <v>1.48653616080858</v>
      </c>
      <c r="Z63" s="8">
        <f t="shared" si="37"/>
        <v>0.748984532151445</v>
      </c>
      <c r="AA63" s="8">
        <f t="shared" si="38"/>
        <v>1.49796906430289</v>
      </c>
      <c r="AB63" s="8">
        <f t="shared" si="38"/>
        <v>2.99593812860578</v>
      </c>
      <c r="AC63" s="8">
        <f t="shared" si="38"/>
        <v>1.49796906430289</v>
      </c>
      <c r="AJ63" s="7">
        <v>20</v>
      </c>
      <c r="AK63" s="56">
        <f t="shared" si="39"/>
        <v>0.900695955903406</v>
      </c>
      <c r="AL63" s="8">
        <f t="shared" si="40"/>
        <v>0.00258816848510384</v>
      </c>
      <c r="AM63" s="8">
        <f t="shared" si="41"/>
        <v>0.000259254366134936</v>
      </c>
      <c r="AN63" s="22">
        <f t="shared" si="42"/>
        <v>2.03760719316962</v>
      </c>
      <c r="AO63" s="22">
        <f t="shared" si="43"/>
        <v>0.107636486174965</v>
      </c>
      <c r="AP63" s="22">
        <f t="shared" si="44"/>
        <v>0.0340593837370071</v>
      </c>
      <c r="AQ63" s="27">
        <f t="shared" si="45"/>
        <v>2.17930306308159</v>
      </c>
    </row>
    <row r="64" spans="1:43">
      <c r="A64" s="74" t="s">
        <v>48</v>
      </c>
      <c r="B64" s="8">
        <v>0.862129967234808</v>
      </c>
      <c r="C64" s="7">
        <v>2</v>
      </c>
      <c r="D64" s="7">
        <f t="shared" si="33"/>
        <v>4</v>
      </c>
      <c r="E64" s="7">
        <v>2</v>
      </c>
      <c r="F64" s="8">
        <f t="shared" si="34"/>
        <v>0.743268080404291</v>
      </c>
      <c r="G64" s="8">
        <f t="shared" si="35"/>
        <v>1.48653616080858</v>
      </c>
      <c r="H64" s="8">
        <f t="shared" si="36"/>
        <v>2.97307232161716</v>
      </c>
      <c r="I64" s="8">
        <f t="shared" si="36"/>
        <v>1.48653616080858</v>
      </c>
      <c r="Z64" s="8">
        <f t="shared" si="37"/>
        <v>0.748984532151445</v>
      </c>
      <c r="AA64" s="8">
        <f t="shared" si="38"/>
        <v>1.49796906430289</v>
      </c>
      <c r="AB64" s="8">
        <f t="shared" si="38"/>
        <v>2.99593812860578</v>
      </c>
      <c r="AC64" s="8">
        <f t="shared" si="38"/>
        <v>1.49796906430289</v>
      </c>
      <c r="AJ64" s="7">
        <v>21</v>
      </c>
      <c r="AK64" s="56">
        <f t="shared" si="39"/>
        <v>5.94806257893914e-5</v>
      </c>
      <c r="AL64" s="8">
        <f t="shared" si="40"/>
        <v>0.00143311747377317</v>
      </c>
      <c r="AM64" s="8">
        <f t="shared" si="41"/>
        <v>0.919280927588898</v>
      </c>
      <c r="AN64" s="22">
        <f t="shared" si="42"/>
        <v>0.0117575320017652</v>
      </c>
      <c r="AO64" s="22">
        <f t="shared" si="43"/>
        <v>0.0560339610620164</v>
      </c>
      <c r="AP64" s="22">
        <f t="shared" si="44"/>
        <v>1.41857291536585</v>
      </c>
      <c r="AQ64" s="27">
        <f t="shared" si="45"/>
        <v>1.48636440842963</v>
      </c>
    </row>
    <row r="65" spans="1:43">
      <c r="A65" s="74" t="s">
        <v>49</v>
      </c>
      <c r="B65" s="8">
        <v>0.90735027951311</v>
      </c>
      <c r="C65" s="7">
        <v>2</v>
      </c>
      <c r="D65" s="7">
        <f t="shared" si="33"/>
        <v>4</v>
      </c>
      <c r="E65" s="7">
        <v>3</v>
      </c>
      <c r="F65" s="8">
        <f t="shared" si="34"/>
        <v>0.823284529732518</v>
      </c>
      <c r="G65" s="8">
        <f t="shared" si="35"/>
        <v>1.64656905946504</v>
      </c>
      <c r="H65" s="8">
        <f t="shared" si="36"/>
        <v>3.29313811893007</v>
      </c>
      <c r="I65" s="8">
        <f t="shared" si="36"/>
        <v>2.46985358919756</v>
      </c>
      <c r="Z65" s="8">
        <f t="shared" si="37"/>
        <v>0.832543461984254</v>
      </c>
      <c r="AA65" s="8">
        <f t="shared" si="38"/>
        <v>1.66508692396851</v>
      </c>
      <c r="AB65" s="8">
        <f t="shared" si="38"/>
        <v>3.33017384793701</v>
      </c>
      <c r="AC65" s="8">
        <f t="shared" si="38"/>
        <v>2.49763038595276</v>
      </c>
      <c r="AJ65" s="7">
        <v>22</v>
      </c>
      <c r="AK65" s="56">
        <f t="shared" si="39"/>
        <v>0.000375531146473601</v>
      </c>
      <c r="AL65" s="8">
        <f t="shared" si="40"/>
        <v>0.748848515573648</v>
      </c>
      <c r="AM65" s="8">
        <f t="shared" si="41"/>
        <v>0.0142955815338982</v>
      </c>
      <c r="AN65" s="22">
        <f t="shared" si="42"/>
        <v>0.031874610519885</v>
      </c>
      <c r="AO65" s="22">
        <f t="shared" si="43"/>
        <v>1.38788732143828</v>
      </c>
      <c r="AP65" s="22">
        <f t="shared" si="44"/>
        <v>0.19169128593518</v>
      </c>
      <c r="AQ65" s="27">
        <f t="shared" si="45"/>
        <v>1.61145321789334</v>
      </c>
    </row>
    <row r="66" spans="1:43">
      <c r="A66" s="74" t="s">
        <v>50</v>
      </c>
      <c r="B66" s="8">
        <v>0.927876395831078</v>
      </c>
      <c r="C66" s="7">
        <v>3</v>
      </c>
      <c r="D66" s="7">
        <f t="shared" si="33"/>
        <v>6</v>
      </c>
      <c r="E66" s="7">
        <v>2</v>
      </c>
      <c r="F66" s="8">
        <f t="shared" si="34"/>
        <v>0.860954605940471</v>
      </c>
      <c r="G66" s="8">
        <f t="shared" si="35"/>
        <v>2.58286381782141</v>
      </c>
      <c r="H66" s="8">
        <f t="shared" si="36"/>
        <v>5.16572763564283</v>
      </c>
      <c r="I66" s="8">
        <f t="shared" si="36"/>
        <v>1.72190921188094</v>
      </c>
      <c r="Z66" s="8">
        <f t="shared" si="37"/>
        <v>0.868485897398746</v>
      </c>
      <c r="AA66" s="8">
        <f t="shared" si="38"/>
        <v>2.60545769219624</v>
      </c>
      <c r="AB66" s="8">
        <f t="shared" si="38"/>
        <v>5.21091538439248</v>
      </c>
      <c r="AC66" s="8">
        <f t="shared" si="38"/>
        <v>1.73697179479749</v>
      </c>
      <c r="AJ66" s="7">
        <v>23</v>
      </c>
      <c r="AK66" s="56">
        <f t="shared" si="39"/>
        <v>0.000375531146473601</v>
      </c>
      <c r="AL66" s="8">
        <f t="shared" si="40"/>
        <v>0.748848515573648</v>
      </c>
      <c r="AM66" s="8">
        <f t="shared" si="41"/>
        <v>0.0142955815338982</v>
      </c>
      <c r="AN66" s="22">
        <f t="shared" si="42"/>
        <v>0.031874610519885</v>
      </c>
      <c r="AO66" s="22">
        <f t="shared" si="43"/>
        <v>1.38788732143828</v>
      </c>
      <c r="AP66" s="22">
        <f t="shared" si="44"/>
        <v>0.19169128593518</v>
      </c>
      <c r="AQ66" s="27">
        <f t="shared" si="45"/>
        <v>1.61145321789334</v>
      </c>
    </row>
    <row r="67" spans="1:43">
      <c r="A67" s="74" t="s">
        <v>51</v>
      </c>
      <c r="B67" s="8">
        <v>0.862129967234808</v>
      </c>
      <c r="C67" s="7">
        <v>2</v>
      </c>
      <c r="D67" s="7">
        <f t="shared" si="33"/>
        <v>4</v>
      </c>
      <c r="E67" s="7">
        <v>2</v>
      </c>
      <c r="F67" s="8">
        <f t="shared" si="34"/>
        <v>0.743268080404291</v>
      </c>
      <c r="G67" s="8">
        <f t="shared" si="35"/>
        <v>1.48653616080858</v>
      </c>
      <c r="H67" s="8">
        <f t="shared" si="36"/>
        <v>2.97307232161716</v>
      </c>
      <c r="I67" s="8">
        <f t="shared" si="36"/>
        <v>1.48653616080858</v>
      </c>
      <c r="Z67" s="8">
        <f t="shared" si="37"/>
        <v>0.748984532151445</v>
      </c>
      <c r="AA67" s="8">
        <f t="shared" si="38"/>
        <v>1.49796906430289</v>
      </c>
      <c r="AB67" s="8">
        <f t="shared" si="38"/>
        <v>2.99593812860578</v>
      </c>
      <c r="AC67" s="8">
        <f t="shared" si="38"/>
        <v>1.49796906430289</v>
      </c>
      <c r="AJ67" s="7">
        <v>24</v>
      </c>
      <c r="AK67" s="56">
        <f t="shared" si="39"/>
        <v>0.00033378704449121</v>
      </c>
      <c r="AL67" s="8">
        <f t="shared" si="40"/>
        <v>0.832455416126785</v>
      </c>
      <c r="AM67" s="8">
        <f t="shared" si="41"/>
        <v>0.00571405237478008</v>
      </c>
      <c r="AN67" s="22">
        <f t="shared" si="42"/>
        <v>0.0251839205984823</v>
      </c>
      <c r="AO67" s="22">
        <f t="shared" si="43"/>
        <v>1.21278694000673</v>
      </c>
      <c r="AP67" s="22">
        <f t="shared" si="44"/>
        <v>0.100426731179524</v>
      </c>
      <c r="AQ67" s="27">
        <f t="shared" si="45"/>
        <v>1.33839759178474</v>
      </c>
    </row>
    <row r="68" spans="1:43">
      <c r="A68" s="74" t="s">
        <v>52</v>
      </c>
      <c r="B68" s="8">
        <v>0.0918094713240477</v>
      </c>
      <c r="C68" s="7">
        <v>1</v>
      </c>
      <c r="D68" s="7">
        <f t="shared" si="33"/>
        <v>2</v>
      </c>
      <c r="E68" s="7">
        <v>1</v>
      </c>
      <c r="F68" s="8">
        <f t="shared" si="34"/>
        <v>0.00842897902480114</v>
      </c>
      <c r="G68" s="8">
        <f t="shared" si="35"/>
        <v>0.00842897902480114</v>
      </c>
      <c r="H68" s="8">
        <f t="shared" si="36"/>
        <v>0.0168579580496023</v>
      </c>
      <c r="I68" s="8">
        <f t="shared" si="36"/>
        <v>0.00842897902480114</v>
      </c>
      <c r="Z68" s="8">
        <f t="shared" si="37"/>
        <v>0.00852323717228066</v>
      </c>
      <c r="AA68" s="8">
        <f t="shared" si="38"/>
        <v>0.00852323717228066</v>
      </c>
      <c r="AB68" s="8">
        <f t="shared" si="38"/>
        <v>0.0170464743445613</v>
      </c>
      <c r="AC68" s="8">
        <f t="shared" si="38"/>
        <v>0.00852323717228066</v>
      </c>
      <c r="AJ68" s="7">
        <v>25</v>
      </c>
      <c r="AK68" s="56">
        <f t="shared" si="39"/>
        <v>0.000777262617585123</v>
      </c>
      <c r="AL68" s="8">
        <f t="shared" si="40"/>
        <v>0.867775348965523</v>
      </c>
      <c r="AM68" s="8">
        <f t="shared" si="41"/>
        <v>0.00208501669519479</v>
      </c>
      <c r="AN68" s="22">
        <f t="shared" si="42"/>
        <v>0.0434589386271791</v>
      </c>
      <c r="AO68" s="22">
        <f t="shared" si="43"/>
        <v>1.4117410787303</v>
      </c>
      <c r="AP68" s="22">
        <f t="shared" si="44"/>
        <v>0.0691722185250246</v>
      </c>
      <c r="AQ68" s="27">
        <f t="shared" si="45"/>
        <v>1.5243722358825</v>
      </c>
    </row>
    <row r="69" spans="1:43">
      <c r="A69" s="74" t="s">
        <v>53</v>
      </c>
      <c r="B69" s="8">
        <v>0.90735027951311</v>
      </c>
      <c r="C69" s="7">
        <v>2</v>
      </c>
      <c r="D69" s="7">
        <f t="shared" si="33"/>
        <v>4</v>
      </c>
      <c r="E69" s="7">
        <v>3</v>
      </c>
      <c r="F69" s="8">
        <f t="shared" si="34"/>
        <v>0.823284529732518</v>
      </c>
      <c r="G69" s="8">
        <f t="shared" si="35"/>
        <v>1.64656905946504</v>
      </c>
      <c r="H69" s="8">
        <f t="shared" si="36"/>
        <v>3.29313811893007</v>
      </c>
      <c r="I69" s="8">
        <f t="shared" si="36"/>
        <v>2.46985358919756</v>
      </c>
      <c r="Z69" s="8">
        <f t="shared" si="37"/>
        <v>0.832543461984254</v>
      </c>
      <c r="AA69" s="8">
        <f t="shared" si="38"/>
        <v>1.66508692396851</v>
      </c>
      <c r="AB69" s="8">
        <f t="shared" si="38"/>
        <v>3.33017384793701</v>
      </c>
      <c r="AC69" s="8">
        <f t="shared" si="38"/>
        <v>2.49763038595276</v>
      </c>
      <c r="AJ69" s="7">
        <v>26</v>
      </c>
      <c r="AK69" s="56">
        <f t="shared" si="39"/>
        <v>0.000375531146473601</v>
      </c>
      <c r="AL69" s="8">
        <f t="shared" si="40"/>
        <v>0.748848515573648</v>
      </c>
      <c r="AM69" s="8">
        <f t="shared" si="41"/>
        <v>0.0142955815338982</v>
      </c>
      <c r="AN69" s="22">
        <f t="shared" si="42"/>
        <v>0.031874610519885</v>
      </c>
      <c r="AO69" s="22">
        <f t="shared" si="43"/>
        <v>1.38788732143828</v>
      </c>
      <c r="AP69" s="22">
        <f t="shared" si="44"/>
        <v>0.19169128593518</v>
      </c>
      <c r="AQ69" s="27">
        <f t="shared" si="45"/>
        <v>1.61145321789334</v>
      </c>
    </row>
    <row r="70" spans="1:43">
      <c r="A70" s="74" t="s">
        <v>54</v>
      </c>
      <c r="B70" s="8">
        <v>0.0180328317529943</v>
      </c>
      <c r="C70" s="7">
        <v>5</v>
      </c>
      <c r="D70" s="7">
        <f t="shared" si="33"/>
        <v>10</v>
      </c>
      <c r="E70" s="7">
        <v>7</v>
      </c>
      <c r="F70" s="8">
        <f t="shared" si="34"/>
        <v>0.000325183021031801</v>
      </c>
      <c r="G70" s="8">
        <f t="shared" si="35"/>
        <v>0.00162591510515901</v>
      </c>
      <c r="H70" s="8">
        <f t="shared" si="36"/>
        <v>0.00325183021031801</v>
      </c>
      <c r="I70" s="8">
        <f t="shared" si="36"/>
        <v>0.00227628114722261</v>
      </c>
      <c r="Z70" s="8">
        <f t="shared" si="37"/>
        <v>0.000333388243379349</v>
      </c>
      <c r="AA70" s="8">
        <f t="shared" si="38"/>
        <v>0.00166694121689674</v>
      </c>
      <c r="AB70" s="8">
        <f t="shared" si="38"/>
        <v>0.00333388243379349</v>
      </c>
      <c r="AC70" s="8">
        <f t="shared" si="38"/>
        <v>0.00233371770365544</v>
      </c>
      <c r="AJ70" s="7">
        <v>27</v>
      </c>
      <c r="AK70" s="56">
        <f t="shared" si="39"/>
        <v>0.000104503691624232</v>
      </c>
      <c r="AL70" s="8">
        <f t="shared" si="40"/>
        <v>0.0084895391611689</v>
      </c>
      <c r="AM70" s="8">
        <f t="shared" si="41"/>
        <v>0.815647467476915</v>
      </c>
      <c r="AN70" s="22">
        <f t="shared" si="42"/>
        <v>0.0141366681466561</v>
      </c>
      <c r="AO70" s="22">
        <f t="shared" si="43"/>
        <v>0.122897588942543</v>
      </c>
      <c r="AP70" s="22">
        <f t="shared" si="44"/>
        <v>1.20400227823054</v>
      </c>
      <c r="AQ70" s="27">
        <f t="shared" si="45"/>
        <v>1.34103653531974</v>
      </c>
    </row>
    <row r="71" spans="1:43">
      <c r="A71" s="74" t="s">
        <v>55</v>
      </c>
      <c r="B71" s="8">
        <v>0.0918094713240477</v>
      </c>
      <c r="C71" s="7">
        <v>1</v>
      </c>
      <c r="D71" s="7">
        <f t="shared" si="33"/>
        <v>2</v>
      </c>
      <c r="E71" s="7">
        <v>1</v>
      </c>
      <c r="F71" s="8">
        <f t="shared" si="34"/>
        <v>0.00842897902480114</v>
      </c>
      <c r="G71" s="8">
        <f t="shared" si="35"/>
        <v>0.00842897902480114</v>
      </c>
      <c r="H71" s="8">
        <f t="shared" si="36"/>
        <v>0.0168579580496023</v>
      </c>
      <c r="I71" s="8">
        <f t="shared" si="36"/>
        <v>0.00842897902480114</v>
      </c>
      <c r="Z71" s="8">
        <f t="shared" si="37"/>
        <v>0.00852323717228066</v>
      </c>
      <c r="AA71" s="8">
        <f t="shared" si="38"/>
        <v>0.00852323717228066</v>
      </c>
      <c r="AB71" s="8">
        <f t="shared" si="38"/>
        <v>0.0170464743445613</v>
      </c>
      <c r="AC71" s="8">
        <f t="shared" si="38"/>
        <v>0.00852323717228066</v>
      </c>
      <c r="AJ71" s="7">
        <v>28</v>
      </c>
      <c r="AK71" s="56">
        <f t="shared" si="39"/>
        <v>0.00033378704449121</v>
      </c>
      <c r="AL71" s="8">
        <f t="shared" si="40"/>
        <v>0.832455416126785</v>
      </c>
      <c r="AM71" s="8">
        <f t="shared" si="41"/>
        <v>0.00571405237478008</v>
      </c>
      <c r="AN71" s="22">
        <f t="shared" si="42"/>
        <v>0.0251839205984823</v>
      </c>
      <c r="AO71" s="22">
        <f t="shared" si="43"/>
        <v>1.21278694000673</v>
      </c>
      <c r="AP71" s="22">
        <f t="shared" si="44"/>
        <v>0.100426731179524</v>
      </c>
      <c r="AQ71" s="27">
        <f t="shared" si="45"/>
        <v>1.33839759178474</v>
      </c>
    </row>
    <row r="72" spans="1:43">
      <c r="A72" s="28" t="s">
        <v>5</v>
      </c>
      <c r="B72" s="28"/>
      <c r="C72" s="28"/>
      <c r="D72" s="28"/>
      <c r="E72" s="28"/>
      <c r="F72" s="29">
        <f>SUM(F42:F71)</f>
        <v>10.508976736529</v>
      </c>
      <c r="G72" s="29">
        <f>SUM(G42:G71)</f>
        <v>26.5244364465956</v>
      </c>
      <c r="H72" s="29">
        <f>SUM(H42:H71)</f>
        <v>53.0488728931913</v>
      </c>
      <c r="I72" s="29">
        <f>SUM(I42:I71)</f>
        <v>28.3686972889673</v>
      </c>
      <c r="Y72" s="52" t="s">
        <v>139</v>
      </c>
      <c r="Z72" s="57">
        <f>SUM(Z42:Z71)</f>
        <v>10.5822011609666</v>
      </c>
      <c r="AA72" s="58">
        <f>SUM(AA42:AA71)</f>
        <v>26.695201453676</v>
      </c>
      <c r="AB72" s="58">
        <f t="shared" ref="AB72:AC72" si="46">SUM(AB42:AB71)</f>
        <v>53.3904029073521</v>
      </c>
      <c r="AC72" s="58">
        <f t="shared" si="46"/>
        <v>28.5533331025974</v>
      </c>
      <c r="AJ72" s="7">
        <v>29</v>
      </c>
      <c r="AK72" s="56">
        <f t="shared" si="39"/>
        <v>1.1767360547653</v>
      </c>
      <c r="AL72" s="8">
        <f t="shared" si="40"/>
        <v>0.000282044539467119</v>
      </c>
      <c r="AM72" s="8">
        <f t="shared" si="41"/>
        <v>3.30347615111291e-5</v>
      </c>
      <c r="AN72" s="22">
        <f t="shared" si="42"/>
        <v>0.979731885292232</v>
      </c>
      <c r="AO72" s="22">
        <f t="shared" si="43"/>
        <v>0.0138741699689166</v>
      </c>
      <c r="AP72" s="22">
        <f t="shared" si="44"/>
        <v>0.00474183132481028</v>
      </c>
      <c r="AQ72" s="27">
        <f t="shared" si="45"/>
        <v>0.998347886585959</v>
      </c>
    </row>
    <row r="73" spans="1:43">
      <c r="A73" s="28" t="s">
        <v>66</v>
      </c>
      <c r="B73" s="28"/>
      <c r="C73" s="28"/>
      <c r="D73" s="28"/>
      <c r="E73" s="28"/>
      <c r="F73" s="28"/>
      <c r="G73" s="29">
        <f>(G72/$F72)</f>
        <v>2.52397898592708</v>
      </c>
      <c r="H73" s="29">
        <f>(H72/$F72)</f>
        <v>5.04795797185415</v>
      </c>
      <c r="I73" s="29">
        <f>(I72/$F72)</f>
        <v>2.69947284119093</v>
      </c>
      <c r="Y73" s="59"/>
      <c r="Z73" s="52" t="s">
        <v>15</v>
      </c>
      <c r="AA73" s="58">
        <f>AA72/$Z$72</f>
        <v>2.52265110515417</v>
      </c>
      <c r="AB73" s="58">
        <f t="shared" ref="AB73:AC73" si="47">AB72/$Z$72</f>
        <v>5.04530221030834</v>
      </c>
      <c r="AC73" s="58">
        <f t="shared" si="47"/>
        <v>2.69824138364701</v>
      </c>
      <c r="AJ73" s="7">
        <v>30</v>
      </c>
      <c r="AK73" s="56">
        <f t="shared" si="39"/>
        <v>0.000104503691624232</v>
      </c>
      <c r="AL73" s="8">
        <f t="shared" si="40"/>
        <v>0.0084895391611689</v>
      </c>
      <c r="AM73" s="8">
        <f t="shared" si="41"/>
        <v>0.815647467476915</v>
      </c>
      <c r="AN73" s="22">
        <f t="shared" si="42"/>
        <v>0.0141366681466561</v>
      </c>
      <c r="AO73" s="22">
        <f t="shared" si="43"/>
        <v>0.122897588942543</v>
      </c>
      <c r="AP73" s="22">
        <f t="shared" si="44"/>
        <v>1.20400227823054</v>
      </c>
      <c r="AQ73" s="27">
        <f t="shared" si="45"/>
        <v>1.34103653531974</v>
      </c>
    </row>
    <row r="74" spans="1:43">
      <c r="A74" s="30"/>
      <c r="B74" s="30"/>
      <c r="C74" s="30"/>
      <c r="D74" s="30"/>
      <c r="E74" s="30"/>
      <c r="F74" s="30"/>
      <c r="G74" s="31"/>
      <c r="H74" s="31"/>
      <c r="I74" s="31"/>
      <c r="AJ74" s="18" t="s">
        <v>56</v>
      </c>
      <c r="AK74" s="18"/>
      <c r="AL74" s="18"/>
      <c r="AM74" s="18"/>
      <c r="AN74" s="18"/>
      <c r="AO74" s="18"/>
      <c r="AP74" s="18"/>
      <c r="AQ74" s="38">
        <f>SUM(AQ44:AQ73)</f>
        <v>85.1082248777426</v>
      </c>
    </row>
    <row r="75" spans="26:29">
      <c r="Z75" s="60" t="s">
        <v>144</v>
      </c>
      <c r="AA75" s="60"/>
      <c r="AB75" s="60"/>
      <c r="AC75" s="60"/>
    </row>
    <row r="76" spans="1:37">
      <c r="A76" s="32" t="s">
        <v>3</v>
      </c>
      <c r="B76" s="32" t="s">
        <v>67</v>
      </c>
      <c r="C76" s="32" t="s">
        <v>10</v>
      </c>
      <c r="D76" s="32"/>
      <c r="E76" s="32"/>
      <c r="F76" s="34" t="s">
        <v>11</v>
      </c>
      <c r="G76" s="32" t="s">
        <v>12</v>
      </c>
      <c r="H76" s="32" t="s">
        <v>13</v>
      </c>
      <c r="I76" s="32" t="s">
        <v>14</v>
      </c>
      <c r="Z76" s="61" t="s">
        <v>128</v>
      </c>
      <c r="AA76" s="62" t="s">
        <v>129</v>
      </c>
      <c r="AB76" s="62" t="s">
        <v>130</v>
      </c>
      <c r="AC76" s="62" t="s">
        <v>131</v>
      </c>
      <c r="AJ76" s="39" t="s">
        <v>68</v>
      </c>
      <c r="AK76" s="40"/>
    </row>
    <row r="77" spans="1:37">
      <c r="A77" s="32"/>
      <c r="B77" s="32"/>
      <c r="C77" s="32" t="s">
        <v>21</v>
      </c>
      <c r="D77" s="32" t="s">
        <v>22</v>
      </c>
      <c r="E77" s="32" t="s">
        <v>23</v>
      </c>
      <c r="F77" s="34"/>
      <c r="G77" s="32"/>
      <c r="H77" s="32"/>
      <c r="I77" s="32"/>
      <c r="Z77" s="61"/>
      <c r="AA77" s="62"/>
      <c r="AB77" s="62"/>
      <c r="AC77" s="62"/>
      <c r="AJ77" s="40"/>
      <c r="AK77" s="40"/>
    </row>
    <row r="78" spans="1:37">
      <c r="A78" s="74" t="s">
        <v>26</v>
      </c>
      <c r="B78" s="8">
        <v>0.119185129497289</v>
      </c>
      <c r="C78" s="7">
        <v>2</v>
      </c>
      <c r="D78" s="7">
        <f>C78*2</f>
        <v>4</v>
      </c>
      <c r="E78" s="7">
        <v>2</v>
      </c>
      <c r="F78" s="8">
        <f>B78^2</f>
        <v>0.0142050950932855</v>
      </c>
      <c r="G78" s="8">
        <f>$F78*C78</f>
        <v>0.0284101901865711</v>
      </c>
      <c r="H78" s="8">
        <f>$F78*D78</f>
        <v>0.0568203803731422</v>
      </c>
      <c r="I78" s="8">
        <f>$F78*E78</f>
        <v>0.0284101901865711</v>
      </c>
      <c r="Z78" s="8">
        <f>B78^2+X6^2</f>
        <v>0.0143046742385393</v>
      </c>
      <c r="AA78" s="8">
        <f>$Z78*C78</f>
        <v>0.0286093484770785</v>
      </c>
      <c r="AB78" s="8">
        <f>$Z78*D78</f>
        <v>0.057218696954157</v>
      </c>
      <c r="AC78" s="8">
        <f>$Z78*E78</f>
        <v>0.0286093484770785</v>
      </c>
      <c r="AJ78" s="41" t="s">
        <v>69</v>
      </c>
      <c r="AK78" s="27">
        <f>$AQ$74</f>
        <v>85.1082248777426</v>
      </c>
    </row>
    <row r="79" spans="1:37">
      <c r="A79" s="74" t="s">
        <v>27</v>
      </c>
      <c r="B79" s="8">
        <v>0.0310501154051849</v>
      </c>
      <c r="C79" s="7">
        <v>3</v>
      </c>
      <c r="D79" s="7">
        <f t="shared" ref="D79:D107" si="48">C79*2</f>
        <v>6</v>
      </c>
      <c r="E79" s="7">
        <v>3</v>
      </c>
      <c r="F79" s="8">
        <f t="shared" ref="F79:F107" si="49">B79^2</f>
        <v>0.000964109666675299</v>
      </c>
      <c r="G79" s="8">
        <f t="shared" ref="G79:G107" si="50">F79*C79</f>
        <v>0.0028923290000259</v>
      </c>
      <c r="H79" s="8">
        <f t="shared" ref="H79:I107" si="51">$F79*D79</f>
        <v>0.0057846580000518</v>
      </c>
      <c r="I79" s="8">
        <f t="shared" si="51"/>
        <v>0.0028923290000259</v>
      </c>
      <c r="Z79" s="8">
        <f t="shared" ref="Z79:Z107" si="52">B79^2+X7^2</f>
        <v>0.000976952765425785</v>
      </c>
      <c r="AA79" s="8">
        <f t="shared" ref="AA79:AC107" si="53">$Z79*C79</f>
        <v>0.00293085829627735</v>
      </c>
      <c r="AB79" s="8">
        <f t="shared" si="53"/>
        <v>0.00586171659255471</v>
      </c>
      <c r="AC79" s="8">
        <f t="shared" si="53"/>
        <v>0.00293085829627735</v>
      </c>
      <c r="AJ79" s="41" t="s">
        <v>70</v>
      </c>
      <c r="AK79" s="41">
        <v>0</v>
      </c>
    </row>
    <row r="80" spans="1:37">
      <c r="A80" s="74" t="s">
        <v>28</v>
      </c>
      <c r="B80" s="8">
        <v>0.955019763230726</v>
      </c>
      <c r="C80" s="7">
        <v>0</v>
      </c>
      <c r="D80" s="7">
        <f t="shared" si="48"/>
        <v>0</v>
      </c>
      <c r="E80" s="7">
        <v>0</v>
      </c>
      <c r="F80" s="8">
        <f t="shared" si="49"/>
        <v>0.912062748161272</v>
      </c>
      <c r="G80" s="8">
        <f t="shared" si="50"/>
        <v>0</v>
      </c>
      <c r="H80" s="8">
        <f t="shared" si="51"/>
        <v>0</v>
      </c>
      <c r="I80" s="8">
        <f t="shared" si="51"/>
        <v>0</v>
      </c>
      <c r="Z80" s="8">
        <f t="shared" si="52"/>
        <v>0.919599117336304</v>
      </c>
      <c r="AA80" s="8">
        <f t="shared" si="53"/>
        <v>0</v>
      </c>
      <c r="AB80" s="8">
        <f t="shared" si="53"/>
        <v>0</v>
      </c>
      <c r="AC80" s="8">
        <f t="shared" si="53"/>
        <v>0</v>
      </c>
      <c r="AJ80" s="41" t="s">
        <v>71</v>
      </c>
      <c r="AK80" s="27">
        <f>(AK78-AK79)</f>
        <v>85.1082248777426</v>
      </c>
    </row>
    <row r="81" spans="1:29">
      <c r="A81" s="74" t="s">
        <v>29</v>
      </c>
      <c r="B81" s="8">
        <v>0.0107472492623254</v>
      </c>
      <c r="C81" s="7">
        <v>6</v>
      </c>
      <c r="D81" s="7">
        <f t="shared" si="48"/>
        <v>12</v>
      </c>
      <c r="E81" s="7">
        <v>8</v>
      </c>
      <c r="F81" s="8">
        <f t="shared" si="49"/>
        <v>0.000115503366706554</v>
      </c>
      <c r="G81" s="8">
        <f t="shared" si="50"/>
        <v>0.000693020200239322</v>
      </c>
      <c r="H81" s="8">
        <f t="shared" si="51"/>
        <v>0.00138604040047864</v>
      </c>
      <c r="I81" s="8">
        <f t="shared" si="51"/>
        <v>0.000924026933652429</v>
      </c>
      <c r="Z81" s="8">
        <f t="shared" si="52"/>
        <v>0.000115919498245694</v>
      </c>
      <c r="AA81" s="8">
        <f t="shared" si="53"/>
        <v>0.000695516989474166</v>
      </c>
      <c r="AB81" s="8">
        <f t="shared" si="53"/>
        <v>0.00139103397894833</v>
      </c>
      <c r="AC81" s="8">
        <f t="shared" si="53"/>
        <v>0.000927355985965554</v>
      </c>
    </row>
    <row r="82" spans="1:37">
      <c r="A82" s="74" t="s">
        <v>30</v>
      </c>
      <c r="B82" s="8">
        <v>0.898428550317375</v>
      </c>
      <c r="C82" s="7">
        <v>1</v>
      </c>
      <c r="D82" s="7">
        <f t="shared" si="48"/>
        <v>2</v>
      </c>
      <c r="E82" s="7">
        <v>1</v>
      </c>
      <c r="F82" s="8">
        <f t="shared" si="49"/>
        <v>0.807173860025381</v>
      </c>
      <c r="G82" s="8">
        <f t="shared" si="50"/>
        <v>0.807173860025381</v>
      </c>
      <c r="H82" s="8">
        <f t="shared" si="51"/>
        <v>1.61434772005076</v>
      </c>
      <c r="I82" s="8">
        <f t="shared" si="51"/>
        <v>0.807173860025381</v>
      </c>
      <c r="Z82" s="8">
        <f t="shared" si="52"/>
        <v>0.815381877122685</v>
      </c>
      <c r="AA82" s="8">
        <f t="shared" si="53"/>
        <v>0.815381877122685</v>
      </c>
      <c r="AB82" s="8">
        <f t="shared" si="53"/>
        <v>1.63076375424537</v>
      </c>
      <c r="AC82" s="8">
        <f t="shared" si="53"/>
        <v>0.815381877122685</v>
      </c>
      <c r="AJ82" s="42" t="s">
        <v>72</v>
      </c>
      <c r="AK82" s="43"/>
    </row>
    <row r="83" spans="1:37">
      <c r="A83" s="74" t="s">
        <v>31</v>
      </c>
      <c r="B83" s="8">
        <v>0.927377810458137</v>
      </c>
      <c r="C83" s="7">
        <v>1</v>
      </c>
      <c r="D83" s="7">
        <f t="shared" si="48"/>
        <v>2</v>
      </c>
      <c r="E83" s="7">
        <v>0</v>
      </c>
      <c r="F83" s="8">
        <f t="shared" si="49"/>
        <v>0.860029603330129</v>
      </c>
      <c r="G83" s="8">
        <f t="shared" si="50"/>
        <v>0.860029603330129</v>
      </c>
      <c r="H83" s="8">
        <f t="shared" si="51"/>
        <v>1.72005920666026</v>
      </c>
      <c r="I83" s="8">
        <f t="shared" si="51"/>
        <v>0</v>
      </c>
      <c r="Z83" s="8">
        <f t="shared" si="52"/>
        <v>0.870453061370018</v>
      </c>
      <c r="AA83" s="8">
        <f t="shared" si="53"/>
        <v>0.870453061370018</v>
      </c>
      <c r="AB83" s="8">
        <f t="shared" si="53"/>
        <v>1.74090612274004</v>
      </c>
      <c r="AC83" s="8">
        <f t="shared" si="53"/>
        <v>0</v>
      </c>
      <c r="AJ83" s="43"/>
      <c r="AK83" s="43"/>
    </row>
    <row r="84" spans="1:29">
      <c r="A84" s="74" t="s">
        <v>32</v>
      </c>
      <c r="B84" s="8">
        <v>0.119185129497289</v>
      </c>
      <c r="C84" s="7">
        <v>2</v>
      </c>
      <c r="D84" s="7">
        <f t="shared" si="48"/>
        <v>4</v>
      </c>
      <c r="E84" s="7">
        <v>2</v>
      </c>
      <c r="F84" s="8">
        <f t="shared" si="49"/>
        <v>0.0142050950932855</v>
      </c>
      <c r="G84" s="8">
        <f t="shared" si="50"/>
        <v>0.0284101901865711</v>
      </c>
      <c r="H84" s="8">
        <f t="shared" si="51"/>
        <v>0.0568203803731422</v>
      </c>
      <c r="I84" s="8">
        <f t="shared" si="51"/>
        <v>0.0284101901865711</v>
      </c>
      <c r="Z84" s="8">
        <f t="shared" si="52"/>
        <v>0.0143046742385393</v>
      </c>
      <c r="AA84" s="8">
        <f t="shared" si="53"/>
        <v>0.0286093484770785</v>
      </c>
      <c r="AB84" s="8">
        <f t="shared" si="53"/>
        <v>0.057218696954157</v>
      </c>
      <c r="AC84" s="8">
        <f t="shared" si="53"/>
        <v>0.0286093484770785</v>
      </c>
    </row>
    <row r="85" spans="1:29">
      <c r="A85" s="74" t="s">
        <v>33</v>
      </c>
      <c r="B85" s="8">
        <v>0.0572411741740701</v>
      </c>
      <c r="C85" s="7">
        <v>3</v>
      </c>
      <c r="D85" s="7">
        <f t="shared" si="48"/>
        <v>6</v>
      </c>
      <c r="E85" s="7">
        <v>4</v>
      </c>
      <c r="F85" s="8">
        <f t="shared" si="49"/>
        <v>0.00327655202082623</v>
      </c>
      <c r="G85" s="8">
        <f t="shared" si="50"/>
        <v>0.0098296560624787</v>
      </c>
      <c r="H85" s="8">
        <f t="shared" si="51"/>
        <v>0.0196593121249574</v>
      </c>
      <c r="I85" s="8">
        <f t="shared" si="51"/>
        <v>0.0131062080833049</v>
      </c>
      <c r="Z85" s="8">
        <f t="shared" si="52"/>
        <v>0.00328601310283288</v>
      </c>
      <c r="AA85" s="8">
        <f t="shared" si="53"/>
        <v>0.00985803930849864</v>
      </c>
      <c r="AB85" s="8">
        <f t="shared" si="53"/>
        <v>0.0197160786169973</v>
      </c>
      <c r="AC85" s="8">
        <f t="shared" si="53"/>
        <v>0.0131440524113315</v>
      </c>
    </row>
    <row r="86" spans="1:29">
      <c r="A86" s="74" t="s">
        <v>34</v>
      </c>
      <c r="B86" s="8">
        <v>0.150259762837325</v>
      </c>
      <c r="C86" s="7">
        <v>4</v>
      </c>
      <c r="D86" s="7">
        <f t="shared" si="48"/>
        <v>8</v>
      </c>
      <c r="E86" s="7">
        <v>1</v>
      </c>
      <c r="F86" s="8">
        <f t="shared" si="49"/>
        <v>0.0225779963279291</v>
      </c>
      <c r="G86" s="8">
        <f t="shared" si="50"/>
        <v>0.0903119853117162</v>
      </c>
      <c r="H86" s="8">
        <f t="shared" si="51"/>
        <v>0.180623970623432</v>
      </c>
      <c r="I86" s="8">
        <f t="shared" si="51"/>
        <v>0.0225779963279291</v>
      </c>
      <c r="Z86" s="8">
        <f t="shared" si="52"/>
        <v>0.0225828450132303</v>
      </c>
      <c r="AA86" s="8">
        <f t="shared" si="53"/>
        <v>0.0903313800529213</v>
      </c>
      <c r="AB86" s="8">
        <f t="shared" si="53"/>
        <v>0.180662760105843</v>
      </c>
      <c r="AC86" s="8">
        <f t="shared" si="53"/>
        <v>0.0225828450132303</v>
      </c>
    </row>
    <row r="87" spans="1:29">
      <c r="A87" s="74" t="s">
        <v>35</v>
      </c>
      <c r="B87" s="8">
        <v>0.0474835369452659</v>
      </c>
      <c r="C87" s="7">
        <v>7</v>
      </c>
      <c r="D87" s="7">
        <f t="shared" si="48"/>
        <v>14</v>
      </c>
      <c r="E87" s="7">
        <v>9</v>
      </c>
      <c r="F87" s="8">
        <f t="shared" si="49"/>
        <v>0.00225468628083243</v>
      </c>
      <c r="G87" s="8">
        <f t="shared" si="50"/>
        <v>0.015782803965827</v>
      </c>
      <c r="H87" s="8">
        <f t="shared" si="51"/>
        <v>0.031565607931654</v>
      </c>
      <c r="I87" s="8">
        <f t="shared" si="51"/>
        <v>0.0202921765274919</v>
      </c>
      <c r="Z87" s="8">
        <f t="shared" si="52"/>
        <v>0.00225490930125579</v>
      </c>
      <c r="AA87" s="8">
        <f t="shared" si="53"/>
        <v>0.0157843651087905</v>
      </c>
      <c r="AB87" s="8">
        <f t="shared" si="53"/>
        <v>0.031568730217581</v>
      </c>
      <c r="AC87" s="8">
        <f t="shared" si="53"/>
        <v>0.0202941837113021</v>
      </c>
    </row>
    <row r="88" spans="1:29">
      <c r="A88" s="74" t="s">
        <v>36</v>
      </c>
      <c r="B88" s="8">
        <v>0.955019763230726</v>
      </c>
      <c r="C88" s="7">
        <v>0</v>
      </c>
      <c r="D88" s="7">
        <f t="shared" si="48"/>
        <v>0</v>
      </c>
      <c r="E88" s="7">
        <v>0</v>
      </c>
      <c r="F88" s="8">
        <f t="shared" si="49"/>
        <v>0.912062748161272</v>
      </c>
      <c r="G88" s="8">
        <f t="shared" si="50"/>
        <v>0</v>
      </c>
      <c r="H88" s="8">
        <f t="shared" si="51"/>
        <v>0</v>
      </c>
      <c r="I88" s="8">
        <f t="shared" si="51"/>
        <v>0</v>
      </c>
      <c r="Z88" s="8">
        <f t="shared" si="52"/>
        <v>0.919599117336304</v>
      </c>
      <c r="AA88" s="8">
        <f t="shared" si="53"/>
        <v>0</v>
      </c>
      <c r="AB88" s="8">
        <f t="shared" si="53"/>
        <v>0</v>
      </c>
      <c r="AC88" s="8">
        <f t="shared" si="53"/>
        <v>0</v>
      </c>
    </row>
    <row r="89" spans="1:29">
      <c r="A89" s="74" t="s">
        <v>37</v>
      </c>
      <c r="B89" s="8">
        <v>0.105118836111216</v>
      </c>
      <c r="C89" s="7">
        <v>4</v>
      </c>
      <c r="D89" s="7">
        <f t="shared" si="48"/>
        <v>8</v>
      </c>
      <c r="E89" s="7">
        <v>3</v>
      </c>
      <c r="F89" s="8">
        <f t="shared" si="49"/>
        <v>0.0110499697053766</v>
      </c>
      <c r="G89" s="8">
        <f t="shared" si="50"/>
        <v>0.0441998788215064</v>
      </c>
      <c r="H89" s="8">
        <f t="shared" si="51"/>
        <v>0.0883997576430129</v>
      </c>
      <c r="I89" s="8">
        <f t="shared" si="51"/>
        <v>0.0331499091161298</v>
      </c>
      <c r="Z89" s="8">
        <f t="shared" si="52"/>
        <v>0.0110539465822371</v>
      </c>
      <c r="AA89" s="8">
        <f t="shared" si="53"/>
        <v>0.0442157863289485</v>
      </c>
      <c r="AB89" s="8">
        <f t="shared" si="53"/>
        <v>0.088431572657897</v>
      </c>
      <c r="AC89" s="8">
        <f t="shared" si="53"/>
        <v>0.0331618397467114</v>
      </c>
    </row>
    <row r="90" spans="1:29">
      <c r="A90" s="74" t="s">
        <v>38</v>
      </c>
      <c r="B90" s="8">
        <v>0.955019763230726</v>
      </c>
      <c r="C90" s="7">
        <v>0</v>
      </c>
      <c r="D90" s="7">
        <f t="shared" si="48"/>
        <v>0</v>
      </c>
      <c r="E90" s="7">
        <v>0</v>
      </c>
      <c r="F90" s="8">
        <f t="shared" si="49"/>
        <v>0.912062748161272</v>
      </c>
      <c r="G90" s="8">
        <f t="shared" si="50"/>
        <v>0</v>
      </c>
      <c r="H90" s="8">
        <f t="shared" si="51"/>
        <v>0</v>
      </c>
      <c r="I90" s="8">
        <f t="shared" si="51"/>
        <v>0</v>
      </c>
      <c r="Z90" s="8">
        <f t="shared" si="52"/>
        <v>0.919599117336304</v>
      </c>
      <c r="AA90" s="8">
        <f t="shared" si="53"/>
        <v>0</v>
      </c>
      <c r="AB90" s="8">
        <f t="shared" si="53"/>
        <v>0</v>
      </c>
      <c r="AC90" s="8">
        <f t="shared" si="53"/>
        <v>0</v>
      </c>
    </row>
    <row r="91" spans="1:29">
      <c r="A91" s="74" t="s">
        <v>39</v>
      </c>
      <c r="B91" s="8">
        <v>0.265763643176265</v>
      </c>
      <c r="C91" s="7">
        <v>2</v>
      </c>
      <c r="D91" s="7">
        <f t="shared" si="48"/>
        <v>4</v>
      </c>
      <c r="E91" s="7">
        <v>1</v>
      </c>
      <c r="F91" s="8">
        <f t="shared" si="49"/>
        <v>0.0706303140343212</v>
      </c>
      <c r="G91" s="8">
        <f t="shared" si="50"/>
        <v>0.141260628068642</v>
      </c>
      <c r="H91" s="8">
        <f t="shared" si="51"/>
        <v>0.282521256137285</v>
      </c>
      <c r="I91" s="8">
        <f t="shared" si="51"/>
        <v>0.0706303140343212</v>
      </c>
      <c r="Z91" s="8">
        <f t="shared" si="52"/>
        <v>0.0707719508626655</v>
      </c>
      <c r="AA91" s="8">
        <f t="shared" si="53"/>
        <v>0.141543901725331</v>
      </c>
      <c r="AB91" s="8">
        <f t="shared" si="53"/>
        <v>0.283087803450662</v>
      </c>
      <c r="AC91" s="8">
        <f t="shared" si="53"/>
        <v>0.0707719508626655</v>
      </c>
    </row>
    <row r="92" spans="1:29">
      <c r="A92" s="74" t="s">
        <v>40</v>
      </c>
      <c r="B92" s="8">
        <v>0.0947993152957319</v>
      </c>
      <c r="C92" s="7">
        <v>3</v>
      </c>
      <c r="D92" s="7">
        <f t="shared" si="48"/>
        <v>6</v>
      </c>
      <c r="E92" s="7">
        <v>5</v>
      </c>
      <c r="F92" s="8">
        <f t="shared" si="49"/>
        <v>0.00898691018053959</v>
      </c>
      <c r="G92" s="8">
        <f t="shared" si="50"/>
        <v>0.0269607305416188</v>
      </c>
      <c r="H92" s="8">
        <f t="shared" si="51"/>
        <v>0.0539214610832375</v>
      </c>
      <c r="I92" s="8">
        <f t="shared" si="51"/>
        <v>0.0449345509026979</v>
      </c>
      <c r="Z92" s="8">
        <f t="shared" si="52"/>
        <v>0.00899361752137846</v>
      </c>
      <c r="AA92" s="8">
        <f t="shared" si="53"/>
        <v>0.0269808525641354</v>
      </c>
      <c r="AB92" s="8">
        <f t="shared" si="53"/>
        <v>0.0539617051282708</v>
      </c>
      <c r="AC92" s="8">
        <f t="shared" si="53"/>
        <v>0.0449680876068923</v>
      </c>
    </row>
    <row r="93" spans="1:29">
      <c r="A93" s="74" t="s">
        <v>41</v>
      </c>
      <c r="B93" s="8">
        <v>0.898428550317375</v>
      </c>
      <c r="C93" s="7">
        <v>1</v>
      </c>
      <c r="D93" s="7">
        <f t="shared" si="48"/>
        <v>2</v>
      </c>
      <c r="E93" s="7">
        <v>1</v>
      </c>
      <c r="F93" s="8">
        <f t="shared" si="49"/>
        <v>0.807173860025381</v>
      </c>
      <c r="G93" s="8">
        <f t="shared" si="50"/>
        <v>0.807173860025381</v>
      </c>
      <c r="H93" s="8">
        <f t="shared" si="51"/>
        <v>1.61434772005076</v>
      </c>
      <c r="I93" s="8">
        <f t="shared" si="51"/>
        <v>0.807173860025381</v>
      </c>
      <c r="Z93" s="8">
        <f t="shared" si="52"/>
        <v>0.815381877122685</v>
      </c>
      <c r="AA93" s="8">
        <f t="shared" si="53"/>
        <v>0.815381877122685</v>
      </c>
      <c r="AB93" s="8">
        <f t="shared" si="53"/>
        <v>1.63076375424537</v>
      </c>
      <c r="AC93" s="8">
        <f t="shared" si="53"/>
        <v>0.815381877122685</v>
      </c>
    </row>
    <row r="94" spans="1:29">
      <c r="A94" s="74" t="s">
        <v>42</v>
      </c>
      <c r="B94" s="8">
        <v>0.955019763230726</v>
      </c>
      <c r="C94" s="7">
        <v>0</v>
      </c>
      <c r="D94" s="7">
        <f t="shared" si="48"/>
        <v>0</v>
      </c>
      <c r="E94" s="7">
        <v>0</v>
      </c>
      <c r="F94" s="8">
        <f t="shared" si="49"/>
        <v>0.912062748161272</v>
      </c>
      <c r="G94" s="8">
        <f t="shared" si="50"/>
        <v>0</v>
      </c>
      <c r="H94" s="8">
        <f t="shared" si="51"/>
        <v>0</v>
      </c>
      <c r="I94" s="8">
        <f t="shared" si="51"/>
        <v>0</v>
      </c>
      <c r="Z94" s="8">
        <f t="shared" si="52"/>
        <v>0.919599117336304</v>
      </c>
      <c r="AA94" s="8">
        <f t="shared" si="53"/>
        <v>0</v>
      </c>
      <c r="AB94" s="8">
        <f t="shared" si="53"/>
        <v>0</v>
      </c>
      <c r="AC94" s="8">
        <f t="shared" si="53"/>
        <v>0</v>
      </c>
    </row>
    <row r="95" spans="1:29">
      <c r="A95" s="74" t="s">
        <v>43</v>
      </c>
      <c r="B95" s="8">
        <v>0.0947993152957319</v>
      </c>
      <c r="C95" s="7">
        <v>3</v>
      </c>
      <c r="D95" s="7">
        <f t="shared" si="48"/>
        <v>6</v>
      </c>
      <c r="E95" s="7">
        <v>5</v>
      </c>
      <c r="F95" s="8">
        <f t="shared" si="49"/>
        <v>0.00898691018053959</v>
      </c>
      <c r="G95" s="8">
        <f t="shared" si="50"/>
        <v>0.0269607305416188</v>
      </c>
      <c r="H95" s="8">
        <f t="shared" si="51"/>
        <v>0.0539214610832375</v>
      </c>
      <c r="I95" s="8">
        <f t="shared" si="51"/>
        <v>0.0449345509026979</v>
      </c>
      <c r="Z95" s="8">
        <f t="shared" si="52"/>
        <v>0.00899361752137846</v>
      </c>
      <c r="AA95" s="8">
        <f t="shared" si="53"/>
        <v>0.0269808525641354</v>
      </c>
      <c r="AB95" s="8">
        <f t="shared" si="53"/>
        <v>0.0539617051282708</v>
      </c>
      <c r="AC95" s="8">
        <f t="shared" si="53"/>
        <v>0.0449680876068923</v>
      </c>
    </row>
    <row r="96" spans="1:29">
      <c r="A96" s="74" t="s">
        <v>44</v>
      </c>
      <c r="B96" s="8">
        <v>0.0672999786836499</v>
      </c>
      <c r="C96" s="7">
        <v>4</v>
      </c>
      <c r="D96" s="7">
        <f t="shared" si="48"/>
        <v>8</v>
      </c>
      <c r="E96" s="7">
        <v>7</v>
      </c>
      <c r="F96" s="8">
        <f t="shared" si="49"/>
        <v>0.00452928713081973</v>
      </c>
      <c r="G96" s="8">
        <f t="shared" si="50"/>
        <v>0.0181171485232789</v>
      </c>
      <c r="H96" s="8">
        <f t="shared" si="51"/>
        <v>0.0362342970465579</v>
      </c>
      <c r="I96" s="8">
        <f t="shared" si="51"/>
        <v>0.0317050099157381</v>
      </c>
      <c r="Z96" s="8">
        <f t="shared" si="52"/>
        <v>0.00453095039940729</v>
      </c>
      <c r="AA96" s="8">
        <f t="shared" si="53"/>
        <v>0.0181238015976292</v>
      </c>
      <c r="AB96" s="8">
        <f t="shared" si="53"/>
        <v>0.0362476031952583</v>
      </c>
      <c r="AC96" s="8">
        <f t="shared" si="53"/>
        <v>0.031716652795851</v>
      </c>
    </row>
    <row r="97" spans="1:29">
      <c r="A97" s="74" t="s">
        <v>45</v>
      </c>
      <c r="B97" s="8">
        <v>0.0167381547968495</v>
      </c>
      <c r="C97" s="7">
        <v>5</v>
      </c>
      <c r="D97" s="7">
        <f t="shared" si="48"/>
        <v>10</v>
      </c>
      <c r="E97" s="7">
        <v>6</v>
      </c>
      <c r="F97" s="8">
        <f t="shared" si="49"/>
        <v>0.000280165826003295</v>
      </c>
      <c r="G97" s="8">
        <f t="shared" si="50"/>
        <v>0.00140082913001647</v>
      </c>
      <c r="H97" s="8">
        <f t="shared" si="51"/>
        <v>0.00280165826003295</v>
      </c>
      <c r="I97" s="8">
        <f t="shared" si="51"/>
        <v>0.00168099495601977</v>
      </c>
      <c r="Z97" s="8">
        <f t="shared" si="52"/>
        <v>0.000281203636617939</v>
      </c>
      <c r="AA97" s="8">
        <f t="shared" si="53"/>
        <v>0.00140601818308969</v>
      </c>
      <c r="AB97" s="8">
        <f t="shared" si="53"/>
        <v>0.00281203636617939</v>
      </c>
      <c r="AC97" s="8">
        <f t="shared" si="53"/>
        <v>0.00168722181970763</v>
      </c>
    </row>
    <row r="98" spans="1:29">
      <c r="A98" s="74" t="s">
        <v>46</v>
      </c>
      <c r="B98" s="8">
        <v>0.955019763230726</v>
      </c>
      <c r="C98" s="7">
        <v>0</v>
      </c>
      <c r="D98" s="7">
        <f t="shared" si="48"/>
        <v>0</v>
      </c>
      <c r="E98" s="7">
        <v>0</v>
      </c>
      <c r="F98" s="8">
        <f t="shared" si="49"/>
        <v>0.912062748161272</v>
      </c>
      <c r="G98" s="8">
        <f t="shared" si="50"/>
        <v>0</v>
      </c>
      <c r="H98" s="8">
        <f t="shared" si="51"/>
        <v>0</v>
      </c>
      <c r="I98" s="8">
        <f t="shared" si="51"/>
        <v>0</v>
      </c>
      <c r="Z98" s="8">
        <f t="shared" si="52"/>
        <v>0.919599117336304</v>
      </c>
      <c r="AA98" s="8">
        <f t="shared" si="53"/>
        <v>0</v>
      </c>
      <c r="AB98" s="8">
        <f t="shared" si="53"/>
        <v>0</v>
      </c>
      <c r="AC98" s="8">
        <f t="shared" si="53"/>
        <v>0</v>
      </c>
    </row>
    <row r="99" spans="1:29">
      <c r="A99" s="74" t="s">
        <v>47</v>
      </c>
      <c r="B99" s="8">
        <v>0.119185129497289</v>
      </c>
      <c r="C99" s="7">
        <v>2</v>
      </c>
      <c r="D99" s="7">
        <f t="shared" si="48"/>
        <v>4</v>
      </c>
      <c r="E99" s="7">
        <v>2</v>
      </c>
      <c r="F99" s="8">
        <f t="shared" si="49"/>
        <v>0.0142050950932855</v>
      </c>
      <c r="G99" s="8">
        <f t="shared" si="50"/>
        <v>0.0284101901865711</v>
      </c>
      <c r="H99" s="8">
        <f t="shared" si="51"/>
        <v>0.0568203803731422</v>
      </c>
      <c r="I99" s="8">
        <f t="shared" si="51"/>
        <v>0.0284101901865711</v>
      </c>
      <c r="Z99" s="8">
        <f t="shared" si="52"/>
        <v>0.0143046742385393</v>
      </c>
      <c r="AA99" s="8">
        <f t="shared" si="53"/>
        <v>0.0286093484770785</v>
      </c>
      <c r="AB99" s="8">
        <f t="shared" si="53"/>
        <v>0.057218696954157</v>
      </c>
      <c r="AC99" s="8">
        <f t="shared" si="53"/>
        <v>0.0286093484770785</v>
      </c>
    </row>
    <row r="100" spans="1:29">
      <c r="A100" s="74" t="s">
        <v>48</v>
      </c>
      <c r="B100" s="8">
        <v>0.119185129497289</v>
      </c>
      <c r="C100" s="7">
        <v>2</v>
      </c>
      <c r="D100" s="7">
        <f t="shared" si="48"/>
        <v>4</v>
      </c>
      <c r="E100" s="7">
        <v>2</v>
      </c>
      <c r="F100" s="8">
        <f t="shared" si="49"/>
        <v>0.0142050950932855</v>
      </c>
      <c r="G100" s="8">
        <f t="shared" si="50"/>
        <v>0.0284101901865711</v>
      </c>
      <c r="H100" s="8">
        <f t="shared" si="51"/>
        <v>0.0568203803731422</v>
      </c>
      <c r="I100" s="8">
        <f t="shared" si="51"/>
        <v>0.0284101901865711</v>
      </c>
      <c r="Z100" s="8">
        <f t="shared" si="52"/>
        <v>0.0143046742385393</v>
      </c>
      <c r="AA100" s="8">
        <f t="shared" si="53"/>
        <v>0.0286093484770785</v>
      </c>
      <c r="AB100" s="8">
        <f t="shared" si="53"/>
        <v>0.057218696954157</v>
      </c>
      <c r="AC100" s="8">
        <f t="shared" si="53"/>
        <v>0.0286093484770785</v>
      </c>
    </row>
    <row r="101" spans="1:29">
      <c r="A101" s="74" t="s">
        <v>49</v>
      </c>
      <c r="B101" s="8">
        <v>0.075266221762787</v>
      </c>
      <c r="C101" s="7">
        <v>2</v>
      </c>
      <c r="D101" s="7">
        <f t="shared" si="48"/>
        <v>4</v>
      </c>
      <c r="E101" s="7">
        <v>3</v>
      </c>
      <c r="F101" s="8">
        <f t="shared" si="49"/>
        <v>0.00566500413844503</v>
      </c>
      <c r="G101" s="8">
        <f t="shared" si="50"/>
        <v>0.0113300082768901</v>
      </c>
      <c r="H101" s="8">
        <f t="shared" si="51"/>
        <v>0.0226600165537801</v>
      </c>
      <c r="I101" s="8">
        <f t="shared" si="51"/>
        <v>0.0169950124153351</v>
      </c>
      <c r="Z101" s="8">
        <f t="shared" si="52"/>
        <v>0.00572297539485764</v>
      </c>
      <c r="AA101" s="8">
        <f t="shared" si="53"/>
        <v>0.0114459507897153</v>
      </c>
      <c r="AB101" s="8">
        <f t="shared" si="53"/>
        <v>0.0228919015794306</v>
      </c>
      <c r="AC101" s="8">
        <f t="shared" si="53"/>
        <v>0.0171689261845729</v>
      </c>
    </row>
    <row r="102" spans="1:29">
      <c r="A102" s="74" t="s">
        <v>50</v>
      </c>
      <c r="B102" s="8">
        <v>0.0454217882349523</v>
      </c>
      <c r="C102" s="7">
        <v>3</v>
      </c>
      <c r="D102" s="7">
        <f t="shared" si="48"/>
        <v>6</v>
      </c>
      <c r="E102" s="7">
        <v>2</v>
      </c>
      <c r="F102" s="8">
        <f t="shared" si="49"/>
        <v>0.00206313884646085</v>
      </c>
      <c r="G102" s="8">
        <f t="shared" si="50"/>
        <v>0.00618941653938256</v>
      </c>
      <c r="H102" s="8">
        <f t="shared" si="51"/>
        <v>0.0123788330787651</v>
      </c>
      <c r="I102" s="8">
        <f t="shared" si="51"/>
        <v>0.00412627769292171</v>
      </c>
      <c r="Z102" s="8">
        <f t="shared" si="52"/>
        <v>0.00207940959754042</v>
      </c>
      <c r="AA102" s="8">
        <f t="shared" si="53"/>
        <v>0.00623822879262126</v>
      </c>
      <c r="AB102" s="8">
        <f t="shared" si="53"/>
        <v>0.0124764575852425</v>
      </c>
      <c r="AC102" s="8">
        <f t="shared" si="53"/>
        <v>0.00415881919508084</v>
      </c>
    </row>
    <row r="103" spans="1:29">
      <c r="A103" s="74" t="s">
        <v>51</v>
      </c>
      <c r="B103" s="8">
        <v>0.119185129497289</v>
      </c>
      <c r="C103" s="7">
        <v>2</v>
      </c>
      <c r="D103" s="7">
        <f t="shared" si="48"/>
        <v>4</v>
      </c>
      <c r="E103" s="7">
        <v>2</v>
      </c>
      <c r="F103" s="8">
        <f t="shared" si="49"/>
        <v>0.0142050950932855</v>
      </c>
      <c r="G103" s="8">
        <f t="shared" si="50"/>
        <v>0.0284101901865711</v>
      </c>
      <c r="H103" s="8">
        <f t="shared" si="51"/>
        <v>0.0568203803731422</v>
      </c>
      <c r="I103" s="8">
        <f t="shared" si="51"/>
        <v>0.0284101901865711</v>
      </c>
      <c r="Z103" s="8">
        <f t="shared" si="52"/>
        <v>0.0143046742385393</v>
      </c>
      <c r="AA103" s="8">
        <f t="shared" si="53"/>
        <v>0.0286093484770785</v>
      </c>
      <c r="AB103" s="8">
        <f t="shared" si="53"/>
        <v>0.057218696954157</v>
      </c>
      <c r="AC103" s="8">
        <f t="shared" si="53"/>
        <v>0.0286093484770785</v>
      </c>
    </row>
    <row r="104" spans="1:29">
      <c r="A104" s="74" t="s">
        <v>52</v>
      </c>
      <c r="B104" s="8">
        <v>0.898428550317375</v>
      </c>
      <c r="C104" s="7">
        <v>1</v>
      </c>
      <c r="D104" s="7">
        <f t="shared" si="48"/>
        <v>2</v>
      </c>
      <c r="E104" s="7">
        <v>1</v>
      </c>
      <c r="F104" s="8">
        <f t="shared" si="49"/>
        <v>0.807173860025381</v>
      </c>
      <c r="G104" s="8">
        <f t="shared" si="50"/>
        <v>0.807173860025381</v>
      </c>
      <c r="H104" s="8">
        <f t="shared" si="51"/>
        <v>1.61434772005076</v>
      </c>
      <c r="I104" s="8">
        <f t="shared" si="51"/>
        <v>0.807173860025381</v>
      </c>
      <c r="Z104" s="8">
        <f t="shared" si="52"/>
        <v>0.815381877122685</v>
      </c>
      <c r="AA104" s="8">
        <f t="shared" si="53"/>
        <v>0.815381877122685</v>
      </c>
      <c r="AB104" s="8">
        <f t="shared" si="53"/>
        <v>1.63076375424537</v>
      </c>
      <c r="AC104" s="8">
        <f t="shared" si="53"/>
        <v>0.815381877122685</v>
      </c>
    </row>
    <row r="105" spans="1:29">
      <c r="A105" s="74" t="s">
        <v>53</v>
      </c>
      <c r="B105" s="8">
        <v>0.075266221762787</v>
      </c>
      <c r="C105" s="7">
        <v>2</v>
      </c>
      <c r="D105" s="7">
        <f t="shared" si="48"/>
        <v>4</v>
      </c>
      <c r="E105" s="7">
        <v>3</v>
      </c>
      <c r="F105" s="8">
        <f t="shared" si="49"/>
        <v>0.00566500413844503</v>
      </c>
      <c r="G105" s="8">
        <f t="shared" si="50"/>
        <v>0.0113300082768901</v>
      </c>
      <c r="H105" s="8">
        <f t="shared" si="51"/>
        <v>0.0226600165537801</v>
      </c>
      <c r="I105" s="8">
        <f t="shared" si="51"/>
        <v>0.0169950124153351</v>
      </c>
      <c r="Z105" s="8">
        <f t="shared" si="52"/>
        <v>0.00572297539485764</v>
      </c>
      <c r="AA105" s="8">
        <f t="shared" si="53"/>
        <v>0.0114459507897153</v>
      </c>
      <c r="AB105" s="8">
        <f t="shared" si="53"/>
        <v>0.0228919015794306</v>
      </c>
      <c r="AC105" s="8">
        <f t="shared" si="53"/>
        <v>0.0171689261845729</v>
      </c>
    </row>
    <row r="106" spans="1:29">
      <c r="A106" s="74" t="s">
        <v>54</v>
      </c>
      <c r="B106" s="8">
        <v>0.00617712008012261</v>
      </c>
      <c r="C106" s="7">
        <v>5</v>
      </c>
      <c r="D106" s="7">
        <f t="shared" si="48"/>
        <v>10</v>
      </c>
      <c r="E106" s="7">
        <v>7</v>
      </c>
      <c r="F106" s="8">
        <f t="shared" si="49"/>
        <v>3.8156812484254e-5</v>
      </c>
      <c r="G106" s="8">
        <f t="shared" si="50"/>
        <v>0.00019078406242127</v>
      </c>
      <c r="H106" s="8">
        <f t="shared" si="51"/>
        <v>0.00038156812484254</v>
      </c>
      <c r="I106" s="8">
        <f t="shared" si="51"/>
        <v>0.000267097687389778</v>
      </c>
      <c r="Z106" s="8">
        <f t="shared" si="52"/>
        <v>3.90261643087696e-5</v>
      </c>
      <c r="AA106" s="8">
        <f t="shared" si="53"/>
        <v>0.000195130821543848</v>
      </c>
      <c r="AB106" s="8">
        <f t="shared" si="53"/>
        <v>0.000390261643087696</v>
      </c>
      <c r="AC106" s="8">
        <f t="shared" si="53"/>
        <v>0.000273183150161387</v>
      </c>
    </row>
    <row r="107" spans="1:29">
      <c r="A107" s="74" t="s">
        <v>55</v>
      </c>
      <c r="B107" s="8">
        <v>0.898428550317375</v>
      </c>
      <c r="C107" s="7">
        <v>1</v>
      </c>
      <c r="D107" s="7">
        <f t="shared" si="48"/>
        <v>2</v>
      </c>
      <c r="E107" s="7">
        <v>1</v>
      </c>
      <c r="F107" s="8">
        <f t="shared" si="49"/>
        <v>0.807173860025381</v>
      </c>
      <c r="G107" s="8">
        <f t="shared" si="50"/>
        <v>0.807173860025381</v>
      </c>
      <c r="H107" s="8">
        <f t="shared" si="51"/>
        <v>1.61434772005076</v>
      </c>
      <c r="I107" s="8">
        <f t="shared" si="51"/>
        <v>0.807173860025381</v>
      </c>
      <c r="Z107" s="8">
        <f t="shared" si="52"/>
        <v>0.815381877122685</v>
      </c>
      <c r="AA107" s="8">
        <f t="shared" si="53"/>
        <v>0.815381877122685</v>
      </c>
      <c r="AB107" s="8">
        <f t="shared" si="53"/>
        <v>1.63076375424537</v>
      </c>
      <c r="AC107" s="8">
        <f t="shared" si="53"/>
        <v>0.815381877122685</v>
      </c>
    </row>
    <row r="108" spans="1:29">
      <c r="A108" s="36" t="s">
        <v>5</v>
      </c>
      <c r="B108" s="36"/>
      <c r="C108" s="36"/>
      <c r="D108" s="36"/>
      <c r="E108" s="36"/>
      <c r="F108" s="37">
        <f>SUM(F78:F107)</f>
        <v>8.86714796836085</v>
      </c>
      <c r="G108" s="37">
        <f>SUM(G78:G107)</f>
        <v>4.63822595168706</v>
      </c>
      <c r="H108" s="37">
        <f>SUM(H78:H107)</f>
        <v>9.27645190337412</v>
      </c>
      <c r="I108" s="37">
        <f>SUM(I78:I107)</f>
        <v>3.69595785794537</v>
      </c>
      <c r="Y108" s="60" t="s">
        <v>139</v>
      </c>
      <c r="Z108" s="63">
        <f>SUM(Z78:Z107)</f>
        <v>8.94890584049121</v>
      </c>
      <c r="AA108" s="64">
        <f>SUM(AA78:AA107)</f>
        <v>4.68320394615898</v>
      </c>
      <c r="AB108" s="64">
        <f t="shared" ref="AB108:AC108" si="54">SUM(AB78:AB107)</f>
        <v>9.36640789231796</v>
      </c>
      <c r="AC108" s="64">
        <f t="shared" si="54"/>
        <v>3.73049724144735</v>
      </c>
    </row>
    <row r="109" spans="1:29">
      <c r="A109" s="36" t="s">
        <v>73</v>
      </c>
      <c r="B109" s="36"/>
      <c r="C109" s="36"/>
      <c r="D109" s="36"/>
      <c r="E109" s="36"/>
      <c r="F109" s="36"/>
      <c r="G109" s="37">
        <f>(G108/$F108)</f>
        <v>0.52307979614605</v>
      </c>
      <c r="H109" s="37">
        <f>(H108/$F108)</f>
        <v>1.0461595922921</v>
      </c>
      <c r="I109" s="37">
        <f>(I108/$F108)</f>
        <v>0.416814726802015</v>
      </c>
      <c r="Y109" s="59"/>
      <c r="Z109" s="60" t="s">
        <v>15</v>
      </c>
      <c r="AA109" s="64">
        <f>AA108/$Z$108</f>
        <v>0.523326988755299</v>
      </c>
      <c r="AB109" s="64">
        <f t="shared" ref="AB109:AC109" si="55">AB108/$Z$108</f>
        <v>1.0466539775106</v>
      </c>
      <c r="AC109" s="64">
        <f t="shared" si="55"/>
        <v>0.416866297169865</v>
      </c>
    </row>
  </sheetData>
  <mergeCells count="70">
    <mergeCell ref="Z3:AC3"/>
    <mergeCell ref="C4:E4"/>
    <mergeCell ref="A36:E36"/>
    <mergeCell ref="A37:F37"/>
    <mergeCell ref="Z39:AC39"/>
    <mergeCell ref="C40:E40"/>
    <mergeCell ref="AK42:AM42"/>
    <mergeCell ref="A72:E72"/>
    <mergeCell ref="A73:F73"/>
    <mergeCell ref="AJ74:AP74"/>
    <mergeCell ref="Z75:AC75"/>
    <mergeCell ref="C76:E76"/>
    <mergeCell ref="A108:E108"/>
    <mergeCell ref="A109:F109"/>
    <mergeCell ref="A4:A5"/>
    <mergeCell ref="A40:A41"/>
    <mergeCell ref="A76:A77"/>
    <mergeCell ref="B4:B5"/>
    <mergeCell ref="B40:B41"/>
    <mergeCell ref="B76:B77"/>
    <mergeCell ref="F4:F5"/>
    <mergeCell ref="F40:F41"/>
    <mergeCell ref="F76:F77"/>
    <mergeCell ref="G4:G5"/>
    <mergeCell ref="G40:G41"/>
    <mergeCell ref="G76:G77"/>
    <mergeCell ref="H4:H5"/>
    <mergeCell ref="H40:H41"/>
    <mergeCell ref="H76:H77"/>
    <mergeCell ref="I4:I5"/>
    <mergeCell ref="I40:I41"/>
    <mergeCell ref="I76:I77"/>
    <mergeCell ref="K4:K6"/>
    <mergeCell ref="P4:P5"/>
    <mergeCell ref="Q4:Q5"/>
    <mergeCell ref="R4:R5"/>
    <mergeCell ref="S4:S5"/>
    <mergeCell ref="U4:U5"/>
    <mergeCell ref="Z4:Z5"/>
    <mergeCell ref="Z40:Z41"/>
    <mergeCell ref="Z76:Z77"/>
    <mergeCell ref="AA4:AA5"/>
    <mergeCell ref="AA40:AA41"/>
    <mergeCell ref="AA76:AA77"/>
    <mergeCell ref="AB4:AB5"/>
    <mergeCell ref="AB40:AB41"/>
    <mergeCell ref="AB76:AB77"/>
    <mergeCell ref="AC4:AC5"/>
    <mergeCell ref="AC40:AC41"/>
    <mergeCell ref="AC76:AC77"/>
    <mergeCell ref="AE4:AE6"/>
    <mergeCell ref="AJ4:AJ5"/>
    <mergeCell ref="AJ42:AJ43"/>
    <mergeCell ref="AK4:AK5"/>
    <mergeCell ref="AL4:AL5"/>
    <mergeCell ref="AM4:AM5"/>
    <mergeCell ref="AN42:AN43"/>
    <mergeCell ref="AO42:AO43"/>
    <mergeCell ref="AP4:AP5"/>
    <mergeCell ref="AP42:AP43"/>
    <mergeCell ref="AQ42:AQ43"/>
    <mergeCell ref="A1:I2"/>
    <mergeCell ref="K1:N2"/>
    <mergeCell ref="AE1:AH2"/>
    <mergeCell ref="P1:X2"/>
    <mergeCell ref="AJ1:AV2"/>
    <mergeCell ref="Z1:AC2"/>
    <mergeCell ref="AJ39:AQ40"/>
    <mergeCell ref="AJ82:AK83"/>
    <mergeCell ref="AJ76:AK77"/>
  </mergeCells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9"/>
  <sheetViews>
    <sheetView zoomScale="85" zoomScaleNormal="85" topLeftCell="N31" workbookViewId="0">
      <selection activeCell="R79" sqref="R79"/>
    </sheetView>
  </sheetViews>
  <sheetFormatPr defaultColWidth="9" defaultRowHeight="15"/>
  <cols>
    <col min="2" max="2" width="27" customWidth="1"/>
    <col min="3" max="3" width="16.1428571428571" customWidth="1"/>
    <col min="7" max="7" width="15" customWidth="1"/>
    <col min="8" max="8" width="14.5714285714286" customWidth="1"/>
    <col min="9" max="9" width="13.8571428571429" customWidth="1"/>
    <col min="10" max="10" width="14.5714285714286" customWidth="1"/>
    <col min="18" max="18" width="11.1428571428571" customWidth="1"/>
    <col min="19" max="19" width="13.2857142857143" customWidth="1"/>
    <col min="20" max="20" width="13.1428571428571" customWidth="1"/>
  </cols>
  <sheetData>
    <row r="1" spans="1:29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L1" s="1" t="s">
        <v>7</v>
      </c>
      <c r="M1" s="2"/>
      <c r="N1" s="2"/>
      <c r="O1" s="2"/>
      <c r="Q1" s="1" t="s">
        <v>125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>
      <c r="A2" s="2"/>
      <c r="B2" s="2"/>
      <c r="C2" s="2"/>
      <c r="D2" s="2"/>
      <c r="E2" s="2"/>
      <c r="F2" s="2"/>
      <c r="G2" s="2"/>
      <c r="H2" s="2"/>
      <c r="I2" s="2"/>
      <c r="J2" s="2"/>
      <c r="L2" s="2"/>
      <c r="M2" s="2"/>
      <c r="N2" s="2"/>
      <c r="O2" s="2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4" spans="1:29">
      <c r="A4" s="3" t="s">
        <v>3</v>
      </c>
      <c r="B4" s="3" t="s">
        <v>145</v>
      </c>
      <c r="C4" s="4" t="s">
        <v>146</v>
      </c>
      <c r="D4" s="3" t="s">
        <v>10</v>
      </c>
      <c r="E4" s="3"/>
      <c r="F4" s="3"/>
      <c r="G4" s="5" t="s">
        <v>147</v>
      </c>
      <c r="H4" s="3" t="s">
        <v>148</v>
      </c>
      <c r="I4" s="3" t="s">
        <v>149</v>
      </c>
      <c r="J4" s="3" t="s">
        <v>150</v>
      </c>
      <c r="L4" s="16" t="s">
        <v>15</v>
      </c>
      <c r="M4" s="8">
        <f>(H36/$G36)</f>
        <v>5.38747511602403</v>
      </c>
      <c r="N4" s="8">
        <f t="shared" ref="N4:O4" si="0">(I36/$G36)</f>
        <v>10.7749502320481</v>
      </c>
      <c r="O4" s="8">
        <f t="shared" si="0"/>
        <v>7.20580625701034</v>
      </c>
      <c r="Q4" s="17" t="s">
        <v>3</v>
      </c>
      <c r="R4" s="16" t="s">
        <v>17</v>
      </c>
      <c r="S4" s="16" t="s">
        <v>18</v>
      </c>
      <c r="T4" s="16" t="s">
        <v>19</v>
      </c>
      <c r="U4" s="18" t="s">
        <v>59</v>
      </c>
      <c r="V4" s="18"/>
      <c r="W4" s="17" t="s">
        <v>3</v>
      </c>
      <c r="X4" s="19" t="s">
        <v>60</v>
      </c>
      <c r="Y4" s="19" t="s">
        <v>61</v>
      </c>
      <c r="Z4" s="19" t="s">
        <v>62</v>
      </c>
      <c r="AA4" s="19" t="s">
        <v>132</v>
      </c>
      <c r="AB4" s="19" t="s">
        <v>133</v>
      </c>
      <c r="AC4" s="19" t="s">
        <v>134</v>
      </c>
    </row>
    <row r="5" spans="1:29">
      <c r="A5" s="3"/>
      <c r="B5" s="3"/>
      <c r="C5" s="6"/>
      <c r="D5" s="3" t="s">
        <v>21</v>
      </c>
      <c r="E5" s="3" t="s">
        <v>22</v>
      </c>
      <c r="F5" s="3" t="s">
        <v>23</v>
      </c>
      <c r="G5" s="5"/>
      <c r="H5" s="3"/>
      <c r="I5" s="3"/>
      <c r="J5" s="3"/>
      <c r="L5" s="16"/>
      <c r="M5" s="8">
        <f>(H72/$G72)</f>
        <v>2.52156922502778</v>
      </c>
      <c r="N5" s="8">
        <f t="shared" ref="N5:O5" si="1">(I72/$G72)</f>
        <v>5.04313845005555</v>
      </c>
      <c r="O5" s="8">
        <f t="shared" si="1"/>
        <v>2.69662546001433</v>
      </c>
      <c r="Q5" s="20"/>
      <c r="R5" s="16"/>
      <c r="S5" s="16"/>
      <c r="T5" s="16"/>
      <c r="U5" s="18" t="s">
        <v>20</v>
      </c>
      <c r="V5" s="18"/>
      <c r="W5" s="20"/>
      <c r="X5" s="16" t="s">
        <v>63</v>
      </c>
      <c r="Y5" s="16" t="s">
        <v>64</v>
      </c>
      <c r="Z5" s="16" t="s">
        <v>65</v>
      </c>
      <c r="AA5" s="16" t="s">
        <v>138</v>
      </c>
      <c r="AB5" s="16" t="s">
        <v>136</v>
      </c>
      <c r="AC5" s="16" t="s">
        <v>137</v>
      </c>
    </row>
    <row r="6" spans="1:29">
      <c r="A6" s="74" t="s">
        <v>26</v>
      </c>
      <c r="B6" s="8">
        <f>'FPCM Iterasi 1'!AQ6</f>
        <v>0.018822786345878</v>
      </c>
      <c r="C6" s="8">
        <f>'FPCM Iterasi 1'!AT6</f>
        <v>0.00460802133795303</v>
      </c>
      <c r="D6" s="7">
        <v>2</v>
      </c>
      <c r="E6" s="7">
        <f>D6*2</f>
        <v>4</v>
      </c>
      <c r="F6" s="7">
        <v>2</v>
      </c>
      <c r="G6" s="8">
        <f>B6^2+C6^2</f>
        <v>0.000375531146473601</v>
      </c>
      <c r="H6" s="8">
        <f>$G6*D6</f>
        <v>0.000751062292947202</v>
      </c>
      <c r="I6" s="8">
        <f>$G6*E6</f>
        <v>0.0015021245858944</v>
      </c>
      <c r="J6" s="8">
        <f>$G6*F6</f>
        <v>0.000751062292947202</v>
      </c>
      <c r="L6" s="16"/>
      <c r="M6" s="8">
        <f>(H108/$G108)</f>
        <v>0.523166129260346</v>
      </c>
      <c r="N6" s="8">
        <f t="shared" ref="N6:O6" si="2">(I108/$G108)</f>
        <v>1.04633225852069</v>
      </c>
      <c r="O6" s="8">
        <f t="shared" si="2"/>
        <v>0.416845295012911</v>
      </c>
      <c r="Q6" s="21">
        <v>1</v>
      </c>
      <c r="R6" s="22">
        <f>SUM(($D6-M$4)^2,($E6-N$4)^2,($F6-O$4)^2)^-1</f>
        <v>0.0118377717999817</v>
      </c>
      <c r="S6" s="22">
        <f>SUM(($D42-M$5)^2,($E42-N$5)^2,($F42-O$5)^2)^-1</f>
        <v>0.541870521014838</v>
      </c>
      <c r="T6" s="22">
        <f>SUM(($D78-M$6)^2,($E78-N$6)^2,($F78-O$6)^2)^-1</f>
        <v>0.074562484701226</v>
      </c>
      <c r="U6" s="22">
        <f>SUM(R6:T6)</f>
        <v>0.628270777516046</v>
      </c>
      <c r="V6" s="22"/>
      <c r="W6" s="21">
        <v>1</v>
      </c>
      <c r="X6" s="22">
        <f>R6/U6</f>
        <v>0.0188418309805589</v>
      </c>
      <c r="Y6" s="22">
        <f>S6/U6</f>
        <v>0.862479269141241</v>
      </c>
      <c r="Z6" s="22">
        <f>T6/U6</f>
        <v>0.1186788998782</v>
      </c>
      <c r="AA6" s="22">
        <f>R6/R$36</f>
        <v>0.00451927869488818</v>
      </c>
      <c r="AB6" s="22">
        <f t="shared" ref="AB6:AC21" si="3">S6/S$36</f>
        <v>0.0760600209458581</v>
      </c>
      <c r="AC6" s="22">
        <f t="shared" si="3"/>
        <v>0.00997981067712736</v>
      </c>
    </row>
    <row r="7" spans="1:29">
      <c r="A7" s="74" t="s">
        <v>27</v>
      </c>
      <c r="B7" s="8">
        <f>'FPCM Iterasi 1'!AQ7</f>
        <v>0.0249846011262355</v>
      </c>
      <c r="C7" s="8">
        <f>'FPCM Iterasi 1'!AT7</f>
        <v>0.00841429956573792</v>
      </c>
      <c r="D7" s="7">
        <v>3</v>
      </c>
      <c r="E7" s="7">
        <f t="shared" ref="E7:E35" si="4">D7*2</f>
        <v>6</v>
      </c>
      <c r="F7" s="7">
        <v>3</v>
      </c>
      <c r="G7" s="8">
        <f t="shared" ref="G7:G35" si="5">B7^2+C7^2</f>
        <v>0.000695030730619067</v>
      </c>
      <c r="H7" s="8">
        <f t="shared" ref="H7:H35" si="6">G7*D7</f>
        <v>0.0020850921918572</v>
      </c>
      <c r="I7" s="8">
        <f t="shared" ref="I7:J35" si="7">$G7*E7</f>
        <v>0.0041701843837144</v>
      </c>
      <c r="J7" s="8">
        <f t="shared" si="7"/>
        <v>0.0020850921918572</v>
      </c>
      <c r="Q7" s="21">
        <v>2</v>
      </c>
      <c r="R7" s="22">
        <f t="shared" ref="R7:R35" si="8">SUM(($D7-M$4)^2,($E7-N$4)^2,($F7-O$4)^2)^-1</f>
        <v>0.0216501795333342</v>
      </c>
      <c r="S7" s="22">
        <f t="shared" ref="S7:S35" si="9">SUM(($D43-M$5)^2,($E43-N$5)^2,($F43-O$5)^2)^-1</f>
        <v>0.808723772094307</v>
      </c>
      <c r="T7" s="22">
        <f t="shared" ref="T7:T35" si="10">SUM(($D79-M$6)^2,($E79-N$6)^2,($F79-O$6)^2)^-1</f>
        <v>0.0267764728072952</v>
      </c>
      <c r="U7" s="22">
        <f t="shared" ref="U7:U35" si="11">SUM(R7:T7)</f>
        <v>0.857150424434936</v>
      </c>
      <c r="V7" s="22"/>
      <c r="W7" s="21">
        <v>2</v>
      </c>
      <c r="X7" s="22">
        <f t="shared" ref="X7:X35" si="12">R7/U7</f>
        <v>0.025258319795626</v>
      </c>
      <c r="Y7" s="22">
        <f t="shared" ref="Y7:Y35" si="13">S7/U7</f>
        <v>0.943502737722432</v>
      </c>
      <c r="Z7" s="22">
        <f t="shared" ref="Z7:Z35" si="14">T7/U7</f>
        <v>0.0312389424819421</v>
      </c>
      <c r="AA7" s="22">
        <f t="shared" ref="AA7:AC35" si="15">R7/R$36</f>
        <v>0.00826533884574908</v>
      </c>
      <c r="AB7" s="22">
        <f t="shared" si="3"/>
        <v>0.113517057413835</v>
      </c>
      <c r="AC7" s="22">
        <f t="shared" si="3"/>
        <v>0.0035838951758224</v>
      </c>
    </row>
    <row r="8" spans="1:29">
      <c r="A8" s="74" t="s">
        <v>28</v>
      </c>
      <c r="B8" s="8">
        <f>'FPCM Iterasi 1'!AQ8</f>
        <v>0.00745422710411476</v>
      </c>
      <c r="C8" s="8">
        <f>'FPCM Iterasi 1'!AT8</f>
        <v>0.00197866724581783</v>
      </c>
      <c r="D8" s="7">
        <v>0</v>
      </c>
      <c r="E8" s="7">
        <f t="shared" si="4"/>
        <v>0</v>
      </c>
      <c r="F8" s="7">
        <v>0</v>
      </c>
      <c r="G8" s="8">
        <f t="shared" si="5"/>
        <v>5.94806257893914e-5</v>
      </c>
      <c r="H8" s="8">
        <f t="shared" si="6"/>
        <v>0</v>
      </c>
      <c r="I8" s="8">
        <f t="shared" si="7"/>
        <v>0</v>
      </c>
      <c r="J8" s="8">
        <f t="shared" si="7"/>
        <v>0</v>
      </c>
      <c r="Q8" s="21">
        <v>3</v>
      </c>
      <c r="R8" s="22">
        <f t="shared" si="8"/>
        <v>0.00507490343196922</v>
      </c>
      <c r="S8" s="22">
        <f t="shared" si="9"/>
        <v>0.0255994458037771</v>
      </c>
      <c r="T8" s="22">
        <f t="shared" si="10"/>
        <v>0.648393219291725</v>
      </c>
      <c r="U8" s="22">
        <f t="shared" si="11"/>
        <v>0.679067568527472</v>
      </c>
      <c r="V8" s="22"/>
      <c r="W8" s="21">
        <v>3</v>
      </c>
      <c r="X8" s="22">
        <f t="shared" si="12"/>
        <v>0.00747334089739247</v>
      </c>
      <c r="Y8" s="22">
        <f t="shared" si="13"/>
        <v>0.0376979360968282</v>
      </c>
      <c r="Z8" s="22">
        <f t="shared" si="14"/>
        <v>0.954828723005779</v>
      </c>
      <c r="AA8" s="22">
        <f t="shared" si="15"/>
        <v>0.00193743411735213</v>
      </c>
      <c r="AB8" s="22">
        <f t="shared" si="3"/>
        <v>0.00359328346629938</v>
      </c>
      <c r="AC8" s="22">
        <f t="shared" si="3"/>
        <v>0.0867841461935368</v>
      </c>
    </row>
    <row r="9" spans="1:29">
      <c r="A9" s="74" t="s">
        <v>29</v>
      </c>
      <c r="B9" s="8">
        <f>'FPCM Iterasi 1'!AQ9</f>
        <v>0.962221982429837</v>
      </c>
      <c r="C9" s="8">
        <f>'FPCM Iterasi 1'!AT9</f>
        <v>0.160494848473798</v>
      </c>
      <c r="D9" s="7">
        <v>6</v>
      </c>
      <c r="E9" s="7">
        <f t="shared" si="4"/>
        <v>12</v>
      </c>
      <c r="F9" s="7">
        <v>8</v>
      </c>
      <c r="G9" s="8">
        <f t="shared" si="5"/>
        <v>0.951629739857832</v>
      </c>
      <c r="H9" s="8">
        <f t="shared" si="6"/>
        <v>5.70977843914699</v>
      </c>
      <c r="I9" s="8">
        <f t="shared" si="7"/>
        <v>11.419556878294</v>
      </c>
      <c r="J9" s="8">
        <f t="shared" si="7"/>
        <v>7.61303791886266</v>
      </c>
      <c r="Q9" s="21">
        <v>4</v>
      </c>
      <c r="R9" s="22">
        <f t="shared" si="8"/>
        <v>0.398934466966387</v>
      </c>
      <c r="S9" s="22">
        <f t="shared" si="9"/>
        <v>0.0112837289964098</v>
      </c>
      <c r="T9" s="22">
        <f t="shared" si="10"/>
        <v>0.00481967704829719</v>
      </c>
      <c r="U9" s="22">
        <f t="shared" si="11"/>
        <v>0.415037873011094</v>
      </c>
      <c r="V9" s="22"/>
      <c r="W9" s="21">
        <v>4</v>
      </c>
      <c r="X9" s="22">
        <f t="shared" si="12"/>
        <v>0.961200152824905</v>
      </c>
      <c r="Y9" s="22">
        <f t="shared" si="13"/>
        <v>0.0271872273114416</v>
      </c>
      <c r="Z9" s="22">
        <f t="shared" si="14"/>
        <v>0.0116126198636537</v>
      </c>
      <c r="AA9" s="22">
        <f t="shared" si="15"/>
        <v>0.152300286547217</v>
      </c>
      <c r="AB9" s="22">
        <f t="shared" si="3"/>
        <v>0.00158384822670731</v>
      </c>
      <c r="AC9" s="22">
        <f t="shared" si="3"/>
        <v>0.000645089345662741</v>
      </c>
    </row>
    <row r="10" spans="1:29">
      <c r="A10" s="74" t="s">
        <v>30</v>
      </c>
      <c r="B10" s="8">
        <f>'FPCM Iterasi 1'!AQ10</f>
        <v>0.00980529910056458</v>
      </c>
      <c r="C10" s="8">
        <f>'FPCM Iterasi 1'!AT10</f>
        <v>0.00289133207582588</v>
      </c>
      <c r="D10" s="7">
        <v>1</v>
      </c>
      <c r="E10" s="7">
        <f t="shared" si="4"/>
        <v>2</v>
      </c>
      <c r="F10" s="7">
        <v>1</v>
      </c>
      <c r="G10" s="8">
        <f t="shared" si="5"/>
        <v>0.000104503691624232</v>
      </c>
      <c r="H10" s="8">
        <f t="shared" si="6"/>
        <v>0.000104503691624232</v>
      </c>
      <c r="I10" s="8">
        <f t="shared" si="7"/>
        <v>0.000209007383248464</v>
      </c>
      <c r="J10" s="8">
        <f t="shared" si="7"/>
        <v>0.000104503691624232</v>
      </c>
      <c r="Q10" s="21">
        <v>5</v>
      </c>
      <c r="R10" s="22">
        <f t="shared" si="8"/>
        <v>0.00742050483104234</v>
      </c>
      <c r="S10" s="22">
        <f t="shared" si="9"/>
        <v>0.069183074228375</v>
      </c>
      <c r="T10" s="22">
        <f t="shared" si="10"/>
        <v>0.677083775982918</v>
      </c>
      <c r="U10" s="22">
        <f t="shared" si="11"/>
        <v>0.753687355042336</v>
      </c>
      <c r="V10" s="22"/>
      <c r="W10" s="21">
        <v>5</v>
      </c>
      <c r="X10" s="22">
        <f t="shared" si="12"/>
        <v>0.0098456008070157</v>
      </c>
      <c r="Y10" s="22">
        <f t="shared" si="13"/>
        <v>0.0917928021022575</v>
      </c>
      <c r="Z10" s="22">
        <f t="shared" si="14"/>
        <v>0.898361597090727</v>
      </c>
      <c r="AA10" s="22">
        <f t="shared" si="15"/>
        <v>0.00283290892533479</v>
      </c>
      <c r="AB10" s="22">
        <f t="shared" si="3"/>
        <v>0.00971092884893246</v>
      </c>
      <c r="AC10" s="22">
        <f t="shared" si="3"/>
        <v>0.0906242317961936</v>
      </c>
    </row>
    <row r="11" spans="1:29">
      <c r="A11" s="74" t="s">
        <v>31</v>
      </c>
      <c r="B11" s="8">
        <f>'FPCM Iterasi 1'!AQ11</f>
        <v>0.00816955931916245</v>
      </c>
      <c r="C11" s="8">
        <f>'FPCM Iterasi 1'!AT11</f>
        <v>0.0026302117025388</v>
      </c>
      <c r="D11" s="7">
        <v>1</v>
      </c>
      <c r="E11" s="7">
        <f t="shared" si="4"/>
        <v>2</v>
      </c>
      <c r="F11" s="7">
        <v>0</v>
      </c>
      <c r="G11" s="8">
        <f t="shared" si="5"/>
        <v>7.36597130694861e-5</v>
      </c>
      <c r="H11" s="8">
        <f t="shared" si="6"/>
        <v>7.36597130694861e-5</v>
      </c>
      <c r="I11" s="8">
        <f t="shared" si="7"/>
        <v>0.000147319426138972</v>
      </c>
      <c r="J11" s="8">
        <f t="shared" si="7"/>
        <v>0</v>
      </c>
      <c r="Q11" s="21">
        <v>6</v>
      </c>
      <c r="R11" s="22">
        <f t="shared" si="8"/>
        <v>0.00674885269736992</v>
      </c>
      <c r="S11" s="22">
        <f t="shared" si="9"/>
        <v>0.0530570028292702</v>
      </c>
      <c r="T11" s="22">
        <f t="shared" si="10"/>
        <v>0.763001914245093</v>
      </c>
      <c r="U11" s="22">
        <f t="shared" si="11"/>
        <v>0.822807769771733</v>
      </c>
      <c r="V11" s="22"/>
      <c r="W11" s="21">
        <v>6</v>
      </c>
      <c r="X11" s="22">
        <f t="shared" si="12"/>
        <v>0.00820222285849611</v>
      </c>
      <c r="Y11" s="22">
        <f t="shared" si="13"/>
        <v>0.0644828655956779</v>
      </c>
      <c r="Z11" s="22">
        <f t="shared" si="14"/>
        <v>0.927314911545826</v>
      </c>
      <c r="AA11" s="22">
        <f t="shared" si="15"/>
        <v>0.00257649384744938</v>
      </c>
      <c r="AB11" s="22">
        <f t="shared" si="3"/>
        <v>0.00744738196674891</v>
      </c>
      <c r="AC11" s="22">
        <f t="shared" si="3"/>
        <v>0.102123939149343</v>
      </c>
    </row>
    <row r="12" spans="1:29">
      <c r="A12" s="74" t="s">
        <v>32</v>
      </c>
      <c r="B12" s="8">
        <f>'FPCM Iterasi 1'!AQ12</f>
        <v>0.018822786345878</v>
      </c>
      <c r="C12" s="8">
        <f>'FPCM Iterasi 1'!AT12</f>
        <v>0.00460802133795303</v>
      </c>
      <c r="D12" s="7">
        <v>2</v>
      </c>
      <c r="E12" s="7">
        <f t="shared" si="4"/>
        <v>4</v>
      </c>
      <c r="F12" s="7">
        <v>2</v>
      </c>
      <c r="G12" s="8">
        <f t="shared" si="5"/>
        <v>0.000375531146473601</v>
      </c>
      <c r="H12" s="8">
        <f t="shared" si="6"/>
        <v>0.000751062292947202</v>
      </c>
      <c r="I12" s="8">
        <f t="shared" si="7"/>
        <v>0.0015021245858944</v>
      </c>
      <c r="J12" s="8">
        <f t="shared" si="7"/>
        <v>0.000751062292947202</v>
      </c>
      <c r="Q12" s="21">
        <v>7</v>
      </c>
      <c r="R12" s="22">
        <f t="shared" si="8"/>
        <v>0.0118377717999817</v>
      </c>
      <c r="S12" s="22">
        <f t="shared" si="9"/>
        <v>0.541870521014838</v>
      </c>
      <c r="T12" s="22">
        <f t="shared" si="10"/>
        <v>0.074562484701226</v>
      </c>
      <c r="U12" s="22">
        <f t="shared" si="11"/>
        <v>0.628270777516046</v>
      </c>
      <c r="V12" s="22"/>
      <c r="W12" s="21">
        <v>7</v>
      </c>
      <c r="X12" s="22">
        <f t="shared" si="12"/>
        <v>0.0188418309805589</v>
      </c>
      <c r="Y12" s="22">
        <f t="shared" si="13"/>
        <v>0.862479269141241</v>
      </c>
      <c r="Z12" s="22">
        <f t="shared" si="14"/>
        <v>0.1186788998782</v>
      </c>
      <c r="AA12" s="22">
        <f t="shared" si="15"/>
        <v>0.00451927869488818</v>
      </c>
      <c r="AB12" s="22">
        <f t="shared" si="3"/>
        <v>0.0760600209458581</v>
      </c>
      <c r="AC12" s="22">
        <f t="shared" si="3"/>
        <v>0.00997981067712736</v>
      </c>
    </row>
    <row r="13" spans="1:29">
      <c r="A13" s="74" t="s">
        <v>33</v>
      </c>
      <c r="B13" s="8">
        <f>'FPCM Iterasi 1'!AQ13</f>
        <v>0.0637816199042879</v>
      </c>
      <c r="C13" s="8">
        <f>'FPCM Iterasi 1'!AT13</f>
        <v>0.010015066842514</v>
      </c>
      <c r="D13" s="7">
        <v>3</v>
      </c>
      <c r="E13" s="7">
        <f t="shared" si="4"/>
        <v>6</v>
      </c>
      <c r="F13" s="7">
        <v>4</v>
      </c>
      <c r="G13" s="8">
        <f t="shared" si="5"/>
        <v>0.00416839660147508</v>
      </c>
      <c r="H13" s="8">
        <f t="shared" si="6"/>
        <v>0.0125051898044252</v>
      </c>
      <c r="I13" s="8">
        <f t="shared" si="7"/>
        <v>0.0250103796088505</v>
      </c>
      <c r="J13" s="8">
        <f t="shared" si="7"/>
        <v>0.0166735864059003</v>
      </c>
      <c r="Q13" s="21">
        <v>8</v>
      </c>
      <c r="R13" s="22">
        <f t="shared" si="8"/>
        <v>0.025788229546316</v>
      </c>
      <c r="S13" s="22">
        <f t="shared" si="9"/>
        <v>0.351708307642081</v>
      </c>
      <c r="T13" s="22">
        <f t="shared" si="10"/>
        <v>0.0229818870925077</v>
      </c>
      <c r="U13" s="22">
        <f t="shared" si="11"/>
        <v>0.400478424280904</v>
      </c>
      <c r="V13" s="22"/>
      <c r="W13" s="21">
        <v>8</v>
      </c>
      <c r="X13" s="22">
        <f t="shared" si="12"/>
        <v>0.0643935552648589</v>
      </c>
      <c r="Y13" s="22">
        <f t="shared" si="13"/>
        <v>0.878220364239609</v>
      </c>
      <c r="Z13" s="22">
        <f t="shared" si="14"/>
        <v>0.0573860804955318</v>
      </c>
      <c r="AA13" s="22">
        <f t="shared" si="15"/>
        <v>0.009845112605375</v>
      </c>
      <c r="AB13" s="22">
        <f t="shared" si="3"/>
        <v>0.0493677736814113</v>
      </c>
      <c r="AC13" s="22">
        <f t="shared" si="3"/>
        <v>0.00307600910974702</v>
      </c>
    </row>
    <row r="14" spans="1:29">
      <c r="A14" s="74" t="s">
        <v>34</v>
      </c>
      <c r="B14" s="8">
        <f>'FPCM Iterasi 1'!AQ14</f>
        <v>0.188596258456508</v>
      </c>
      <c r="C14" s="8">
        <f>'FPCM Iterasi 1'!AT14</f>
        <v>0.00808497042684495</v>
      </c>
      <c r="D14" s="7">
        <v>4</v>
      </c>
      <c r="E14" s="7">
        <f t="shared" si="4"/>
        <v>8</v>
      </c>
      <c r="F14" s="7">
        <v>1</v>
      </c>
      <c r="G14" s="8">
        <f t="shared" si="5"/>
        <v>0.035633915450597</v>
      </c>
      <c r="H14" s="8">
        <f t="shared" si="6"/>
        <v>0.142535661802388</v>
      </c>
      <c r="I14" s="8">
        <f t="shared" si="7"/>
        <v>0.285071323604776</v>
      </c>
      <c r="J14" s="8">
        <f t="shared" si="7"/>
        <v>0.035633915450597</v>
      </c>
      <c r="Q14" s="21">
        <v>9</v>
      </c>
      <c r="R14" s="22">
        <f t="shared" si="8"/>
        <v>0.0207738390976819</v>
      </c>
      <c r="S14" s="22">
        <f t="shared" si="9"/>
        <v>0.072425321115892</v>
      </c>
      <c r="T14" s="22">
        <f t="shared" si="10"/>
        <v>0.0164522558684686</v>
      </c>
      <c r="U14" s="22">
        <f t="shared" si="11"/>
        <v>0.109651416082043</v>
      </c>
      <c r="V14" s="22"/>
      <c r="W14" s="21">
        <v>9</v>
      </c>
      <c r="X14" s="22">
        <f t="shared" si="12"/>
        <v>0.189453450214803</v>
      </c>
      <c r="Y14" s="22">
        <f t="shared" si="13"/>
        <v>0.660505114331606</v>
      </c>
      <c r="Z14" s="22">
        <f t="shared" si="14"/>
        <v>0.150041435453591</v>
      </c>
      <c r="AA14" s="22">
        <f t="shared" si="15"/>
        <v>0.00793078038937485</v>
      </c>
      <c r="AB14" s="22">
        <f t="shared" si="3"/>
        <v>0.0101660290188298</v>
      </c>
      <c r="AC14" s="22">
        <f t="shared" si="3"/>
        <v>0.00220205106410938</v>
      </c>
    </row>
    <row r="15" spans="1:29">
      <c r="A15" s="74" t="s">
        <v>35</v>
      </c>
      <c r="B15" s="8">
        <f>'FPCM Iterasi 1'!AQ15</f>
        <v>0.85380475961883</v>
      </c>
      <c r="C15" s="8">
        <f>'FPCM Iterasi 1'!AT15</f>
        <v>0.0243821325912505</v>
      </c>
      <c r="D15" s="7">
        <v>7</v>
      </c>
      <c r="E15" s="7">
        <f t="shared" si="4"/>
        <v>14</v>
      </c>
      <c r="F15" s="7">
        <v>9</v>
      </c>
      <c r="G15" s="8">
        <f t="shared" si="5"/>
        <v>0.729577055937465</v>
      </c>
      <c r="H15" s="8">
        <f t="shared" si="6"/>
        <v>5.10703939156225</v>
      </c>
      <c r="I15" s="8">
        <f t="shared" si="7"/>
        <v>10.2140787831245</v>
      </c>
      <c r="J15" s="8">
        <f t="shared" si="7"/>
        <v>6.56619350343718</v>
      </c>
      <c r="Q15" s="21">
        <v>10</v>
      </c>
      <c r="R15" s="22">
        <f t="shared" si="8"/>
        <v>0.0616510888031357</v>
      </c>
      <c r="S15" s="22">
        <f t="shared" si="9"/>
        <v>0.00714213060337566</v>
      </c>
      <c r="T15" s="22">
        <f t="shared" si="10"/>
        <v>0.00352836450914799</v>
      </c>
      <c r="U15" s="22">
        <f t="shared" si="11"/>
        <v>0.0723215839156594</v>
      </c>
      <c r="V15" s="22"/>
      <c r="W15" s="21">
        <v>10</v>
      </c>
      <c r="X15" s="22">
        <f t="shared" si="12"/>
        <v>0.852457668446982</v>
      </c>
      <c r="Y15" s="22">
        <f t="shared" si="13"/>
        <v>0.0987551739976372</v>
      </c>
      <c r="Z15" s="22">
        <f t="shared" si="14"/>
        <v>0.048787157555381</v>
      </c>
      <c r="AA15" s="22">
        <f t="shared" si="15"/>
        <v>0.0235363932378813</v>
      </c>
      <c r="AB15" s="22">
        <f t="shared" si="3"/>
        <v>0.00100250997650402</v>
      </c>
      <c r="AC15" s="22">
        <f t="shared" si="3"/>
        <v>0.000472253706971937</v>
      </c>
    </row>
    <row r="16" spans="1:29">
      <c r="A16" s="74" t="s">
        <v>36</v>
      </c>
      <c r="B16" s="8">
        <f>'FPCM Iterasi 1'!AQ16</f>
        <v>0.00745422710411476</v>
      </c>
      <c r="C16" s="8">
        <f>'FPCM Iterasi 1'!AT16</f>
        <v>0.00197866724581783</v>
      </c>
      <c r="D16" s="7">
        <v>0</v>
      </c>
      <c r="E16" s="7">
        <f t="shared" si="4"/>
        <v>0</v>
      </c>
      <c r="F16" s="7">
        <v>0</v>
      </c>
      <c r="G16" s="8">
        <f t="shared" si="5"/>
        <v>5.94806257893914e-5</v>
      </c>
      <c r="H16" s="8">
        <f t="shared" si="6"/>
        <v>0</v>
      </c>
      <c r="I16" s="8">
        <f t="shared" si="7"/>
        <v>0</v>
      </c>
      <c r="J16" s="8">
        <f t="shared" si="7"/>
        <v>0</v>
      </c>
      <c r="Q16" s="21">
        <v>11</v>
      </c>
      <c r="R16" s="22">
        <f t="shared" si="8"/>
        <v>0.00507490343196922</v>
      </c>
      <c r="S16" s="22">
        <f t="shared" si="9"/>
        <v>0.0255994458037771</v>
      </c>
      <c r="T16" s="22">
        <f t="shared" si="10"/>
        <v>0.648393219291725</v>
      </c>
      <c r="U16" s="22">
        <f t="shared" si="11"/>
        <v>0.679067568527472</v>
      </c>
      <c r="V16" s="22"/>
      <c r="W16" s="21">
        <v>11</v>
      </c>
      <c r="X16" s="22">
        <f t="shared" si="12"/>
        <v>0.00747334089739247</v>
      </c>
      <c r="Y16" s="22">
        <f t="shared" si="13"/>
        <v>0.0376979360968282</v>
      </c>
      <c r="Z16" s="22">
        <f t="shared" si="14"/>
        <v>0.954828723005779</v>
      </c>
      <c r="AA16" s="22">
        <f t="shared" si="15"/>
        <v>0.00193743411735213</v>
      </c>
      <c r="AB16" s="22">
        <f t="shared" si="3"/>
        <v>0.00359328346629938</v>
      </c>
      <c r="AC16" s="22">
        <f t="shared" si="3"/>
        <v>0.0867841461935368</v>
      </c>
    </row>
    <row r="17" spans="1:29">
      <c r="A17" s="74" t="s">
        <v>37</v>
      </c>
      <c r="B17" s="8">
        <f>'FPCM Iterasi 1'!AQ17</f>
        <v>0.255706989831492</v>
      </c>
      <c r="C17" s="8">
        <f>'FPCM Iterasi 1'!AT17</f>
        <v>0.0142137610921123</v>
      </c>
      <c r="D17" s="7">
        <v>4</v>
      </c>
      <c r="E17" s="7">
        <f t="shared" si="4"/>
        <v>8</v>
      </c>
      <c r="F17" s="7">
        <v>3</v>
      </c>
      <c r="G17" s="8">
        <f t="shared" si="5"/>
        <v>0.0655880956530665</v>
      </c>
      <c r="H17" s="8">
        <f t="shared" si="6"/>
        <v>0.262352382612266</v>
      </c>
      <c r="I17" s="8">
        <f t="shared" si="7"/>
        <v>0.524704765224532</v>
      </c>
      <c r="J17" s="8">
        <f t="shared" si="7"/>
        <v>0.1967642869592</v>
      </c>
      <c r="Q17" s="21">
        <v>12</v>
      </c>
      <c r="R17" s="22">
        <f t="shared" si="8"/>
        <v>0.0366109369061669</v>
      </c>
      <c r="S17" s="22">
        <f t="shared" si="9"/>
        <v>0.0907373177966817</v>
      </c>
      <c r="T17" s="22">
        <f t="shared" si="10"/>
        <v>0.0148998971892598</v>
      </c>
      <c r="U17" s="22">
        <f t="shared" si="11"/>
        <v>0.142248151892108</v>
      </c>
      <c r="V17" s="22"/>
      <c r="W17" s="21">
        <v>12</v>
      </c>
      <c r="X17" s="22">
        <f t="shared" si="12"/>
        <v>0.257373726260679</v>
      </c>
      <c r="Y17" s="22">
        <f t="shared" si="13"/>
        <v>0.637880468672125</v>
      </c>
      <c r="Z17" s="22">
        <f t="shared" si="14"/>
        <v>0.104745805067197</v>
      </c>
      <c r="AA17" s="22">
        <f t="shared" si="15"/>
        <v>0.0139768725023228</v>
      </c>
      <c r="AB17" s="22">
        <f t="shared" si="3"/>
        <v>0.0127364047766636</v>
      </c>
      <c r="AC17" s="22">
        <f t="shared" si="3"/>
        <v>0.00199427572261457</v>
      </c>
    </row>
    <row r="18" spans="1:29">
      <c r="A18" s="74" t="s">
        <v>38</v>
      </c>
      <c r="B18" s="8">
        <f>'FPCM Iterasi 1'!AQ18</f>
        <v>0.00745422710411476</v>
      </c>
      <c r="C18" s="8">
        <f>'FPCM Iterasi 1'!AT18</f>
        <v>0.00197866724581783</v>
      </c>
      <c r="D18" s="7">
        <v>0</v>
      </c>
      <c r="E18" s="7">
        <f t="shared" si="4"/>
        <v>0</v>
      </c>
      <c r="F18" s="7">
        <v>0</v>
      </c>
      <c r="G18" s="8">
        <f t="shared" si="5"/>
        <v>5.94806257893914e-5</v>
      </c>
      <c r="H18" s="8">
        <f t="shared" si="6"/>
        <v>0</v>
      </c>
      <c r="I18" s="8">
        <f t="shared" si="7"/>
        <v>0</v>
      </c>
      <c r="J18" s="8">
        <f t="shared" si="7"/>
        <v>0</v>
      </c>
      <c r="Q18" s="21">
        <v>13</v>
      </c>
      <c r="R18" s="22">
        <f t="shared" si="8"/>
        <v>0.00507490343196922</v>
      </c>
      <c r="S18" s="22">
        <f t="shared" si="9"/>
        <v>0.0255994458037771</v>
      </c>
      <c r="T18" s="22">
        <f t="shared" si="10"/>
        <v>0.648393219291725</v>
      </c>
      <c r="U18" s="22">
        <f t="shared" si="11"/>
        <v>0.679067568527472</v>
      </c>
      <c r="V18" s="22"/>
      <c r="W18" s="21">
        <v>13</v>
      </c>
      <c r="X18" s="22">
        <f t="shared" si="12"/>
        <v>0.00747334089739247</v>
      </c>
      <c r="Y18" s="22">
        <f t="shared" si="13"/>
        <v>0.0376979360968282</v>
      </c>
      <c r="Z18" s="22">
        <f t="shared" si="14"/>
        <v>0.954828723005779</v>
      </c>
      <c r="AA18" s="22">
        <f t="shared" si="15"/>
        <v>0.00193743411735213</v>
      </c>
      <c r="AB18" s="22">
        <f t="shared" si="3"/>
        <v>0.00359328346629938</v>
      </c>
      <c r="AC18" s="22">
        <f t="shared" si="3"/>
        <v>0.0867841461935368</v>
      </c>
    </row>
    <row r="19" spans="1:29">
      <c r="A19" s="74" t="s">
        <v>39</v>
      </c>
      <c r="B19" s="8">
        <f>'FPCM Iterasi 1'!AQ19</f>
        <v>0.031029096576692</v>
      </c>
      <c r="C19" s="8">
        <f>'FPCM Iterasi 1'!AT19</f>
        <v>0.00406115132825614</v>
      </c>
      <c r="D19" s="7">
        <v>2</v>
      </c>
      <c r="E19" s="7">
        <f t="shared" si="4"/>
        <v>4</v>
      </c>
      <c r="F19" s="7">
        <v>1</v>
      </c>
      <c r="G19" s="8">
        <f t="shared" si="5"/>
        <v>0.000979297784476673</v>
      </c>
      <c r="H19" s="8">
        <f t="shared" si="6"/>
        <v>0.00195859556895335</v>
      </c>
      <c r="I19" s="8">
        <f t="shared" si="7"/>
        <v>0.00391719113790669</v>
      </c>
      <c r="J19" s="8">
        <f t="shared" si="7"/>
        <v>0.000979297784476673</v>
      </c>
      <c r="Q19" s="21">
        <v>14</v>
      </c>
      <c r="R19" s="22">
        <f t="shared" si="8"/>
        <v>0.0104289457064769</v>
      </c>
      <c r="S19" s="22">
        <f t="shared" si="9"/>
        <v>0.235920821377947</v>
      </c>
      <c r="T19" s="22">
        <f t="shared" si="10"/>
        <v>0.0889263500523738</v>
      </c>
      <c r="U19" s="22">
        <f t="shared" si="11"/>
        <v>0.335276117136798</v>
      </c>
      <c r="V19" s="22"/>
      <c r="W19" s="21">
        <v>14</v>
      </c>
      <c r="X19" s="22">
        <f t="shared" si="12"/>
        <v>0.0311055430835287</v>
      </c>
      <c r="Y19" s="22">
        <f t="shared" si="13"/>
        <v>0.703661278926372</v>
      </c>
      <c r="Z19" s="22">
        <f t="shared" si="14"/>
        <v>0.2652331779901</v>
      </c>
      <c r="AA19" s="22">
        <f t="shared" si="15"/>
        <v>0.00398143442345286</v>
      </c>
      <c r="AB19" s="22">
        <f t="shared" si="3"/>
        <v>0.033115185122018</v>
      </c>
      <c r="AC19" s="22">
        <f t="shared" si="3"/>
        <v>0.0119023412549455</v>
      </c>
    </row>
    <row r="20" spans="1:29">
      <c r="A20" s="74" t="s">
        <v>40</v>
      </c>
      <c r="B20" s="8">
        <f>'FPCM Iterasi 1'!AQ20</f>
        <v>0.14547836745442</v>
      </c>
      <c r="C20" s="8">
        <f>'FPCM Iterasi 1'!AT20</f>
        <v>0.0116323311014353</v>
      </c>
      <c r="D20" s="7">
        <v>3</v>
      </c>
      <c r="E20" s="7">
        <f t="shared" si="4"/>
        <v>6</v>
      </c>
      <c r="F20" s="7">
        <v>5</v>
      </c>
      <c r="G20" s="8">
        <f t="shared" si="5"/>
        <v>0.0212992665240566</v>
      </c>
      <c r="H20" s="8">
        <f t="shared" si="6"/>
        <v>0.0638977995721697</v>
      </c>
      <c r="I20" s="8">
        <f t="shared" si="7"/>
        <v>0.127795599144339</v>
      </c>
      <c r="J20" s="8">
        <f t="shared" si="7"/>
        <v>0.106496332620283</v>
      </c>
      <c r="Q20" s="21">
        <v>15</v>
      </c>
      <c r="R20" s="22">
        <f t="shared" si="8"/>
        <v>0.0299708368248065</v>
      </c>
      <c r="S20" s="22">
        <f t="shared" si="9"/>
        <v>0.155038415873443</v>
      </c>
      <c r="T20" s="22">
        <f t="shared" si="10"/>
        <v>0.0193502805952593</v>
      </c>
      <c r="U20" s="22">
        <f t="shared" si="11"/>
        <v>0.204359533293509</v>
      </c>
      <c r="V20" s="22"/>
      <c r="W20" s="21">
        <v>15</v>
      </c>
      <c r="X20" s="22">
        <f t="shared" si="12"/>
        <v>0.146657395139777</v>
      </c>
      <c r="Y20" s="22">
        <f t="shared" si="13"/>
        <v>0.758655167071511</v>
      </c>
      <c r="Z20" s="22">
        <f t="shared" si="14"/>
        <v>0.094687437788712</v>
      </c>
      <c r="AA20" s="22">
        <f t="shared" si="15"/>
        <v>0.0114418968889507</v>
      </c>
      <c r="AB20" s="22">
        <f t="shared" si="3"/>
        <v>0.0217620717522366</v>
      </c>
      <c r="AC20" s="22">
        <f t="shared" si="3"/>
        <v>0.00258993698592242</v>
      </c>
    </row>
    <row r="21" spans="1:29">
      <c r="A21" s="74" t="s">
        <v>41</v>
      </c>
      <c r="B21" s="8">
        <f>'FPCM Iterasi 1'!AQ21</f>
        <v>0.00980529910056458</v>
      </c>
      <c r="C21" s="8">
        <f>'FPCM Iterasi 1'!AT21</f>
        <v>0.00289133207582588</v>
      </c>
      <c r="D21" s="7">
        <v>1</v>
      </c>
      <c r="E21" s="7">
        <f t="shared" si="4"/>
        <v>2</v>
      </c>
      <c r="F21" s="7">
        <v>1</v>
      </c>
      <c r="G21" s="8">
        <f t="shared" si="5"/>
        <v>0.000104503691624232</v>
      </c>
      <c r="H21" s="8">
        <f t="shared" si="6"/>
        <v>0.000104503691624232</v>
      </c>
      <c r="I21" s="8">
        <f t="shared" si="7"/>
        <v>0.000209007383248464</v>
      </c>
      <c r="J21" s="8">
        <f t="shared" si="7"/>
        <v>0.000104503691624232</v>
      </c>
      <c r="Q21" s="21">
        <v>16</v>
      </c>
      <c r="R21" s="22">
        <f t="shared" si="8"/>
        <v>0.00742050483104234</v>
      </c>
      <c r="S21" s="22">
        <f t="shared" si="9"/>
        <v>0.069183074228375</v>
      </c>
      <c r="T21" s="22">
        <f t="shared" si="10"/>
        <v>0.677083775982918</v>
      </c>
      <c r="U21" s="22">
        <f t="shared" si="11"/>
        <v>0.753687355042336</v>
      </c>
      <c r="V21" s="22"/>
      <c r="W21" s="21">
        <v>16</v>
      </c>
      <c r="X21" s="22">
        <f t="shared" si="12"/>
        <v>0.0098456008070157</v>
      </c>
      <c r="Y21" s="22">
        <f t="shared" si="13"/>
        <v>0.0917928021022575</v>
      </c>
      <c r="Z21" s="22">
        <f t="shared" si="14"/>
        <v>0.898361597090727</v>
      </c>
      <c r="AA21" s="22">
        <f t="shared" si="15"/>
        <v>0.00283290892533479</v>
      </c>
      <c r="AB21" s="22">
        <f t="shared" si="3"/>
        <v>0.00971092884893246</v>
      </c>
      <c r="AC21" s="22">
        <f t="shared" si="3"/>
        <v>0.0906242317961936</v>
      </c>
    </row>
    <row r="22" spans="1:29">
      <c r="A22" s="74" t="s">
        <v>42</v>
      </c>
      <c r="B22" s="8">
        <f>'FPCM Iterasi 1'!AQ22</f>
        <v>0.00745422710411476</v>
      </c>
      <c r="C22" s="8">
        <f>'FPCM Iterasi 1'!AT22</f>
        <v>0.00197866724581783</v>
      </c>
      <c r="D22" s="7">
        <v>0</v>
      </c>
      <c r="E22" s="7">
        <f t="shared" si="4"/>
        <v>0</v>
      </c>
      <c r="F22" s="7">
        <v>0</v>
      </c>
      <c r="G22" s="8">
        <f t="shared" si="5"/>
        <v>5.94806257893914e-5</v>
      </c>
      <c r="H22" s="8">
        <f t="shared" si="6"/>
        <v>0</v>
      </c>
      <c r="I22" s="8">
        <f t="shared" si="7"/>
        <v>0</v>
      </c>
      <c r="J22" s="8">
        <f t="shared" si="7"/>
        <v>0</v>
      </c>
      <c r="Q22" s="21">
        <v>17</v>
      </c>
      <c r="R22" s="22">
        <f t="shared" si="8"/>
        <v>0.00507490343196922</v>
      </c>
      <c r="S22" s="22">
        <f t="shared" si="9"/>
        <v>0.0255994458037771</v>
      </c>
      <c r="T22" s="22">
        <f t="shared" si="10"/>
        <v>0.648393219291725</v>
      </c>
      <c r="U22" s="22">
        <f t="shared" si="11"/>
        <v>0.679067568527472</v>
      </c>
      <c r="V22" s="22"/>
      <c r="W22" s="21">
        <v>17</v>
      </c>
      <c r="X22" s="22">
        <f t="shared" si="12"/>
        <v>0.00747334089739247</v>
      </c>
      <c r="Y22" s="22">
        <f t="shared" si="13"/>
        <v>0.0376979360968282</v>
      </c>
      <c r="Z22" s="22">
        <f t="shared" si="14"/>
        <v>0.954828723005779</v>
      </c>
      <c r="AA22" s="22">
        <f t="shared" si="15"/>
        <v>0.00193743411735213</v>
      </c>
      <c r="AB22" s="22">
        <f t="shared" si="15"/>
        <v>0.00359328346629938</v>
      </c>
      <c r="AC22" s="22">
        <f t="shared" si="15"/>
        <v>0.0867841461935368</v>
      </c>
    </row>
    <row r="23" spans="1:29">
      <c r="A23" s="74" t="s">
        <v>43</v>
      </c>
      <c r="B23" s="8">
        <f>'FPCM Iterasi 1'!AQ23</f>
        <v>0.14547836745442</v>
      </c>
      <c r="C23" s="8">
        <f>'FPCM Iterasi 1'!AT23</f>
        <v>0.0116323311014353</v>
      </c>
      <c r="D23" s="7">
        <v>3</v>
      </c>
      <c r="E23" s="7">
        <f t="shared" si="4"/>
        <v>6</v>
      </c>
      <c r="F23" s="7">
        <v>5</v>
      </c>
      <c r="G23" s="8">
        <f t="shared" si="5"/>
        <v>0.0212992665240566</v>
      </c>
      <c r="H23" s="8">
        <f t="shared" si="6"/>
        <v>0.0638977995721697</v>
      </c>
      <c r="I23" s="8">
        <f t="shared" si="7"/>
        <v>0.127795599144339</v>
      </c>
      <c r="J23" s="8">
        <f t="shared" si="7"/>
        <v>0.106496332620283</v>
      </c>
      <c r="Q23" s="21">
        <v>18</v>
      </c>
      <c r="R23" s="22">
        <f t="shared" si="8"/>
        <v>0.0299708368248065</v>
      </c>
      <c r="S23" s="22">
        <f t="shared" si="9"/>
        <v>0.155038415873443</v>
      </c>
      <c r="T23" s="22">
        <f t="shared" si="10"/>
        <v>0.0193502805952593</v>
      </c>
      <c r="U23" s="22">
        <f t="shared" si="11"/>
        <v>0.204359533293509</v>
      </c>
      <c r="V23" s="22"/>
      <c r="W23" s="21">
        <v>18</v>
      </c>
      <c r="X23" s="22">
        <f t="shared" si="12"/>
        <v>0.146657395139777</v>
      </c>
      <c r="Y23" s="22">
        <f t="shared" si="13"/>
        <v>0.758655167071511</v>
      </c>
      <c r="Z23" s="22">
        <f t="shared" si="14"/>
        <v>0.094687437788712</v>
      </c>
      <c r="AA23" s="22">
        <f t="shared" si="15"/>
        <v>0.0114418968889507</v>
      </c>
      <c r="AB23" s="22">
        <f t="shared" si="15"/>
        <v>0.0217620717522366</v>
      </c>
      <c r="AC23" s="22">
        <f t="shared" si="15"/>
        <v>0.00258993698592242</v>
      </c>
    </row>
    <row r="24" spans="1:29">
      <c r="A24" s="74" t="s">
        <v>44</v>
      </c>
      <c r="B24" s="8">
        <f>'FPCM Iterasi 1'!AQ24</f>
        <v>0.700524729210537</v>
      </c>
      <c r="C24" s="8">
        <f>'FPCM Iterasi 1'!AT24</f>
        <v>0.0399165749635662</v>
      </c>
      <c r="D24" s="7">
        <v>4</v>
      </c>
      <c r="E24" s="7">
        <f t="shared" si="4"/>
        <v>8</v>
      </c>
      <c r="F24" s="7">
        <v>7</v>
      </c>
      <c r="G24" s="8">
        <f t="shared" si="5"/>
        <v>0.492328229192318</v>
      </c>
      <c r="H24" s="8">
        <f t="shared" si="6"/>
        <v>1.96931291676927</v>
      </c>
      <c r="I24" s="8">
        <f t="shared" si="7"/>
        <v>3.93862583353855</v>
      </c>
      <c r="J24" s="8">
        <f t="shared" si="7"/>
        <v>3.44629760434623</v>
      </c>
      <c r="Q24" s="21">
        <v>19</v>
      </c>
      <c r="R24" s="22">
        <f t="shared" si="8"/>
        <v>0.103436232281975</v>
      </c>
      <c r="S24" s="22">
        <f t="shared" si="9"/>
        <v>0.0339583708660248</v>
      </c>
      <c r="T24" s="22">
        <f t="shared" si="10"/>
        <v>0.00963578703305662</v>
      </c>
      <c r="U24" s="22">
        <f t="shared" si="11"/>
        <v>0.147030390181057</v>
      </c>
      <c r="V24" s="22"/>
      <c r="W24" s="21">
        <v>19</v>
      </c>
      <c r="X24" s="22">
        <f t="shared" si="12"/>
        <v>0.703502399433216</v>
      </c>
      <c r="Y24" s="22">
        <f t="shared" si="13"/>
        <v>0.230961577563711</v>
      </c>
      <c r="Z24" s="22">
        <f t="shared" si="14"/>
        <v>0.0655360230030736</v>
      </c>
      <c r="AA24" s="22">
        <f t="shared" si="15"/>
        <v>0.039488610587354</v>
      </c>
      <c r="AB24" s="22">
        <f t="shared" si="15"/>
        <v>0.00476658961723871</v>
      </c>
      <c r="AC24" s="22">
        <f t="shared" si="15"/>
        <v>0.00128970125794967</v>
      </c>
    </row>
    <row r="25" spans="1:29">
      <c r="A25" s="74" t="s">
        <v>45</v>
      </c>
      <c r="B25" s="8">
        <f>'FPCM Iterasi 1'!AQ25</f>
        <v>0.933169238571158</v>
      </c>
      <c r="C25" s="8">
        <f>'FPCM Iterasi 1'!AT25</f>
        <v>0.172890508958503</v>
      </c>
      <c r="D25" s="7">
        <v>5</v>
      </c>
      <c r="E25" s="7">
        <f t="shared" si="4"/>
        <v>10</v>
      </c>
      <c r="F25" s="7">
        <v>6</v>
      </c>
      <c r="G25" s="8">
        <f t="shared" si="5"/>
        <v>0.900695955903406</v>
      </c>
      <c r="H25" s="8">
        <f t="shared" si="6"/>
        <v>4.50347977951703</v>
      </c>
      <c r="I25" s="8">
        <f t="shared" si="7"/>
        <v>9.00695955903405</v>
      </c>
      <c r="J25" s="8">
        <f t="shared" si="7"/>
        <v>5.40417573542043</v>
      </c>
      <c r="Q25" s="21">
        <v>20</v>
      </c>
      <c r="R25" s="22">
        <f t="shared" si="8"/>
        <v>0.453586005276841</v>
      </c>
      <c r="S25" s="22">
        <f t="shared" si="9"/>
        <v>0.0240238053522357</v>
      </c>
      <c r="T25" s="22">
        <f t="shared" si="10"/>
        <v>0.0076114029294479</v>
      </c>
      <c r="U25" s="22">
        <f t="shared" si="11"/>
        <v>0.485221213558524</v>
      </c>
      <c r="V25" s="22"/>
      <c r="W25" s="21">
        <v>20</v>
      </c>
      <c r="X25" s="22">
        <f t="shared" si="12"/>
        <v>0.934802503687593</v>
      </c>
      <c r="Y25" s="22">
        <f t="shared" si="13"/>
        <v>0.0495110367826862</v>
      </c>
      <c r="Z25" s="22">
        <f t="shared" si="14"/>
        <v>0.015686459529721</v>
      </c>
      <c r="AA25" s="22">
        <f t="shared" si="15"/>
        <v>0.173164477621561</v>
      </c>
      <c r="AB25" s="22">
        <f t="shared" si="15"/>
        <v>0.00337211763221242</v>
      </c>
      <c r="AC25" s="22">
        <f t="shared" si="15"/>
        <v>0.0010187477057343</v>
      </c>
    </row>
    <row r="26" spans="1:29">
      <c r="A26" s="74" t="s">
        <v>46</v>
      </c>
      <c r="B26" s="8">
        <f>'FPCM Iterasi 1'!AQ26</f>
        <v>0.00745422710411476</v>
      </c>
      <c r="C26" s="8">
        <f>'FPCM Iterasi 1'!AT26</f>
        <v>0.00197866724581783</v>
      </c>
      <c r="D26" s="7">
        <v>0</v>
      </c>
      <c r="E26" s="7">
        <f t="shared" si="4"/>
        <v>0</v>
      </c>
      <c r="F26" s="7">
        <v>0</v>
      </c>
      <c r="G26" s="8">
        <f t="shared" si="5"/>
        <v>5.94806257893914e-5</v>
      </c>
      <c r="H26" s="8">
        <f t="shared" si="6"/>
        <v>0</v>
      </c>
      <c r="I26" s="8">
        <f t="shared" si="7"/>
        <v>0</v>
      </c>
      <c r="J26" s="8">
        <f t="shared" si="7"/>
        <v>0</v>
      </c>
      <c r="Q26" s="21">
        <v>21</v>
      </c>
      <c r="R26" s="22">
        <f t="shared" si="8"/>
        <v>0.00507490343196922</v>
      </c>
      <c r="S26" s="22">
        <f t="shared" si="9"/>
        <v>0.0255994458037771</v>
      </c>
      <c r="T26" s="22">
        <f t="shared" si="10"/>
        <v>0.648393219291725</v>
      </c>
      <c r="U26" s="22">
        <f t="shared" si="11"/>
        <v>0.679067568527472</v>
      </c>
      <c r="V26" s="22"/>
      <c r="W26" s="21">
        <v>21</v>
      </c>
      <c r="X26" s="22">
        <f t="shared" si="12"/>
        <v>0.00747334089739247</v>
      </c>
      <c r="Y26" s="22">
        <f t="shared" si="13"/>
        <v>0.0376979360968282</v>
      </c>
      <c r="Z26" s="22">
        <f t="shared" si="14"/>
        <v>0.954828723005779</v>
      </c>
      <c r="AA26" s="22">
        <f t="shared" si="15"/>
        <v>0.00193743411735213</v>
      </c>
      <c r="AB26" s="22">
        <f t="shared" si="15"/>
        <v>0.00359328346629938</v>
      </c>
      <c r="AC26" s="22">
        <f t="shared" si="15"/>
        <v>0.0867841461935368</v>
      </c>
    </row>
    <row r="27" spans="1:29">
      <c r="A27" s="74" t="s">
        <v>47</v>
      </c>
      <c r="B27" s="8">
        <f>'FPCM Iterasi 1'!AQ27</f>
        <v>0.018822786345878</v>
      </c>
      <c r="C27" s="8">
        <f>'FPCM Iterasi 1'!AT27</f>
        <v>0.00460802133795303</v>
      </c>
      <c r="D27" s="7">
        <v>2</v>
      </c>
      <c r="E27" s="7">
        <f t="shared" si="4"/>
        <v>4</v>
      </c>
      <c r="F27" s="7">
        <v>2</v>
      </c>
      <c r="G27" s="8">
        <f t="shared" si="5"/>
        <v>0.000375531146473601</v>
      </c>
      <c r="H27" s="8">
        <f t="shared" si="6"/>
        <v>0.000751062292947202</v>
      </c>
      <c r="I27" s="8">
        <f t="shared" si="7"/>
        <v>0.0015021245858944</v>
      </c>
      <c r="J27" s="8">
        <f t="shared" si="7"/>
        <v>0.000751062292947202</v>
      </c>
      <c r="Q27" s="21">
        <v>22</v>
      </c>
      <c r="R27" s="22">
        <f t="shared" si="8"/>
        <v>0.0118377717999817</v>
      </c>
      <c r="S27" s="22">
        <f t="shared" si="9"/>
        <v>0.541870521014838</v>
      </c>
      <c r="T27" s="22">
        <f t="shared" si="10"/>
        <v>0.074562484701226</v>
      </c>
      <c r="U27" s="22">
        <f t="shared" si="11"/>
        <v>0.628270777516046</v>
      </c>
      <c r="V27" s="22"/>
      <c r="W27" s="21">
        <v>22</v>
      </c>
      <c r="X27" s="22">
        <f t="shared" si="12"/>
        <v>0.0188418309805589</v>
      </c>
      <c r="Y27" s="22">
        <f t="shared" si="13"/>
        <v>0.862479269141241</v>
      </c>
      <c r="Z27" s="22">
        <f t="shared" si="14"/>
        <v>0.1186788998782</v>
      </c>
      <c r="AA27" s="22">
        <f t="shared" si="15"/>
        <v>0.00451927869488818</v>
      </c>
      <c r="AB27" s="22">
        <f t="shared" si="15"/>
        <v>0.0760600209458581</v>
      </c>
      <c r="AC27" s="22">
        <f t="shared" si="15"/>
        <v>0.00997981067712736</v>
      </c>
    </row>
    <row r="28" spans="1:29">
      <c r="A28" s="74" t="s">
        <v>48</v>
      </c>
      <c r="B28" s="8">
        <f>'FPCM Iterasi 1'!AQ28</f>
        <v>0.018822786345878</v>
      </c>
      <c r="C28" s="8">
        <f>'FPCM Iterasi 1'!AT28</f>
        <v>0.00460802133795303</v>
      </c>
      <c r="D28" s="7">
        <v>2</v>
      </c>
      <c r="E28" s="7">
        <f t="shared" si="4"/>
        <v>4</v>
      </c>
      <c r="F28" s="7">
        <v>2</v>
      </c>
      <c r="G28" s="8">
        <f t="shared" si="5"/>
        <v>0.000375531146473601</v>
      </c>
      <c r="H28" s="8">
        <f t="shared" si="6"/>
        <v>0.000751062292947202</v>
      </c>
      <c r="I28" s="8">
        <f t="shared" si="7"/>
        <v>0.0015021245858944</v>
      </c>
      <c r="J28" s="8">
        <f t="shared" si="7"/>
        <v>0.000751062292947202</v>
      </c>
      <c r="Q28" s="21">
        <v>23</v>
      </c>
      <c r="R28" s="22">
        <f t="shared" si="8"/>
        <v>0.0118377717999817</v>
      </c>
      <c r="S28" s="22">
        <f t="shared" si="9"/>
        <v>0.541870521014838</v>
      </c>
      <c r="T28" s="22">
        <f t="shared" si="10"/>
        <v>0.074562484701226</v>
      </c>
      <c r="U28" s="22">
        <f t="shared" si="11"/>
        <v>0.628270777516046</v>
      </c>
      <c r="V28" s="22"/>
      <c r="W28" s="21">
        <v>23</v>
      </c>
      <c r="X28" s="22">
        <f t="shared" si="12"/>
        <v>0.0188418309805589</v>
      </c>
      <c r="Y28" s="22">
        <f t="shared" si="13"/>
        <v>0.862479269141241</v>
      </c>
      <c r="Z28" s="22">
        <f t="shared" si="14"/>
        <v>0.1186788998782</v>
      </c>
      <c r="AA28" s="22">
        <f t="shared" si="15"/>
        <v>0.00451927869488818</v>
      </c>
      <c r="AB28" s="22">
        <f t="shared" si="15"/>
        <v>0.0760600209458581</v>
      </c>
      <c r="AC28" s="22">
        <f t="shared" si="15"/>
        <v>0.00997981067712736</v>
      </c>
    </row>
    <row r="29" spans="1:29">
      <c r="A29" s="74" t="s">
        <v>49</v>
      </c>
      <c r="B29" s="8">
        <f>'FPCM Iterasi 1'!AQ29</f>
        <v>0.0175189572562498</v>
      </c>
      <c r="C29" s="8">
        <f>'FPCM Iterasi 1'!AT29</f>
        <v>0.00518393490940066</v>
      </c>
      <c r="D29" s="7">
        <v>2</v>
      </c>
      <c r="E29" s="7">
        <f t="shared" si="4"/>
        <v>4</v>
      </c>
      <c r="F29" s="7">
        <v>3</v>
      </c>
      <c r="G29" s="8">
        <f t="shared" si="5"/>
        <v>0.00033378704449121</v>
      </c>
      <c r="H29" s="8">
        <f t="shared" si="6"/>
        <v>0.000667574088982421</v>
      </c>
      <c r="I29" s="8">
        <f t="shared" si="7"/>
        <v>0.00133514817796484</v>
      </c>
      <c r="J29" s="8">
        <f t="shared" si="7"/>
        <v>0.00100136113347363</v>
      </c>
      <c r="Q29" s="21">
        <v>24</v>
      </c>
      <c r="R29" s="22">
        <f t="shared" si="8"/>
        <v>0.0133220105870863</v>
      </c>
      <c r="S29" s="22">
        <f t="shared" si="9"/>
        <v>0.688606403968758</v>
      </c>
      <c r="T29" s="22">
        <f t="shared" si="10"/>
        <v>0.0568896829739034</v>
      </c>
      <c r="U29" s="22">
        <f t="shared" si="11"/>
        <v>0.758818097529748</v>
      </c>
      <c r="V29" s="22"/>
      <c r="W29" s="21">
        <v>24</v>
      </c>
      <c r="X29" s="22">
        <f t="shared" si="12"/>
        <v>0.017556263655881</v>
      </c>
      <c r="Y29" s="22">
        <f t="shared" si="13"/>
        <v>0.907472299633395</v>
      </c>
      <c r="Z29" s="22">
        <f t="shared" si="14"/>
        <v>0.0749714367107238</v>
      </c>
      <c r="AA29" s="22">
        <f t="shared" si="15"/>
        <v>0.00508591309551914</v>
      </c>
      <c r="AB29" s="22">
        <f t="shared" si="15"/>
        <v>0.0966567020682817</v>
      </c>
      <c r="AC29" s="22">
        <f t="shared" si="15"/>
        <v>0.00761439573582258</v>
      </c>
    </row>
    <row r="30" spans="1:29">
      <c r="A30" s="74" t="s">
        <v>50</v>
      </c>
      <c r="B30" s="8">
        <f>'FPCM Iterasi 1'!AQ30</f>
        <v>0.0269875778578261</v>
      </c>
      <c r="C30" s="8">
        <f>'FPCM Iterasi 1'!AT30</f>
        <v>0.00699523115793159</v>
      </c>
      <c r="D30" s="7">
        <v>3</v>
      </c>
      <c r="E30" s="7">
        <f t="shared" si="4"/>
        <v>6</v>
      </c>
      <c r="F30" s="7">
        <v>2</v>
      </c>
      <c r="G30" s="8">
        <f t="shared" si="5"/>
        <v>0.000777262617585123</v>
      </c>
      <c r="H30" s="8">
        <f t="shared" si="6"/>
        <v>0.00233178785275537</v>
      </c>
      <c r="I30" s="8">
        <f t="shared" si="7"/>
        <v>0.00466357570551074</v>
      </c>
      <c r="J30" s="8">
        <f t="shared" si="7"/>
        <v>0.00155452523517025</v>
      </c>
      <c r="Q30" s="21">
        <v>25</v>
      </c>
      <c r="R30" s="22">
        <f t="shared" si="8"/>
        <v>0.0179854155041489</v>
      </c>
      <c r="S30" s="22">
        <f t="shared" si="9"/>
        <v>0.613584617241853</v>
      </c>
      <c r="T30" s="22">
        <f t="shared" si="10"/>
        <v>0.0301387204505202</v>
      </c>
      <c r="U30" s="22">
        <f t="shared" si="11"/>
        <v>0.661708753196522</v>
      </c>
      <c r="V30" s="22"/>
      <c r="W30" s="21">
        <v>25</v>
      </c>
      <c r="X30" s="22">
        <f t="shared" si="12"/>
        <v>0.0271802593169073</v>
      </c>
      <c r="Y30" s="22">
        <f t="shared" si="13"/>
        <v>0.927272934320129</v>
      </c>
      <c r="Z30" s="22">
        <f t="shared" si="14"/>
        <v>0.0455468063629639</v>
      </c>
      <c r="AA30" s="22">
        <f t="shared" si="15"/>
        <v>0.00686625037887093</v>
      </c>
      <c r="AB30" s="22">
        <f t="shared" si="15"/>
        <v>0.0861262184037387</v>
      </c>
      <c r="AC30" s="22">
        <f t="shared" si="15"/>
        <v>0.00403391498220972</v>
      </c>
    </row>
    <row r="31" spans="1:29">
      <c r="A31" s="74" t="s">
        <v>51</v>
      </c>
      <c r="B31" s="8">
        <f>'FPCM Iterasi 1'!AQ31</f>
        <v>0.018822786345878</v>
      </c>
      <c r="C31" s="8">
        <f>'FPCM Iterasi 1'!AT31</f>
        <v>0.00460802133795303</v>
      </c>
      <c r="D31" s="7">
        <v>2</v>
      </c>
      <c r="E31" s="7">
        <f t="shared" si="4"/>
        <v>4</v>
      </c>
      <c r="F31" s="7">
        <v>2</v>
      </c>
      <c r="G31" s="8">
        <f t="shared" si="5"/>
        <v>0.000375531146473601</v>
      </c>
      <c r="H31" s="8">
        <f t="shared" si="6"/>
        <v>0.000751062292947202</v>
      </c>
      <c r="I31" s="8">
        <f t="shared" si="7"/>
        <v>0.0015021245858944</v>
      </c>
      <c r="J31" s="8">
        <f t="shared" si="7"/>
        <v>0.000751062292947202</v>
      </c>
      <c r="Q31" s="21">
        <v>26</v>
      </c>
      <c r="R31" s="22">
        <f t="shared" si="8"/>
        <v>0.0118377717999817</v>
      </c>
      <c r="S31" s="22">
        <f t="shared" si="9"/>
        <v>0.541870521014838</v>
      </c>
      <c r="T31" s="22">
        <f t="shared" si="10"/>
        <v>0.074562484701226</v>
      </c>
      <c r="U31" s="22">
        <f t="shared" si="11"/>
        <v>0.628270777516046</v>
      </c>
      <c r="V31" s="22"/>
      <c r="W31" s="21">
        <v>26</v>
      </c>
      <c r="X31" s="22">
        <f t="shared" si="12"/>
        <v>0.0188418309805589</v>
      </c>
      <c r="Y31" s="22">
        <f t="shared" si="13"/>
        <v>0.862479269141241</v>
      </c>
      <c r="Z31" s="22">
        <f t="shared" si="14"/>
        <v>0.1186788998782</v>
      </c>
      <c r="AA31" s="22">
        <f t="shared" si="15"/>
        <v>0.00451927869488818</v>
      </c>
      <c r="AB31" s="22">
        <f t="shared" si="15"/>
        <v>0.0760600209458581</v>
      </c>
      <c r="AC31" s="22">
        <f t="shared" si="15"/>
        <v>0.00997981067712736</v>
      </c>
    </row>
    <row r="32" spans="1:29">
      <c r="A32" s="74" t="s">
        <v>52</v>
      </c>
      <c r="B32" s="8">
        <f>'FPCM Iterasi 1'!AQ32</f>
        <v>0.00980529910056458</v>
      </c>
      <c r="C32" s="8">
        <f>'FPCM Iterasi 1'!AT32</f>
        <v>0.00289133207582588</v>
      </c>
      <c r="D32" s="7">
        <v>1</v>
      </c>
      <c r="E32" s="7">
        <f t="shared" si="4"/>
        <v>2</v>
      </c>
      <c r="F32" s="7">
        <v>1</v>
      </c>
      <c r="G32" s="8">
        <f t="shared" si="5"/>
        <v>0.000104503691624232</v>
      </c>
      <c r="H32" s="8">
        <f t="shared" si="6"/>
        <v>0.000104503691624232</v>
      </c>
      <c r="I32" s="8">
        <f t="shared" si="7"/>
        <v>0.000209007383248464</v>
      </c>
      <c r="J32" s="8">
        <f t="shared" si="7"/>
        <v>0.000104503691624232</v>
      </c>
      <c r="Q32" s="21">
        <v>27</v>
      </c>
      <c r="R32" s="22">
        <f t="shared" si="8"/>
        <v>0.00742050483104234</v>
      </c>
      <c r="S32" s="22">
        <f t="shared" si="9"/>
        <v>0.069183074228375</v>
      </c>
      <c r="T32" s="22">
        <f t="shared" si="10"/>
        <v>0.677083775982918</v>
      </c>
      <c r="U32" s="22">
        <f t="shared" si="11"/>
        <v>0.753687355042336</v>
      </c>
      <c r="V32" s="22"/>
      <c r="W32" s="21">
        <v>27</v>
      </c>
      <c r="X32" s="22">
        <f t="shared" si="12"/>
        <v>0.0098456008070157</v>
      </c>
      <c r="Y32" s="22">
        <f t="shared" si="13"/>
        <v>0.0917928021022575</v>
      </c>
      <c r="Z32" s="22">
        <f t="shared" si="14"/>
        <v>0.898361597090727</v>
      </c>
      <c r="AA32" s="22">
        <f t="shared" si="15"/>
        <v>0.00283290892533479</v>
      </c>
      <c r="AB32" s="22">
        <f t="shared" si="15"/>
        <v>0.00971092884893246</v>
      </c>
      <c r="AC32" s="22">
        <f t="shared" si="15"/>
        <v>0.0906242317961936</v>
      </c>
    </row>
    <row r="33" spans="1:29">
      <c r="A33" s="74" t="s">
        <v>53</v>
      </c>
      <c r="B33" s="8">
        <f>'FPCM Iterasi 1'!AQ33</f>
        <v>0.0175189572562498</v>
      </c>
      <c r="C33" s="8">
        <f>'FPCM Iterasi 1'!AT33</f>
        <v>0.00518393490940066</v>
      </c>
      <c r="D33" s="7">
        <v>2</v>
      </c>
      <c r="E33" s="7">
        <f t="shared" si="4"/>
        <v>4</v>
      </c>
      <c r="F33" s="7">
        <v>3</v>
      </c>
      <c r="G33" s="8">
        <f t="shared" si="5"/>
        <v>0.00033378704449121</v>
      </c>
      <c r="H33" s="8">
        <f t="shared" si="6"/>
        <v>0.000667574088982421</v>
      </c>
      <c r="I33" s="8">
        <f t="shared" si="7"/>
        <v>0.00133514817796484</v>
      </c>
      <c r="J33" s="8">
        <f t="shared" si="7"/>
        <v>0.00100136113347363</v>
      </c>
      <c r="Q33" s="21">
        <v>28</v>
      </c>
      <c r="R33" s="22">
        <f t="shared" si="8"/>
        <v>0.0133220105870863</v>
      </c>
      <c r="S33" s="22">
        <f t="shared" si="9"/>
        <v>0.688606403968758</v>
      </c>
      <c r="T33" s="22">
        <f t="shared" si="10"/>
        <v>0.0568896829739034</v>
      </c>
      <c r="U33" s="22">
        <f t="shared" si="11"/>
        <v>0.758818097529748</v>
      </c>
      <c r="V33" s="22"/>
      <c r="W33" s="21">
        <v>28</v>
      </c>
      <c r="X33" s="22">
        <f t="shared" si="12"/>
        <v>0.017556263655881</v>
      </c>
      <c r="Y33" s="22">
        <f t="shared" si="13"/>
        <v>0.907472299633395</v>
      </c>
      <c r="Z33" s="22">
        <f t="shared" si="14"/>
        <v>0.0749714367107238</v>
      </c>
      <c r="AA33" s="22">
        <f t="shared" si="15"/>
        <v>0.00508591309551914</v>
      </c>
      <c r="AB33" s="22">
        <f t="shared" si="15"/>
        <v>0.0966567020682817</v>
      </c>
      <c r="AC33" s="22">
        <f t="shared" si="15"/>
        <v>0.00761439573582258</v>
      </c>
    </row>
    <row r="34" spans="1:29">
      <c r="A34" s="74" t="s">
        <v>54</v>
      </c>
      <c r="B34" s="8">
        <f>'FPCM Iterasi 1'!AQ34</f>
        <v>0.977779248380536</v>
      </c>
      <c r="C34" s="8">
        <f>'FPCM Iterasi 1'!AT34</f>
        <v>0.469769939653117</v>
      </c>
      <c r="D34" s="7">
        <v>5</v>
      </c>
      <c r="E34" s="7">
        <f t="shared" si="4"/>
        <v>10</v>
      </c>
      <c r="F34" s="7">
        <v>7</v>
      </c>
      <c r="G34" s="8">
        <f t="shared" si="5"/>
        <v>1.1767360547653</v>
      </c>
      <c r="H34" s="8">
        <f t="shared" si="6"/>
        <v>5.8836802738265</v>
      </c>
      <c r="I34" s="8">
        <f t="shared" si="7"/>
        <v>11.767360547653</v>
      </c>
      <c r="J34" s="8">
        <f t="shared" si="7"/>
        <v>8.2371523833571</v>
      </c>
      <c r="Q34" s="21">
        <v>29</v>
      </c>
      <c r="R34" s="22">
        <f t="shared" si="8"/>
        <v>1.26096878425563</v>
      </c>
      <c r="S34" s="22">
        <f t="shared" si="9"/>
        <v>0.0203119394057199</v>
      </c>
      <c r="T34" s="22">
        <f t="shared" si="10"/>
        <v>0.00696630444652239</v>
      </c>
      <c r="U34" s="22">
        <f t="shared" si="11"/>
        <v>1.28824702810788</v>
      </c>
      <c r="V34" s="22"/>
      <c r="W34" s="21">
        <v>29</v>
      </c>
      <c r="X34" s="22">
        <f t="shared" si="12"/>
        <v>0.978825300383338</v>
      </c>
      <c r="Y34" s="22">
        <f t="shared" si="13"/>
        <v>0.0157671152834354</v>
      </c>
      <c r="Z34" s="22">
        <f t="shared" si="14"/>
        <v>0.00540758433322699</v>
      </c>
      <c r="AA34" s="22">
        <f t="shared" si="15"/>
        <v>0.481397129281912</v>
      </c>
      <c r="AB34" s="22">
        <f t="shared" si="15"/>
        <v>0.00285109906653836</v>
      </c>
      <c r="AC34" s="22">
        <f t="shared" si="15"/>
        <v>0.000932404543304883</v>
      </c>
    </row>
    <row r="35" spans="1:29">
      <c r="A35" s="74" t="s">
        <v>55</v>
      </c>
      <c r="B35" s="8">
        <f>'FPCM Iterasi 1'!AQ35</f>
        <v>0.00980529910056458</v>
      </c>
      <c r="C35" s="8">
        <f>'FPCM Iterasi 1'!AT35</f>
        <v>0.00289133207582588</v>
      </c>
      <c r="D35" s="7">
        <v>1</v>
      </c>
      <c r="E35" s="7">
        <f t="shared" si="4"/>
        <v>2</v>
      </c>
      <c r="F35" s="7">
        <v>1</v>
      </c>
      <c r="G35" s="8">
        <f t="shared" si="5"/>
        <v>0.000104503691624232</v>
      </c>
      <c r="H35" s="8">
        <f t="shared" si="6"/>
        <v>0.000104503691624232</v>
      </c>
      <c r="I35" s="8">
        <f t="shared" si="7"/>
        <v>0.000209007383248464</v>
      </c>
      <c r="J35" s="8">
        <f t="shared" si="7"/>
        <v>0.000104503691624232</v>
      </c>
      <c r="Q35" s="21">
        <v>30</v>
      </c>
      <c r="R35" s="22">
        <f t="shared" si="8"/>
        <v>0.00742050483104234</v>
      </c>
      <c r="S35" s="22">
        <f t="shared" si="9"/>
        <v>0.069183074228375</v>
      </c>
      <c r="T35" s="22">
        <f t="shared" si="10"/>
        <v>0.677083775982918</v>
      </c>
      <c r="U35" s="22">
        <f t="shared" si="11"/>
        <v>0.753687355042336</v>
      </c>
      <c r="V35" s="22"/>
      <c r="W35" s="21">
        <v>30</v>
      </c>
      <c r="X35" s="22">
        <f t="shared" si="12"/>
        <v>0.0098456008070157</v>
      </c>
      <c r="Y35" s="22">
        <f t="shared" si="13"/>
        <v>0.0917928021022575</v>
      </c>
      <c r="Z35" s="22">
        <f t="shared" si="14"/>
        <v>0.898361597090727</v>
      </c>
      <c r="AA35" s="22">
        <f t="shared" si="15"/>
        <v>0.00283290892533479</v>
      </c>
      <c r="AB35" s="22">
        <f t="shared" si="15"/>
        <v>0.00971092884893246</v>
      </c>
      <c r="AC35" s="22">
        <f t="shared" si="15"/>
        <v>0.0906242317961936</v>
      </c>
    </row>
    <row r="36" spans="1:21">
      <c r="A36" s="9" t="s">
        <v>5</v>
      </c>
      <c r="B36" s="9"/>
      <c r="C36" s="9"/>
      <c r="D36" s="9"/>
      <c r="E36" s="9"/>
      <c r="F36" s="9"/>
      <c r="G36" s="10">
        <f>SUM(G6:G35)</f>
        <v>4.40474187497212</v>
      </c>
      <c r="H36" s="10">
        <f>SUM(H6:H35)</f>
        <v>23.7304372439213</v>
      </c>
      <c r="I36" s="10">
        <f>SUM(I6:I35)</f>
        <v>47.4608744878426</v>
      </c>
      <c r="J36" s="10">
        <f>SUM(J6:J35)</f>
        <v>31.7397165631895</v>
      </c>
      <c r="Q36" s="48" t="s">
        <v>139</v>
      </c>
      <c r="R36" s="24">
        <f>SUM(R6:R35)</f>
        <v>2.61939406688318</v>
      </c>
      <c r="S36" s="24">
        <f t="shared" ref="S36:T36" si="16">SUM(S6:S35)</f>
        <v>7.12424890601277</v>
      </c>
      <c r="T36" s="24">
        <f t="shared" si="16"/>
        <v>7.47133258470675</v>
      </c>
      <c r="U36" s="25"/>
    </row>
    <row r="37" spans="1:10">
      <c r="A37" s="9" t="s">
        <v>57</v>
      </c>
      <c r="B37" s="9"/>
      <c r="C37" s="9"/>
      <c r="D37" s="9"/>
      <c r="E37" s="9"/>
      <c r="F37" s="9"/>
      <c r="G37" s="9"/>
      <c r="H37" s="10">
        <f>(H36/$G36)</f>
        <v>5.38747511602403</v>
      </c>
      <c r="I37" s="10">
        <f t="shared" ref="I37:J37" si="17">(I36/$G36)</f>
        <v>10.7749502320481</v>
      </c>
      <c r="J37" s="10">
        <f t="shared" si="17"/>
        <v>7.20580625701034</v>
      </c>
    </row>
    <row r="38" spans="17:24">
      <c r="Q38" s="1" t="s">
        <v>8</v>
      </c>
      <c r="R38" s="1"/>
      <c r="S38" s="1"/>
      <c r="T38" s="1"/>
      <c r="U38" s="1"/>
      <c r="V38" s="1"/>
      <c r="W38" s="1"/>
      <c r="X38" s="1"/>
    </row>
    <row r="39" spans="17:24">
      <c r="Q39" s="1"/>
      <c r="R39" s="1"/>
      <c r="S39" s="1"/>
      <c r="T39" s="1"/>
      <c r="U39" s="1"/>
      <c r="V39" s="1"/>
      <c r="W39" s="1"/>
      <c r="X39" s="1"/>
    </row>
    <row r="40" spans="1:10">
      <c r="A40" s="11" t="s">
        <v>3</v>
      </c>
      <c r="B40" s="11" t="s">
        <v>145</v>
      </c>
      <c r="C40" s="12" t="s">
        <v>146</v>
      </c>
      <c r="D40" s="11" t="s">
        <v>10</v>
      </c>
      <c r="E40" s="11"/>
      <c r="F40" s="11"/>
      <c r="G40" s="13" t="s">
        <v>11</v>
      </c>
      <c r="H40" s="11" t="s">
        <v>12</v>
      </c>
      <c r="I40" s="11" t="s">
        <v>13</v>
      </c>
      <c r="J40" s="11" t="s">
        <v>14</v>
      </c>
    </row>
    <row r="41" spans="1:24">
      <c r="A41" s="14"/>
      <c r="B41" s="14"/>
      <c r="C41" s="11"/>
      <c r="D41" s="14" t="s">
        <v>21</v>
      </c>
      <c r="E41" s="14" t="s">
        <v>22</v>
      </c>
      <c r="F41" s="14" t="s">
        <v>23</v>
      </c>
      <c r="G41" s="15"/>
      <c r="H41" s="14"/>
      <c r="I41" s="14"/>
      <c r="J41" s="14"/>
      <c r="Q41" s="17" t="s">
        <v>3</v>
      </c>
      <c r="R41" s="16" t="s">
        <v>16</v>
      </c>
      <c r="S41" s="16"/>
      <c r="T41" s="16"/>
      <c r="U41" s="16" t="s">
        <v>17</v>
      </c>
      <c r="V41" s="16" t="s">
        <v>18</v>
      </c>
      <c r="W41" s="16" t="s">
        <v>19</v>
      </c>
      <c r="X41" s="16" t="s">
        <v>20</v>
      </c>
    </row>
    <row r="42" spans="1:24">
      <c r="A42" s="74" t="s">
        <v>26</v>
      </c>
      <c r="B42" s="8">
        <f>'FPCM Iterasi 1'!AR6</f>
        <v>0.862030438447176</v>
      </c>
      <c r="C42" s="8">
        <f>'FPCM Iterasi 1'!AU6</f>
        <v>0.0758421964622434</v>
      </c>
      <c r="D42" s="7">
        <v>2</v>
      </c>
      <c r="E42" s="7">
        <f>D42*2</f>
        <v>4</v>
      </c>
      <c r="F42" s="7">
        <v>2</v>
      </c>
      <c r="G42" s="8">
        <f>B42^2+C42^2</f>
        <v>0.748848515573648</v>
      </c>
      <c r="H42" s="8">
        <f>$G42*D42</f>
        <v>1.4976970311473</v>
      </c>
      <c r="I42" s="8">
        <f>$G42*E42</f>
        <v>2.99539406229459</v>
      </c>
      <c r="J42" s="8">
        <f>$G42*F42</f>
        <v>1.4976970311473</v>
      </c>
      <c r="Q42" s="20"/>
      <c r="R42" s="19" t="s">
        <v>141</v>
      </c>
      <c r="S42" s="19" t="s">
        <v>142</v>
      </c>
      <c r="T42" s="19" t="s">
        <v>143</v>
      </c>
      <c r="U42" s="16"/>
      <c r="V42" s="16"/>
      <c r="W42" s="16"/>
      <c r="X42" s="16"/>
    </row>
    <row r="43" spans="1:24">
      <c r="A43" s="74" t="s">
        <v>27</v>
      </c>
      <c r="B43" s="8">
        <f>'FPCM Iterasi 1'!AR7</f>
        <v>0.943914795213762</v>
      </c>
      <c r="C43" s="8">
        <f>'FPCM Iterasi 1'!AU7</f>
        <v>0.114244703499298</v>
      </c>
      <c r="D43" s="7">
        <v>3</v>
      </c>
      <c r="E43" s="7">
        <f t="shared" ref="E43:E71" si="18">D43*2</f>
        <v>6</v>
      </c>
      <c r="F43" s="7">
        <v>3</v>
      </c>
      <c r="G43" s="8">
        <f t="shared" ref="G43:G71" si="19">B43^2+C43^2</f>
        <v>0.90402699290108</v>
      </c>
      <c r="H43" s="8">
        <f t="shared" ref="H43:H71" si="20">G43*D43</f>
        <v>2.71208097870324</v>
      </c>
      <c r="I43" s="8">
        <f t="shared" ref="I43:J71" si="21">$G43*E43</f>
        <v>5.42416195740648</v>
      </c>
      <c r="J43" s="8">
        <f t="shared" si="21"/>
        <v>2.71208097870324</v>
      </c>
      <c r="Q43" s="7">
        <v>1</v>
      </c>
      <c r="R43" s="26">
        <f>X6^2+AA6^2</f>
        <v>0.000375438474622019</v>
      </c>
      <c r="S43" s="26">
        <f t="shared" ref="S43:T58" si="22">Y6^2+AB6^2</f>
        <v>0.749655616484693</v>
      </c>
      <c r="T43" s="26">
        <f t="shared" si="22"/>
        <v>0.0141842778974512</v>
      </c>
      <c r="U43" s="22">
        <f>SUM(($D6-M$4)^2,($E6-N$4)^2,($F6-O$4)^2)*R43</f>
        <v>0.0317152992104985</v>
      </c>
      <c r="V43" s="22">
        <f>SUM(($D42-M$5)^2,($E42-N$5)^2,($F42-O$5)^2)*S43</f>
        <v>1.38345893974949</v>
      </c>
      <c r="W43" s="22">
        <f>SUM(($D78-M$6)^2,($E78-N$6)^2,($F78-O$6)^2)*T43</f>
        <v>0.190233439165662</v>
      </c>
      <c r="X43" s="27">
        <f>(U43+V43+W43)</f>
        <v>1.60540767812565</v>
      </c>
    </row>
    <row r="44" spans="1:24">
      <c r="A44" s="74" t="s">
        <v>28</v>
      </c>
      <c r="B44" s="8">
        <f>'FPCM Iterasi 1'!AR8</f>
        <v>0.0376854519342162</v>
      </c>
      <c r="C44" s="8">
        <f>'FPCM Iterasi 1'!AU8</f>
        <v>0.00359502243206482</v>
      </c>
      <c r="D44" s="7">
        <v>0</v>
      </c>
      <c r="E44" s="7">
        <f t="shared" si="18"/>
        <v>0</v>
      </c>
      <c r="F44" s="7">
        <v>0</v>
      </c>
      <c r="G44" s="8">
        <f t="shared" si="19"/>
        <v>0.00143311747377317</v>
      </c>
      <c r="H44" s="8">
        <f t="shared" si="20"/>
        <v>0</v>
      </c>
      <c r="I44" s="8">
        <f t="shared" si="21"/>
        <v>0</v>
      </c>
      <c r="J44" s="8">
        <f t="shared" si="21"/>
        <v>0</v>
      </c>
      <c r="Q44" s="7">
        <v>2</v>
      </c>
      <c r="R44" s="26">
        <f t="shared" ref="R44:T72" si="23">X7^2+AA7^2</f>
        <v>0.000706298545133161</v>
      </c>
      <c r="S44" s="26">
        <f t="shared" si="22"/>
        <v>0.90308353841362</v>
      </c>
      <c r="T44" s="26">
        <f t="shared" si="22"/>
        <v>0.00098871583202137</v>
      </c>
      <c r="U44" s="22">
        <f t="shared" ref="U44:U72" si="24">SUM(($D7-M$4)^2,($E7-N$4)^2,($F7-O$4)^2)*R44</f>
        <v>0.0326232188534831</v>
      </c>
      <c r="V44" s="22">
        <f t="shared" ref="V44:V72" si="25">SUM(($D43-M$5)^2,($E43-N$5)^2,($F43-O$5)^2)*S44</f>
        <v>1.11667737437092</v>
      </c>
      <c r="W44" s="22">
        <f t="shared" ref="W44:W72" si="26">SUM(($D79-M$6)^2,($E79-N$6)^2,($F79-O$6)^2)*T44</f>
        <v>0.0369247973449287</v>
      </c>
      <c r="X44" s="27">
        <f t="shared" ref="X44:X72" si="27">(U44+V44+W44)</f>
        <v>1.18622539056934</v>
      </c>
    </row>
    <row r="45" spans="1:24">
      <c r="A45" s="74" t="s">
        <v>29</v>
      </c>
      <c r="B45" s="8">
        <f>'FPCM Iterasi 1'!AR9</f>
        <v>0.0264757748819598</v>
      </c>
      <c r="C45" s="8">
        <f>'FPCM Iterasi 1'!AU9</f>
        <v>0.00158705593905911</v>
      </c>
      <c r="D45" s="7">
        <v>6</v>
      </c>
      <c r="E45" s="7">
        <f t="shared" si="18"/>
        <v>12</v>
      </c>
      <c r="F45" s="7">
        <v>8</v>
      </c>
      <c r="G45" s="8">
        <f t="shared" si="19"/>
        <v>0.000703485402153917</v>
      </c>
      <c r="H45" s="8">
        <f t="shared" si="20"/>
        <v>0.0042209124129235</v>
      </c>
      <c r="I45" s="8">
        <f t="shared" si="21"/>
        <v>0.00844182482584701</v>
      </c>
      <c r="J45" s="8">
        <f t="shared" si="21"/>
        <v>0.00562788321723134</v>
      </c>
      <c r="Q45" s="7">
        <v>3</v>
      </c>
      <c r="R45" s="26">
        <f t="shared" si="23"/>
        <v>5.96044751277188e-5</v>
      </c>
      <c r="S45" s="26">
        <f t="shared" si="22"/>
        <v>0.00143404607202972</v>
      </c>
      <c r="T45" s="26">
        <f t="shared" si="22"/>
        <v>0.919229378307388</v>
      </c>
      <c r="U45" s="22">
        <f t="shared" si="24"/>
        <v>0.0117449476481153</v>
      </c>
      <c r="V45" s="22">
        <f t="shared" si="25"/>
        <v>0.0560186373963663</v>
      </c>
      <c r="W45" s="22">
        <f t="shared" si="26"/>
        <v>1.41770356468489</v>
      </c>
      <c r="X45" s="27">
        <f t="shared" si="27"/>
        <v>1.48546714972937</v>
      </c>
    </row>
    <row r="46" spans="1:24">
      <c r="A46" s="74" t="s">
        <v>30</v>
      </c>
      <c r="B46" s="8">
        <f>'FPCM Iterasi 1'!AR10</f>
        <v>0.0916256418686236</v>
      </c>
      <c r="C46" s="8">
        <f>'FPCM Iterasi 1'!AU10</f>
        <v>0.00970983590652406</v>
      </c>
      <c r="D46" s="7">
        <v>1</v>
      </c>
      <c r="E46" s="7">
        <f t="shared" si="18"/>
        <v>2</v>
      </c>
      <c r="F46" s="7">
        <v>1</v>
      </c>
      <c r="G46" s="8">
        <f t="shared" si="19"/>
        <v>0.0084895391611689</v>
      </c>
      <c r="H46" s="8">
        <f t="shared" si="20"/>
        <v>0.0084895391611689</v>
      </c>
      <c r="I46" s="8">
        <f t="shared" si="21"/>
        <v>0.0169790783223378</v>
      </c>
      <c r="J46" s="8">
        <f t="shared" si="21"/>
        <v>0.0084895391611689</v>
      </c>
      <c r="Q46" s="7">
        <v>4</v>
      </c>
      <c r="R46" s="26">
        <f t="shared" si="23"/>
        <v>0.947101111072985</v>
      </c>
      <c r="S46" s="26">
        <f t="shared" si="22"/>
        <v>0.00074165390408924</v>
      </c>
      <c r="T46" s="26">
        <f t="shared" si="22"/>
        <v>0.000135269080361611</v>
      </c>
      <c r="U46" s="22">
        <f t="shared" si="24"/>
        <v>2.374076921142</v>
      </c>
      <c r="V46" s="22">
        <f t="shared" si="25"/>
        <v>0.0657277309943559</v>
      </c>
      <c r="W46" s="22">
        <f t="shared" si="26"/>
        <v>0.0280660050468324</v>
      </c>
      <c r="X46" s="27">
        <f t="shared" si="27"/>
        <v>2.46787065718319</v>
      </c>
    </row>
    <row r="47" spans="1:24">
      <c r="A47" s="74" t="s">
        <v>31</v>
      </c>
      <c r="B47" s="8">
        <f>'FPCM Iterasi 1'!AR11</f>
        <v>0.0643700885062414</v>
      </c>
      <c r="C47" s="8">
        <f>'FPCM Iterasi 1'!AU11</f>
        <v>0.0074479013159235</v>
      </c>
      <c r="D47" s="7">
        <v>1</v>
      </c>
      <c r="E47" s="7">
        <f t="shared" si="18"/>
        <v>2</v>
      </c>
      <c r="F47" s="7">
        <v>0</v>
      </c>
      <c r="G47" s="8">
        <f t="shared" si="19"/>
        <v>0.00419897952831308</v>
      </c>
      <c r="H47" s="8">
        <f t="shared" si="20"/>
        <v>0.00419897952831308</v>
      </c>
      <c r="I47" s="8">
        <f t="shared" si="21"/>
        <v>0.00839795905662617</v>
      </c>
      <c r="J47" s="8">
        <f t="shared" si="21"/>
        <v>0</v>
      </c>
      <c r="Q47" s="7">
        <v>5</v>
      </c>
      <c r="R47" s="26">
        <f t="shared" si="23"/>
        <v>0.00010496122823035</v>
      </c>
      <c r="S47" s="26">
        <f t="shared" si="22"/>
        <v>0.00852022065689324</v>
      </c>
      <c r="T47" s="26">
        <f t="shared" si="22"/>
        <v>0.815266310516052</v>
      </c>
      <c r="U47" s="22">
        <f t="shared" si="24"/>
        <v>0.0141447557302656</v>
      </c>
      <c r="V47" s="22">
        <f t="shared" si="25"/>
        <v>0.123154698630011</v>
      </c>
      <c r="W47" s="22">
        <f t="shared" si="26"/>
        <v>1.20408484065732</v>
      </c>
      <c r="X47" s="27">
        <f t="shared" si="27"/>
        <v>1.3413842950176</v>
      </c>
    </row>
    <row r="48" spans="1:24">
      <c r="A48" s="74" t="s">
        <v>32</v>
      </c>
      <c r="B48" s="8">
        <f>'FPCM Iterasi 1'!AR12</f>
        <v>0.862030438447176</v>
      </c>
      <c r="C48" s="8">
        <f>'FPCM Iterasi 1'!AU12</f>
        <v>0.0758421964622434</v>
      </c>
      <c r="D48" s="7">
        <v>2</v>
      </c>
      <c r="E48" s="7">
        <f t="shared" si="18"/>
        <v>4</v>
      </c>
      <c r="F48" s="7">
        <v>2</v>
      </c>
      <c r="G48" s="8">
        <f t="shared" si="19"/>
        <v>0.748848515573648</v>
      </c>
      <c r="H48" s="8">
        <f t="shared" si="20"/>
        <v>1.4976970311473</v>
      </c>
      <c r="I48" s="8">
        <f t="shared" si="21"/>
        <v>2.99539406229459</v>
      </c>
      <c r="J48" s="8">
        <f t="shared" si="21"/>
        <v>1.4976970311473</v>
      </c>
      <c r="Q48" s="7">
        <v>6</v>
      </c>
      <c r="R48" s="26">
        <f t="shared" si="23"/>
        <v>7.39147803663807e-5</v>
      </c>
      <c r="S48" s="26">
        <f t="shared" si="22"/>
        <v>0.00421350345358892</v>
      </c>
      <c r="T48" s="26">
        <f t="shared" si="22"/>
        <v>0.870342244122622</v>
      </c>
      <c r="U48" s="22">
        <f t="shared" si="24"/>
        <v>0.0109521993857098</v>
      </c>
      <c r="V48" s="22">
        <f t="shared" si="25"/>
        <v>0.0794146527112994</v>
      </c>
      <c r="W48" s="22">
        <f t="shared" si="26"/>
        <v>1.14068159970966</v>
      </c>
      <c r="X48" s="27">
        <f t="shared" si="27"/>
        <v>1.23104845180666</v>
      </c>
    </row>
    <row r="49" spans="1:24">
      <c r="A49" s="74" t="s">
        <v>33</v>
      </c>
      <c r="B49" s="8">
        <f>'FPCM Iterasi 1'!AR13</f>
        <v>0.878967514972987</v>
      </c>
      <c r="C49" s="8">
        <f>'FPCM Iterasi 1'!AU13</f>
        <v>0.049600820869896</v>
      </c>
      <c r="D49" s="7">
        <v>3</v>
      </c>
      <c r="E49" s="7">
        <f t="shared" si="18"/>
        <v>6</v>
      </c>
      <c r="F49" s="7">
        <v>4</v>
      </c>
      <c r="G49" s="8">
        <f t="shared" si="19"/>
        <v>0.775044133808756</v>
      </c>
      <c r="H49" s="8">
        <f t="shared" si="20"/>
        <v>2.32513240142627</v>
      </c>
      <c r="I49" s="8">
        <f t="shared" si="21"/>
        <v>4.65026480285253</v>
      </c>
      <c r="J49" s="8">
        <f t="shared" si="21"/>
        <v>3.10017653523502</v>
      </c>
      <c r="Q49" s="7">
        <v>7</v>
      </c>
      <c r="R49" s="26">
        <f t="shared" si="23"/>
        <v>0.000375438474622019</v>
      </c>
      <c r="S49" s="26">
        <f t="shared" si="22"/>
        <v>0.749655616484693</v>
      </c>
      <c r="T49" s="26">
        <f t="shared" si="22"/>
        <v>0.0141842778974512</v>
      </c>
      <c r="U49" s="22">
        <f t="shared" si="24"/>
        <v>0.0317152992104985</v>
      </c>
      <c r="V49" s="22">
        <f t="shared" si="25"/>
        <v>1.38345893974949</v>
      </c>
      <c r="W49" s="22">
        <f t="shared" si="26"/>
        <v>0.190233439165662</v>
      </c>
      <c r="X49" s="27">
        <f t="shared" si="27"/>
        <v>1.60540767812565</v>
      </c>
    </row>
    <row r="50" spans="1:24">
      <c r="A50" s="74" t="s">
        <v>34</v>
      </c>
      <c r="B50" s="8">
        <f>'FPCM Iterasi 1'!AR14</f>
        <v>0.661285442656023</v>
      </c>
      <c r="C50" s="8">
        <f>'FPCM Iterasi 1'!AU14</f>
        <v>0.0101880732242057</v>
      </c>
      <c r="D50" s="7">
        <v>4</v>
      </c>
      <c r="E50" s="7">
        <f t="shared" si="18"/>
        <v>8</v>
      </c>
      <c r="F50" s="7">
        <v>1</v>
      </c>
      <c r="G50" s="8">
        <f t="shared" si="19"/>
        <v>0.437402233504794</v>
      </c>
      <c r="H50" s="8">
        <f t="shared" si="20"/>
        <v>1.74960893401918</v>
      </c>
      <c r="I50" s="8">
        <f t="shared" si="21"/>
        <v>3.49921786803835</v>
      </c>
      <c r="J50" s="8">
        <f t="shared" si="21"/>
        <v>0.437402233504794</v>
      </c>
      <c r="Q50" s="7">
        <v>8</v>
      </c>
      <c r="R50" s="26">
        <f t="shared" si="23"/>
        <v>0.00424345620186096</v>
      </c>
      <c r="S50" s="26">
        <f t="shared" si="22"/>
        <v>0.773708185243411</v>
      </c>
      <c r="T50" s="26">
        <f t="shared" si="22"/>
        <v>0.00330262406668291</v>
      </c>
      <c r="U50" s="22">
        <f t="shared" si="24"/>
        <v>0.164550117496032</v>
      </c>
      <c r="V50" s="22">
        <f t="shared" si="25"/>
        <v>2.19985757638339</v>
      </c>
      <c r="W50" s="22">
        <f t="shared" si="26"/>
        <v>0.143705521369461</v>
      </c>
      <c r="X50" s="27">
        <f t="shared" si="27"/>
        <v>2.50811321524888</v>
      </c>
    </row>
    <row r="51" spans="1:24">
      <c r="A51" s="74" t="s">
        <v>35</v>
      </c>
      <c r="B51" s="8">
        <f>'FPCM Iterasi 1'!AR15</f>
        <v>0.0978681942893658</v>
      </c>
      <c r="C51" s="8">
        <f>'FPCM Iterasi 1'!AU15</f>
        <v>0.00100441323061161</v>
      </c>
      <c r="D51" s="7">
        <v>7</v>
      </c>
      <c r="E51" s="7">
        <f t="shared" si="18"/>
        <v>14</v>
      </c>
      <c r="F51" s="7">
        <v>9</v>
      </c>
      <c r="G51" s="8">
        <f t="shared" si="19"/>
        <v>0.00957919229939888</v>
      </c>
      <c r="H51" s="8">
        <f t="shared" si="20"/>
        <v>0.0670543460957922</v>
      </c>
      <c r="I51" s="8">
        <f t="shared" si="21"/>
        <v>0.134108692191584</v>
      </c>
      <c r="J51" s="8">
        <f t="shared" si="21"/>
        <v>0.0862127306945899</v>
      </c>
      <c r="Q51" s="7">
        <v>9</v>
      </c>
      <c r="R51" s="26">
        <f t="shared" si="23"/>
        <v>0.0359555070758775</v>
      </c>
      <c r="S51" s="26">
        <f t="shared" si="22"/>
        <v>0.436370354204219</v>
      </c>
      <c r="T51" s="26">
        <f t="shared" si="22"/>
        <v>0.022517281381863</v>
      </c>
      <c r="U51" s="22">
        <f t="shared" si="24"/>
        <v>1.73080704566974</v>
      </c>
      <c r="V51" s="22">
        <f t="shared" si="25"/>
        <v>6.02510762093768</v>
      </c>
      <c r="W51" s="22">
        <f t="shared" si="26"/>
        <v>1.36864400614011</v>
      </c>
      <c r="X51" s="27">
        <f t="shared" si="27"/>
        <v>9.12455867274753</v>
      </c>
    </row>
    <row r="52" spans="1:24">
      <c r="A52" s="74" t="s">
        <v>36</v>
      </c>
      <c r="B52" s="8">
        <f>'FPCM Iterasi 1'!AR16</f>
        <v>0.0376854519342162</v>
      </c>
      <c r="C52" s="8">
        <f>'FPCM Iterasi 1'!AU16</f>
        <v>0.00359502243206482</v>
      </c>
      <c r="D52" s="7">
        <v>0</v>
      </c>
      <c r="E52" s="7">
        <f t="shared" si="18"/>
        <v>0</v>
      </c>
      <c r="F52" s="7">
        <v>0</v>
      </c>
      <c r="G52" s="8">
        <f t="shared" si="19"/>
        <v>0.00143311747377317</v>
      </c>
      <c r="H52" s="8">
        <f t="shared" si="20"/>
        <v>0</v>
      </c>
      <c r="I52" s="8">
        <f t="shared" si="21"/>
        <v>0</v>
      </c>
      <c r="J52" s="8">
        <f t="shared" si="21"/>
        <v>0</v>
      </c>
      <c r="Q52" s="7">
        <v>10</v>
      </c>
      <c r="R52" s="26">
        <f t="shared" si="23"/>
        <v>0.727238038300713</v>
      </c>
      <c r="S52" s="26">
        <f t="shared" si="22"/>
        <v>0.0097535894175566</v>
      </c>
      <c r="T52" s="26">
        <f t="shared" si="22"/>
        <v>0.00238040976589732</v>
      </c>
      <c r="U52" s="22">
        <f t="shared" si="24"/>
        <v>11.7960291118772</v>
      </c>
      <c r="V52" s="22">
        <f t="shared" si="25"/>
        <v>1.36564142539576</v>
      </c>
      <c r="W52" s="22">
        <f t="shared" si="26"/>
        <v>0.674649617329966</v>
      </c>
      <c r="X52" s="27">
        <f t="shared" si="27"/>
        <v>13.8363201546029</v>
      </c>
    </row>
    <row r="53" spans="1:24">
      <c r="A53" s="74" t="s">
        <v>37</v>
      </c>
      <c r="B53" s="8">
        <f>'FPCM Iterasi 1'!AR17</f>
        <v>0.639443318221931</v>
      </c>
      <c r="C53" s="8">
        <f>'FPCM Iterasi 1'!AU17</f>
        <v>0.0127739789893208</v>
      </c>
      <c r="D53" s="7">
        <v>4</v>
      </c>
      <c r="E53" s="7">
        <f t="shared" si="18"/>
        <v>8</v>
      </c>
      <c r="F53" s="7">
        <v>3</v>
      </c>
      <c r="G53" s="8">
        <f t="shared" si="19"/>
        <v>0.409050931757894</v>
      </c>
      <c r="H53" s="8">
        <f t="shared" si="20"/>
        <v>1.63620372703158</v>
      </c>
      <c r="I53" s="8">
        <f t="shared" si="21"/>
        <v>3.27240745406315</v>
      </c>
      <c r="J53" s="8">
        <f t="shared" si="21"/>
        <v>1.22715279527368</v>
      </c>
      <c r="Q53" s="7">
        <v>11</v>
      </c>
      <c r="R53" s="26">
        <f t="shared" si="23"/>
        <v>5.96044751277188e-5</v>
      </c>
      <c r="S53" s="26">
        <f t="shared" si="22"/>
        <v>0.00143404607202972</v>
      </c>
      <c r="T53" s="26">
        <f t="shared" si="22"/>
        <v>0.919229378307388</v>
      </c>
      <c r="U53" s="22">
        <f t="shared" si="24"/>
        <v>0.0117449476481153</v>
      </c>
      <c r="V53" s="22">
        <f t="shared" si="25"/>
        <v>0.0560186373963663</v>
      </c>
      <c r="W53" s="22">
        <f t="shared" si="26"/>
        <v>1.41770356468489</v>
      </c>
      <c r="X53" s="27">
        <f t="shared" si="27"/>
        <v>1.48546714972937</v>
      </c>
    </row>
    <row r="54" spans="1:24">
      <c r="A54" s="74" t="s">
        <v>38</v>
      </c>
      <c r="B54" s="8">
        <f>'FPCM Iterasi 1'!AR18</f>
        <v>0.0376854519342162</v>
      </c>
      <c r="C54" s="8">
        <f>'FPCM Iterasi 1'!AU18</f>
        <v>0.00359502243206482</v>
      </c>
      <c r="D54" s="7">
        <v>0</v>
      </c>
      <c r="E54" s="7">
        <f t="shared" si="18"/>
        <v>0</v>
      </c>
      <c r="F54" s="7">
        <v>0</v>
      </c>
      <c r="G54" s="8">
        <f t="shared" si="19"/>
        <v>0.00143311747377317</v>
      </c>
      <c r="H54" s="8">
        <f t="shared" si="20"/>
        <v>0</v>
      </c>
      <c r="I54" s="8">
        <f t="shared" si="21"/>
        <v>0</v>
      </c>
      <c r="J54" s="8">
        <f t="shared" si="21"/>
        <v>0</v>
      </c>
      <c r="Q54" s="7">
        <v>12</v>
      </c>
      <c r="R54" s="26">
        <f t="shared" si="23"/>
        <v>0.0664365879342529</v>
      </c>
      <c r="S54" s="26">
        <f t="shared" si="22"/>
        <v>0.407053708320005</v>
      </c>
      <c r="T54" s="26">
        <f t="shared" si="22"/>
        <v>0.010975660814833</v>
      </c>
      <c r="U54" s="22">
        <f t="shared" si="24"/>
        <v>1.81466505772656</v>
      </c>
      <c r="V54" s="22">
        <f t="shared" si="25"/>
        <v>4.48606723456499</v>
      </c>
      <c r="W54" s="22">
        <f t="shared" si="26"/>
        <v>0.736626613957076</v>
      </c>
      <c r="X54" s="27">
        <f t="shared" si="27"/>
        <v>7.03735890624863</v>
      </c>
    </row>
    <row r="55" spans="1:24">
      <c r="A55" s="74" t="s">
        <v>39</v>
      </c>
      <c r="B55" s="8">
        <f>'FPCM Iterasi 1'!AR19</f>
        <v>0.703169953330934</v>
      </c>
      <c r="C55" s="8">
        <f>'FPCM Iterasi 1'!AU19</f>
        <v>0.0330748648781109</v>
      </c>
      <c r="D55" s="7">
        <v>2</v>
      </c>
      <c r="E55" s="7">
        <f t="shared" si="18"/>
        <v>4</v>
      </c>
      <c r="F55" s="7">
        <v>1</v>
      </c>
      <c r="G55" s="8">
        <f t="shared" si="19"/>
        <v>0.495541929954133</v>
      </c>
      <c r="H55" s="8">
        <f t="shared" si="20"/>
        <v>0.991083859908265</v>
      </c>
      <c r="I55" s="8">
        <f t="shared" si="21"/>
        <v>1.98216771981653</v>
      </c>
      <c r="J55" s="8">
        <f t="shared" si="21"/>
        <v>0.495541929954133</v>
      </c>
      <c r="Q55" s="7">
        <v>13</v>
      </c>
      <c r="R55" s="26">
        <f t="shared" si="23"/>
        <v>5.96044751277188e-5</v>
      </c>
      <c r="S55" s="26">
        <f t="shared" si="22"/>
        <v>0.00143404607202972</v>
      </c>
      <c r="T55" s="26">
        <f t="shared" si="22"/>
        <v>0.919229378307388</v>
      </c>
      <c r="U55" s="22">
        <f t="shared" si="24"/>
        <v>0.0117449476481153</v>
      </c>
      <c r="V55" s="22">
        <f t="shared" si="25"/>
        <v>0.0560186373963663</v>
      </c>
      <c r="W55" s="22">
        <f t="shared" si="26"/>
        <v>1.41770356468489</v>
      </c>
      <c r="X55" s="27">
        <f t="shared" si="27"/>
        <v>1.48546714972937</v>
      </c>
    </row>
    <row r="56" spans="1:24">
      <c r="A56" s="74" t="s">
        <v>40</v>
      </c>
      <c r="B56" s="8">
        <f>'FPCM Iterasi 1'!AR20</f>
        <v>0.759861428565885</v>
      </c>
      <c r="C56" s="8">
        <f>'FPCM Iterasi 1'!AU20</f>
        <v>0.0218353656329338</v>
      </c>
      <c r="D56" s="7">
        <v>3</v>
      </c>
      <c r="E56" s="7">
        <f t="shared" si="18"/>
        <v>6</v>
      </c>
      <c r="F56" s="7">
        <v>5</v>
      </c>
      <c r="G56" s="8">
        <f t="shared" si="19"/>
        <v>0.577866173814512</v>
      </c>
      <c r="H56" s="8">
        <f t="shared" si="20"/>
        <v>1.73359852144354</v>
      </c>
      <c r="I56" s="8">
        <f t="shared" si="21"/>
        <v>3.46719704288707</v>
      </c>
      <c r="J56" s="8">
        <f t="shared" si="21"/>
        <v>2.88933086907256</v>
      </c>
      <c r="Q56" s="7">
        <v>14</v>
      </c>
      <c r="R56" s="26">
        <f t="shared" si="23"/>
        <v>0.000983406630589514</v>
      </c>
      <c r="S56" s="26">
        <f t="shared" si="22"/>
        <v>0.496235810945963</v>
      </c>
      <c r="T56" s="26">
        <f t="shared" si="22"/>
        <v>0.0704903044340771</v>
      </c>
      <c r="U56" s="22">
        <f t="shared" si="24"/>
        <v>0.0942958816996018</v>
      </c>
      <c r="V56" s="22">
        <f t="shared" si="25"/>
        <v>2.10339981035836</v>
      </c>
      <c r="W56" s="22">
        <f t="shared" si="26"/>
        <v>0.792681858555549</v>
      </c>
      <c r="X56" s="27">
        <f t="shared" si="27"/>
        <v>2.99037755061351</v>
      </c>
    </row>
    <row r="57" spans="1:24">
      <c r="A57" s="74" t="s">
        <v>41</v>
      </c>
      <c r="B57" s="8">
        <f>'FPCM Iterasi 1'!AR21</f>
        <v>0.0916256418686236</v>
      </c>
      <c r="C57" s="8">
        <f>'FPCM Iterasi 1'!AU21</f>
        <v>0.00970983590652406</v>
      </c>
      <c r="D57" s="7">
        <v>1</v>
      </c>
      <c r="E57" s="7">
        <f t="shared" si="18"/>
        <v>2</v>
      </c>
      <c r="F57" s="7">
        <v>1</v>
      </c>
      <c r="G57" s="8">
        <f t="shared" si="19"/>
        <v>0.0084895391611689</v>
      </c>
      <c r="H57" s="8">
        <f t="shared" si="20"/>
        <v>0.0084895391611689</v>
      </c>
      <c r="I57" s="8">
        <f t="shared" si="21"/>
        <v>0.0169790783223378</v>
      </c>
      <c r="J57" s="8">
        <f t="shared" si="21"/>
        <v>0.0084895391611689</v>
      </c>
      <c r="Q57" s="7">
        <v>15</v>
      </c>
      <c r="R57" s="26">
        <f t="shared" si="23"/>
        <v>0.021639308553602</v>
      </c>
      <c r="S57" s="26">
        <f t="shared" si="22"/>
        <v>0.576031250291252</v>
      </c>
      <c r="T57" s="26">
        <f t="shared" si="22"/>
        <v>0.00897241864858226</v>
      </c>
      <c r="U57" s="22">
        <f t="shared" si="24"/>
        <v>0.722012157354627</v>
      </c>
      <c r="V57" s="22">
        <f t="shared" si="25"/>
        <v>3.71540980373189</v>
      </c>
      <c r="W57" s="22">
        <f t="shared" si="26"/>
        <v>0.463684162325813</v>
      </c>
      <c r="X57" s="27">
        <f t="shared" si="27"/>
        <v>4.90110612341233</v>
      </c>
    </row>
    <row r="58" spans="1:24">
      <c r="A58" s="74" t="s">
        <v>42</v>
      </c>
      <c r="B58" s="8">
        <f>'FPCM Iterasi 1'!AR22</f>
        <v>0.0376854519342162</v>
      </c>
      <c r="C58" s="8">
        <f>'FPCM Iterasi 1'!AU22</f>
        <v>0.00359502243206482</v>
      </c>
      <c r="D58" s="7">
        <v>0</v>
      </c>
      <c r="E58" s="7">
        <f t="shared" si="18"/>
        <v>0</v>
      </c>
      <c r="F58" s="7">
        <v>0</v>
      </c>
      <c r="G58" s="8">
        <f t="shared" si="19"/>
        <v>0.00143311747377317</v>
      </c>
      <c r="H58" s="8">
        <f t="shared" si="20"/>
        <v>0</v>
      </c>
      <c r="I58" s="8">
        <f t="shared" si="21"/>
        <v>0</v>
      </c>
      <c r="J58" s="8">
        <f t="shared" si="21"/>
        <v>0</v>
      </c>
      <c r="Q58" s="7">
        <v>16</v>
      </c>
      <c r="R58" s="26">
        <f t="shared" si="23"/>
        <v>0.00010496122823035</v>
      </c>
      <c r="S58" s="26">
        <f t="shared" si="22"/>
        <v>0.00852022065689324</v>
      </c>
      <c r="T58" s="26">
        <f t="shared" si="22"/>
        <v>0.815266310516052</v>
      </c>
      <c r="U58" s="22">
        <f t="shared" si="24"/>
        <v>0.0141447557302656</v>
      </c>
      <c r="V58" s="22">
        <f t="shared" si="25"/>
        <v>0.123154698630011</v>
      </c>
      <c r="W58" s="22">
        <f t="shared" si="26"/>
        <v>1.20408484065732</v>
      </c>
      <c r="X58" s="27">
        <f t="shared" si="27"/>
        <v>1.3413842950176</v>
      </c>
    </row>
    <row r="59" spans="1:24">
      <c r="A59" s="74" t="s">
        <v>43</v>
      </c>
      <c r="B59" s="8">
        <f>'FPCM Iterasi 1'!AR23</f>
        <v>0.759861428565885</v>
      </c>
      <c r="C59" s="8">
        <f>'FPCM Iterasi 1'!AU23</f>
        <v>0.0218353656329338</v>
      </c>
      <c r="D59" s="7">
        <v>3</v>
      </c>
      <c r="E59" s="7">
        <f t="shared" si="18"/>
        <v>6</v>
      </c>
      <c r="F59" s="7">
        <v>5</v>
      </c>
      <c r="G59" s="8">
        <f t="shared" si="19"/>
        <v>0.577866173814512</v>
      </c>
      <c r="H59" s="8">
        <f t="shared" si="20"/>
        <v>1.73359852144354</v>
      </c>
      <c r="I59" s="8">
        <f t="shared" si="21"/>
        <v>3.46719704288707</v>
      </c>
      <c r="J59" s="8">
        <f t="shared" si="21"/>
        <v>2.88933086907256</v>
      </c>
      <c r="Q59" s="7">
        <v>17</v>
      </c>
      <c r="R59" s="26">
        <f t="shared" si="23"/>
        <v>5.96044751277188e-5</v>
      </c>
      <c r="S59" s="26">
        <f t="shared" si="23"/>
        <v>0.00143404607202972</v>
      </c>
      <c r="T59" s="26">
        <f t="shared" si="23"/>
        <v>0.919229378307388</v>
      </c>
      <c r="U59" s="22">
        <f t="shared" si="24"/>
        <v>0.0117449476481153</v>
      </c>
      <c r="V59" s="22">
        <f t="shared" si="25"/>
        <v>0.0560186373963663</v>
      </c>
      <c r="W59" s="22">
        <f t="shared" si="26"/>
        <v>1.41770356468489</v>
      </c>
      <c r="X59" s="27">
        <f t="shared" si="27"/>
        <v>1.48546714972937</v>
      </c>
    </row>
    <row r="60" spans="1:24">
      <c r="A60" s="74" t="s">
        <v>44</v>
      </c>
      <c r="B60" s="8">
        <f>'FPCM Iterasi 1'!AR24</f>
        <v>0.23333052355631</v>
      </c>
      <c r="C60" s="8">
        <f>'FPCM Iterasi 1'!AU24</f>
        <v>0.00477814237598726</v>
      </c>
      <c r="D60" s="7">
        <v>4</v>
      </c>
      <c r="E60" s="7">
        <f t="shared" si="18"/>
        <v>8</v>
      </c>
      <c r="F60" s="7">
        <v>7</v>
      </c>
      <c r="G60" s="8">
        <f t="shared" si="19"/>
        <v>0.0544659638676268</v>
      </c>
      <c r="H60" s="8">
        <f t="shared" si="20"/>
        <v>0.217863855470507</v>
      </c>
      <c r="I60" s="8">
        <f t="shared" si="21"/>
        <v>0.435727710941015</v>
      </c>
      <c r="J60" s="8">
        <f t="shared" si="21"/>
        <v>0.381261747073388</v>
      </c>
      <c r="Q60" s="7">
        <v>18</v>
      </c>
      <c r="R60" s="26">
        <f t="shared" si="23"/>
        <v>0.021639308553602</v>
      </c>
      <c r="S60" s="26">
        <f t="shared" si="23"/>
        <v>0.576031250291252</v>
      </c>
      <c r="T60" s="26">
        <f t="shared" si="23"/>
        <v>0.00897241864858226</v>
      </c>
      <c r="U60" s="22">
        <f t="shared" si="24"/>
        <v>0.722012157354627</v>
      </c>
      <c r="V60" s="22">
        <f t="shared" si="25"/>
        <v>3.71540980373189</v>
      </c>
      <c r="W60" s="22">
        <f t="shared" si="26"/>
        <v>0.463684162325813</v>
      </c>
      <c r="X60" s="27">
        <f t="shared" si="27"/>
        <v>4.90110612341233</v>
      </c>
    </row>
    <row r="61" spans="1:24">
      <c r="A61" s="74" t="s">
        <v>45</v>
      </c>
      <c r="B61" s="8">
        <f>'FPCM Iterasi 1'!AR25</f>
        <v>0.0507616463907616</v>
      </c>
      <c r="C61" s="8">
        <f>'FPCM Iterasi 1'!AU25</f>
        <v>0.00337990248426245</v>
      </c>
      <c r="D61" s="7">
        <v>5</v>
      </c>
      <c r="E61" s="7">
        <f t="shared" si="18"/>
        <v>10</v>
      </c>
      <c r="F61" s="7">
        <v>6</v>
      </c>
      <c r="G61" s="8">
        <f t="shared" si="19"/>
        <v>0.00258816848510384</v>
      </c>
      <c r="H61" s="8">
        <f t="shared" si="20"/>
        <v>0.0129408424255192</v>
      </c>
      <c r="I61" s="8">
        <f t="shared" si="21"/>
        <v>0.0258816848510384</v>
      </c>
      <c r="J61" s="8">
        <f t="shared" si="21"/>
        <v>0.0155290109106231</v>
      </c>
      <c r="Q61" s="7">
        <v>19</v>
      </c>
      <c r="R61" s="26">
        <f t="shared" si="23"/>
        <v>0.496474976374411</v>
      </c>
      <c r="S61" s="26">
        <f t="shared" si="23"/>
        <v>0.0533659706872971</v>
      </c>
      <c r="T61" s="26">
        <f t="shared" si="23"/>
        <v>0.00429663364039415</v>
      </c>
      <c r="U61" s="22">
        <f t="shared" si="24"/>
        <v>4.79981690575292</v>
      </c>
      <c r="V61" s="22">
        <f t="shared" si="25"/>
        <v>1.57151151030892</v>
      </c>
      <c r="W61" s="22">
        <f t="shared" si="26"/>
        <v>0.445903757072887</v>
      </c>
      <c r="X61" s="27">
        <f t="shared" si="27"/>
        <v>6.81723217313473</v>
      </c>
    </row>
    <row r="62" spans="1:24">
      <c r="A62" s="74" t="s">
        <v>46</v>
      </c>
      <c r="B62" s="8">
        <f>'FPCM Iterasi 1'!AR26</f>
        <v>0.0376854519342162</v>
      </c>
      <c r="C62" s="8">
        <f>'FPCM Iterasi 1'!AU26</f>
        <v>0.00359502243206482</v>
      </c>
      <c r="D62" s="7">
        <v>0</v>
      </c>
      <c r="E62" s="7">
        <f t="shared" si="18"/>
        <v>0</v>
      </c>
      <c r="F62" s="7">
        <v>0</v>
      </c>
      <c r="G62" s="8">
        <f t="shared" si="19"/>
        <v>0.00143311747377317</v>
      </c>
      <c r="H62" s="8">
        <f t="shared" si="20"/>
        <v>0</v>
      </c>
      <c r="I62" s="8">
        <f t="shared" si="21"/>
        <v>0</v>
      </c>
      <c r="J62" s="8">
        <f t="shared" si="21"/>
        <v>0</v>
      </c>
      <c r="Q62" s="7">
        <v>20</v>
      </c>
      <c r="R62" s="26">
        <f t="shared" si="23"/>
        <v>0.90384165721054</v>
      </c>
      <c r="S62" s="26">
        <f t="shared" si="23"/>
        <v>0.00246271394062198</v>
      </c>
      <c r="T62" s="26">
        <f t="shared" si="23"/>
        <v>0.000247102859465514</v>
      </c>
      <c r="U62" s="22">
        <f t="shared" si="24"/>
        <v>1.99265772465553</v>
      </c>
      <c r="V62" s="22">
        <f t="shared" si="25"/>
        <v>0.102511400859015</v>
      </c>
      <c r="W62" s="22">
        <f t="shared" si="26"/>
        <v>0.0324648243899285</v>
      </c>
      <c r="X62" s="27">
        <f t="shared" si="27"/>
        <v>2.12763394990447</v>
      </c>
    </row>
    <row r="63" spans="1:24">
      <c r="A63" s="74" t="s">
        <v>47</v>
      </c>
      <c r="B63" s="8">
        <f>'FPCM Iterasi 1'!AR27</f>
        <v>0.862030438447176</v>
      </c>
      <c r="C63" s="8">
        <f>'FPCM Iterasi 1'!AU27</f>
        <v>0.0758421964622434</v>
      </c>
      <c r="D63" s="7">
        <v>2</v>
      </c>
      <c r="E63" s="7">
        <f t="shared" si="18"/>
        <v>4</v>
      </c>
      <c r="F63" s="7">
        <v>2</v>
      </c>
      <c r="G63" s="8">
        <f t="shared" si="19"/>
        <v>0.748848515573648</v>
      </c>
      <c r="H63" s="8">
        <f t="shared" si="20"/>
        <v>1.4976970311473</v>
      </c>
      <c r="I63" s="8">
        <f t="shared" si="21"/>
        <v>2.99539406229459</v>
      </c>
      <c r="J63" s="8">
        <f t="shared" si="21"/>
        <v>1.4976970311473</v>
      </c>
      <c r="Q63" s="7">
        <v>21</v>
      </c>
      <c r="R63" s="26">
        <f t="shared" si="23"/>
        <v>5.96044751277188e-5</v>
      </c>
      <c r="S63" s="26">
        <f t="shared" si="23"/>
        <v>0.00143404607202972</v>
      </c>
      <c r="T63" s="26">
        <f t="shared" si="23"/>
        <v>0.919229378307388</v>
      </c>
      <c r="U63" s="22">
        <f t="shared" si="24"/>
        <v>0.0117449476481153</v>
      </c>
      <c r="V63" s="22">
        <f t="shared" si="25"/>
        <v>0.0560186373963663</v>
      </c>
      <c r="W63" s="22">
        <f t="shared" si="26"/>
        <v>1.41770356468489</v>
      </c>
      <c r="X63" s="27">
        <f t="shared" si="27"/>
        <v>1.48546714972937</v>
      </c>
    </row>
    <row r="64" spans="1:24">
      <c r="A64" s="74" t="s">
        <v>48</v>
      </c>
      <c r="B64" s="8">
        <f>'FPCM Iterasi 1'!AR28</f>
        <v>0.862030438447176</v>
      </c>
      <c r="C64" s="8">
        <f>'FPCM Iterasi 1'!AU28</f>
        <v>0.0758421964622434</v>
      </c>
      <c r="D64" s="7">
        <v>2</v>
      </c>
      <c r="E64" s="7">
        <f t="shared" si="18"/>
        <v>4</v>
      </c>
      <c r="F64" s="7">
        <v>2</v>
      </c>
      <c r="G64" s="8">
        <f t="shared" si="19"/>
        <v>0.748848515573648</v>
      </c>
      <c r="H64" s="8">
        <f t="shared" si="20"/>
        <v>1.4976970311473</v>
      </c>
      <c r="I64" s="8">
        <f t="shared" si="21"/>
        <v>2.99539406229459</v>
      </c>
      <c r="J64" s="8">
        <f t="shared" si="21"/>
        <v>1.4976970311473</v>
      </c>
      <c r="Q64" s="7">
        <v>22</v>
      </c>
      <c r="R64" s="26">
        <f t="shared" si="23"/>
        <v>0.000375438474622019</v>
      </c>
      <c r="S64" s="26">
        <f t="shared" si="23"/>
        <v>0.749655616484693</v>
      </c>
      <c r="T64" s="26">
        <f t="shared" si="23"/>
        <v>0.0141842778974512</v>
      </c>
      <c r="U64" s="22">
        <f t="shared" si="24"/>
        <v>0.0317152992104985</v>
      </c>
      <c r="V64" s="22">
        <f t="shared" si="25"/>
        <v>1.38345893974949</v>
      </c>
      <c r="W64" s="22">
        <f t="shared" si="26"/>
        <v>0.190233439165662</v>
      </c>
      <c r="X64" s="27">
        <f t="shared" si="27"/>
        <v>1.60540767812565</v>
      </c>
    </row>
    <row r="65" spans="1:24">
      <c r="A65" s="74" t="s">
        <v>49</v>
      </c>
      <c r="B65" s="8">
        <f>'FPCM Iterasi 1'!AR29</f>
        <v>0.907274260398206</v>
      </c>
      <c r="C65" s="8">
        <f>'FPCM Iterasi 1'!AU29</f>
        <v>0.0964822913579148</v>
      </c>
      <c r="D65" s="7">
        <v>2</v>
      </c>
      <c r="E65" s="7">
        <f t="shared" si="18"/>
        <v>4</v>
      </c>
      <c r="F65" s="7">
        <v>3</v>
      </c>
      <c r="G65" s="8">
        <f t="shared" si="19"/>
        <v>0.832455416126785</v>
      </c>
      <c r="H65" s="8">
        <f t="shared" si="20"/>
        <v>1.66491083225357</v>
      </c>
      <c r="I65" s="8">
        <f t="shared" si="21"/>
        <v>3.32982166450714</v>
      </c>
      <c r="J65" s="8">
        <f t="shared" si="21"/>
        <v>2.49736624838035</v>
      </c>
      <c r="Q65" s="7">
        <v>23</v>
      </c>
      <c r="R65" s="26">
        <f t="shared" si="23"/>
        <v>0.000375438474622019</v>
      </c>
      <c r="S65" s="26">
        <f t="shared" si="23"/>
        <v>0.749655616484693</v>
      </c>
      <c r="T65" s="26">
        <f t="shared" si="23"/>
        <v>0.0141842778974512</v>
      </c>
      <c r="U65" s="22">
        <f t="shared" si="24"/>
        <v>0.0317152992104985</v>
      </c>
      <c r="V65" s="22">
        <f t="shared" si="25"/>
        <v>1.38345893974949</v>
      </c>
      <c r="W65" s="22">
        <f t="shared" si="26"/>
        <v>0.190233439165662</v>
      </c>
      <c r="X65" s="27">
        <f t="shared" si="27"/>
        <v>1.60540767812565</v>
      </c>
    </row>
    <row r="66" spans="1:24">
      <c r="A66" s="74" t="s">
        <v>50</v>
      </c>
      <c r="B66" s="8">
        <f>'FPCM Iterasi 1'!AR30</f>
        <v>0.92752900609957</v>
      </c>
      <c r="C66" s="8">
        <f>'FPCM Iterasi 1'!AU30</f>
        <v>0.0864019201723436</v>
      </c>
      <c r="D66" s="7">
        <v>3</v>
      </c>
      <c r="E66" s="7">
        <f t="shared" si="18"/>
        <v>6</v>
      </c>
      <c r="F66" s="7">
        <v>2</v>
      </c>
      <c r="G66" s="8">
        <f t="shared" si="19"/>
        <v>0.867775348965523</v>
      </c>
      <c r="H66" s="8">
        <f t="shared" si="20"/>
        <v>2.60332604689657</v>
      </c>
      <c r="I66" s="8">
        <f t="shared" si="21"/>
        <v>5.20665209379314</v>
      </c>
      <c r="J66" s="8">
        <f t="shared" si="21"/>
        <v>1.73555069793105</v>
      </c>
      <c r="Q66" s="7">
        <v>24</v>
      </c>
      <c r="R66" s="26">
        <f t="shared" si="23"/>
        <v>0.000334088905569982</v>
      </c>
      <c r="S66" s="26">
        <f t="shared" si="23"/>
        <v>0.832848492656639</v>
      </c>
      <c r="T66" s="26">
        <f t="shared" si="23"/>
        <v>0.00567869534489178</v>
      </c>
      <c r="U66" s="22">
        <f t="shared" si="24"/>
        <v>0.0250779642746892</v>
      </c>
      <c r="V66" s="22">
        <f t="shared" si="25"/>
        <v>1.20946957195946</v>
      </c>
      <c r="W66" s="22">
        <f t="shared" si="26"/>
        <v>0.0998194232774462</v>
      </c>
      <c r="X66" s="27">
        <f t="shared" si="27"/>
        <v>1.3343669595116</v>
      </c>
    </row>
    <row r="67" spans="1:24">
      <c r="A67" s="74" t="s">
        <v>51</v>
      </c>
      <c r="B67" s="8">
        <f>'FPCM Iterasi 1'!AR31</f>
        <v>0.862030438447176</v>
      </c>
      <c r="C67" s="8">
        <f>'FPCM Iterasi 1'!AU31</f>
        <v>0.0758421964622434</v>
      </c>
      <c r="D67" s="7">
        <v>2</v>
      </c>
      <c r="E67" s="7">
        <f t="shared" si="18"/>
        <v>4</v>
      </c>
      <c r="F67" s="7">
        <v>2</v>
      </c>
      <c r="G67" s="8">
        <f t="shared" si="19"/>
        <v>0.748848515573648</v>
      </c>
      <c r="H67" s="8">
        <f t="shared" si="20"/>
        <v>1.4976970311473</v>
      </c>
      <c r="I67" s="8">
        <f t="shared" si="21"/>
        <v>2.99539406229459</v>
      </c>
      <c r="J67" s="8">
        <f t="shared" si="21"/>
        <v>1.4976970311473</v>
      </c>
      <c r="Q67" s="7">
        <v>25</v>
      </c>
      <c r="R67" s="26">
        <f t="shared" si="23"/>
        <v>0.000785911890799671</v>
      </c>
      <c r="S67" s="26">
        <f t="shared" si="23"/>
        <v>0.86725282021919</v>
      </c>
      <c r="T67" s="26">
        <f t="shared" si="23"/>
        <v>0.00209078403994902</v>
      </c>
      <c r="U67" s="22">
        <f t="shared" si="24"/>
        <v>0.0436971773389599</v>
      </c>
      <c r="V67" s="22">
        <f t="shared" si="25"/>
        <v>1.41342008233129</v>
      </c>
      <c r="W67" s="22">
        <f t="shared" si="26"/>
        <v>0.0693720240506406</v>
      </c>
      <c r="X67" s="27">
        <f t="shared" si="27"/>
        <v>1.52648928372089</v>
      </c>
    </row>
    <row r="68" spans="1:24">
      <c r="A68" s="74" t="s">
        <v>52</v>
      </c>
      <c r="B68" s="8">
        <f>'FPCM Iterasi 1'!AR32</f>
        <v>0.0916256418686236</v>
      </c>
      <c r="C68" s="8">
        <f>'FPCM Iterasi 1'!AU32</f>
        <v>0.00970983590652406</v>
      </c>
      <c r="D68" s="7">
        <v>1</v>
      </c>
      <c r="E68" s="7">
        <f t="shared" si="18"/>
        <v>2</v>
      </c>
      <c r="F68" s="7">
        <v>1</v>
      </c>
      <c r="G68" s="8">
        <f t="shared" si="19"/>
        <v>0.0084895391611689</v>
      </c>
      <c r="H68" s="8">
        <f t="shared" si="20"/>
        <v>0.0084895391611689</v>
      </c>
      <c r="I68" s="8">
        <f t="shared" si="21"/>
        <v>0.0169790783223378</v>
      </c>
      <c r="J68" s="8">
        <f t="shared" si="21"/>
        <v>0.0084895391611689</v>
      </c>
      <c r="Q68" s="7">
        <v>26</v>
      </c>
      <c r="R68" s="26">
        <f t="shared" si="23"/>
        <v>0.000375438474622019</v>
      </c>
      <c r="S68" s="26">
        <f t="shared" si="23"/>
        <v>0.749655616484693</v>
      </c>
      <c r="T68" s="26">
        <f t="shared" si="23"/>
        <v>0.0141842778974512</v>
      </c>
      <c r="U68" s="22">
        <f t="shared" si="24"/>
        <v>0.0317152992104985</v>
      </c>
      <c r="V68" s="22">
        <f t="shared" si="25"/>
        <v>1.38345893974949</v>
      </c>
      <c r="W68" s="22">
        <f t="shared" si="26"/>
        <v>0.190233439165662</v>
      </c>
      <c r="X68" s="27">
        <f t="shared" si="27"/>
        <v>1.60540767812565</v>
      </c>
    </row>
    <row r="69" spans="1:24">
      <c r="A69" s="74" t="s">
        <v>53</v>
      </c>
      <c r="B69" s="8">
        <f>'FPCM Iterasi 1'!AR33</f>
        <v>0.907274260398206</v>
      </c>
      <c r="C69" s="8">
        <f>'FPCM Iterasi 1'!AU33</f>
        <v>0.0964822913579148</v>
      </c>
      <c r="D69" s="7">
        <v>2</v>
      </c>
      <c r="E69" s="7">
        <f t="shared" si="18"/>
        <v>4</v>
      </c>
      <c r="F69" s="7">
        <v>3</v>
      </c>
      <c r="G69" s="8">
        <f t="shared" si="19"/>
        <v>0.832455416126785</v>
      </c>
      <c r="H69" s="8">
        <f t="shared" si="20"/>
        <v>1.66491083225357</v>
      </c>
      <c r="I69" s="8">
        <f t="shared" si="21"/>
        <v>3.32982166450714</v>
      </c>
      <c r="J69" s="8">
        <f t="shared" si="21"/>
        <v>2.49736624838035</v>
      </c>
      <c r="Q69" s="7">
        <v>27</v>
      </c>
      <c r="R69" s="26">
        <f t="shared" si="23"/>
        <v>0.00010496122823035</v>
      </c>
      <c r="S69" s="26">
        <f t="shared" si="23"/>
        <v>0.00852022065689324</v>
      </c>
      <c r="T69" s="26">
        <f t="shared" si="23"/>
        <v>0.815266310516052</v>
      </c>
      <c r="U69" s="22">
        <f t="shared" si="24"/>
        <v>0.0141447557302656</v>
      </c>
      <c r="V69" s="22">
        <f t="shared" si="25"/>
        <v>0.123154698630011</v>
      </c>
      <c r="W69" s="22">
        <f t="shared" si="26"/>
        <v>1.20408484065732</v>
      </c>
      <c r="X69" s="27">
        <f t="shared" si="27"/>
        <v>1.3413842950176</v>
      </c>
    </row>
    <row r="70" spans="1:24">
      <c r="A70" s="74" t="s">
        <v>54</v>
      </c>
      <c r="B70" s="8">
        <f>'FPCM Iterasi 1'!AR34</f>
        <v>0.0165493020784795</v>
      </c>
      <c r="C70" s="8">
        <f>'FPCM Iterasi 1'!AU34</f>
        <v>0.00285747094164639</v>
      </c>
      <c r="D70" s="7">
        <v>5</v>
      </c>
      <c r="E70" s="7">
        <f t="shared" si="18"/>
        <v>10</v>
      </c>
      <c r="F70" s="7">
        <v>7</v>
      </c>
      <c r="G70" s="8">
        <f t="shared" si="19"/>
        <v>0.000282044539467119</v>
      </c>
      <c r="H70" s="8">
        <f t="shared" si="20"/>
        <v>0.00141022269733559</v>
      </c>
      <c r="I70" s="8">
        <f t="shared" si="21"/>
        <v>0.00282044539467119</v>
      </c>
      <c r="J70" s="8">
        <f t="shared" si="21"/>
        <v>0.00197431177626983</v>
      </c>
      <c r="Q70" s="7">
        <v>28</v>
      </c>
      <c r="R70" s="26">
        <f t="shared" si="23"/>
        <v>0.000334088905569982</v>
      </c>
      <c r="S70" s="26">
        <f t="shared" si="23"/>
        <v>0.832848492656639</v>
      </c>
      <c r="T70" s="26">
        <f t="shared" si="23"/>
        <v>0.00567869534489178</v>
      </c>
      <c r="U70" s="22">
        <f t="shared" si="24"/>
        <v>0.0250779642746892</v>
      </c>
      <c r="V70" s="22">
        <f t="shared" si="25"/>
        <v>1.20946957195946</v>
      </c>
      <c r="W70" s="22">
        <f t="shared" si="26"/>
        <v>0.0998194232774462</v>
      </c>
      <c r="X70" s="27">
        <f t="shared" si="27"/>
        <v>1.3343669595116</v>
      </c>
    </row>
    <row r="71" spans="1:24">
      <c r="A71" s="74" t="s">
        <v>55</v>
      </c>
      <c r="B71" s="8">
        <f>'FPCM Iterasi 1'!AR35</f>
        <v>0.0916256418686236</v>
      </c>
      <c r="C71" s="8">
        <f>'FPCM Iterasi 1'!AU35</f>
        <v>0.00970983590652406</v>
      </c>
      <c r="D71" s="7">
        <v>1</v>
      </c>
      <c r="E71" s="7">
        <f t="shared" si="18"/>
        <v>2</v>
      </c>
      <c r="F71" s="7">
        <v>1</v>
      </c>
      <c r="G71" s="8">
        <f t="shared" si="19"/>
        <v>0.0084895391611689</v>
      </c>
      <c r="H71" s="8">
        <f t="shared" si="20"/>
        <v>0.0084895391611689</v>
      </c>
      <c r="I71" s="8">
        <f t="shared" si="21"/>
        <v>0.0169790783223378</v>
      </c>
      <c r="J71" s="8">
        <f t="shared" si="21"/>
        <v>0.0084895391611689</v>
      </c>
      <c r="Q71" s="7">
        <v>29</v>
      </c>
      <c r="R71" s="26">
        <f t="shared" si="23"/>
        <v>1.1898421647514</v>
      </c>
      <c r="S71" s="26">
        <f t="shared" si="23"/>
        <v>0.000256730690248358</v>
      </c>
      <c r="T71" s="26">
        <f t="shared" si="23"/>
        <v>3.01113465533376e-5</v>
      </c>
      <c r="U71" s="22">
        <f t="shared" si="24"/>
        <v>0.943593671475203</v>
      </c>
      <c r="V71" s="22">
        <f t="shared" si="25"/>
        <v>0.0126393981943478</v>
      </c>
      <c r="W71" s="22">
        <f t="shared" si="26"/>
        <v>0.00432242759191631</v>
      </c>
      <c r="X71" s="27">
        <f t="shared" si="27"/>
        <v>0.960555497261467</v>
      </c>
    </row>
    <row r="72" spans="1:24">
      <c r="A72" s="28" t="s">
        <v>5</v>
      </c>
      <c r="B72" s="28"/>
      <c r="C72" s="28"/>
      <c r="D72" s="28"/>
      <c r="E72" s="28"/>
      <c r="F72" s="28"/>
      <c r="G72" s="29">
        <f>SUM(G42:G71)</f>
        <v>10.5666689067786</v>
      </c>
      <c r="H72" s="29">
        <f>SUM(H42:H71)</f>
        <v>26.6445871263908</v>
      </c>
      <c r="I72" s="29">
        <f>SUM(I42:I71)</f>
        <v>53.2891742527817</v>
      </c>
      <c r="J72" s="29">
        <f>SUM(J42:J71)</f>
        <v>28.494348401561</v>
      </c>
      <c r="Q72" s="7">
        <v>30</v>
      </c>
      <c r="R72" s="26">
        <f t="shared" si="23"/>
        <v>0.00010496122823035</v>
      </c>
      <c r="S72" s="26">
        <f t="shared" si="23"/>
        <v>0.00852022065689324</v>
      </c>
      <c r="T72" s="26">
        <f t="shared" si="23"/>
        <v>0.815266310516052</v>
      </c>
      <c r="U72" s="22">
        <f t="shared" si="24"/>
        <v>0.0141447557302656</v>
      </c>
      <c r="V72" s="22">
        <f t="shared" si="25"/>
        <v>0.123154698630011</v>
      </c>
      <c r="W72" s="22">
        <f t="shared" si="26"/>
        <v>1.20408484065732</v>
      </c>
      <c r="X72" s="27">
        <f t="shared" si="27"/>
        <v>1.3413842950176</v>
      </c>
    </row>
    <row r="73" spans="1:24">
      <c r="A73" s="28" t="s">
        <v>66</v>
      </c>
      <c r="B73" s="28"/>
      <c r="C73" s="28"/>
      <c r="D73" s="28"/>
      <c r="E73" s="28"/>
      <c r="F73" s="28"/>
      <c r="G73" s="28"/>
      <c r="H73" s="29">
        <f>(H72/$G72)</f>
        <v>2.52156922502778</v>
      </c>
      <c r="I73" s="29">
        <f>(I72/$G72)</f>
        <v>5.04313845005555</v>
      </c>
      <c r="J73" s="29">
        <f>(J72/$G72)</f>
        <v>2.69662546001433</v>
      </c>
      <c r="Q73" s="18" t="s">
        <v>56</v>
      </c>
      <c r="R73" s="18"/>
      <c r="S73" s="18"/>
      <c r="T73" s="18"/>
      <c r="U73" s="18"/>
      <c r="V73" s="18"/>
      <c r="W73" s="18"/>
      <c r="X73" s="38">
        <f>SUM(X43:X72)</f>
        <v>85.1046413882356</v>
      </c>
    </row>
    <row r="74" spans="1:10">
      <c r="A74" s="30"/>
      <c r="B74" s="30"/>
      <c r="C74" s="30"/>
      <c r="D74" s="30"/>
      <c r="E74" s="30"/>
      <c r="F74" s="30"/>
      <c r="G74" s="30"/>
      <c r="H74" s="31"/>
      <c r="I74" s="31"/>
      <c r="J74" s="31"/>
    </row>
    <row r="75" spans="17:18">
      <c r="Q75" s="39" t="s">
        <v>68</v>
      </c>
      <c r="R75" s="40"/>
    </row>
    <row r="76" spans="1:18">
      <c r="A76" s="32" t="s">
        <v>3</v>
      </c>
      <c r="B76" s="32" t="s">
        <v>67</v>
      </c>
      <c r="C76" s="33" t="s">
        <v>146</v>
      </c>
      <c r="D76" s="32" t="s">
        <v>10</v>
      </c>
      <c r="E76" s="32"/>
      <c r="F76" s="32"/>
      <c r="G76" s="34" t="s">
        <v>11</v>
      </c>
      <c r="H76" s="32" t="s">
        <v>12</v>
      </c>
      <c r="I76" s="32" t="s">
        <v>13</v>
      </c>
      <c r="J76" s="32" t="s">
        <v>14</v>
      </c>
      <c r="Q76" s="40"/>
      <c r="R76" s="40"/>
    </row>
    <row r="77" spans="1:18">
      <c r="A77" s="32"/>
      <c r="B77" s="32"/>
      <c r="C77" s="35"/>
      <c r="D77" s="32" t="s">
        <v>21</v>
      </c>
      <c r="E77" s="32" t="s">
        <v>22</v>
      </c>
      <c r="F77" s="32" t="s">
        <v>23</v>
      </c>
      <c r="G77" s="34"/>
      <c r="H77" s="32"/>
      <c r="I77" s="32"/>
      <c r="J77" s="32"/>
      <c r="Q77" s="41" t="s">
        <v>74</v>
      </c>
      <c r="R77" s="27">
        <f>SUM(X43:X72)</f>
        <v>85.1046413882356</v>
      </c>
    </row>
    <row r="78" spans="1:18">
      <c r="A78" s="74" t="s">
        <v>26</v>
      </c>
      <c r="B78" s="8">
        <f>'FPCM Iterasi 1'!AS6</f>
        <v>0.119146775206946</v>
      </c>
      <c r="C78" s="8">
        <f>'FPCM Iterasi 1'!AV6</f>
        <v>0.00998135720649563</v>
      </c>
      <c r="D78" s="7">
        <v>2</v>
      </c>
      <c r="E78" s="7">
        <f>D78*2</f>
        <v>4</v>
      </c>
      <c r="F78" s="7">
        <v>2</v>
      </c>
      <c r="G78" s="8">
        <f>B78^2</f>
        <v>0.0141959540422146</v>
      </c>
      <c r="H78" s="8">
        <f>$G78*D78</f>
        <v>0.0283919080844291</v>
      </c>
      <c r="I78" s="8">
        <f>$G78*E78</f>
        <v>0.0567838161688582</v>
      </c>
      <c r="J78" s="8">
        <f>$G78*F78</f>
        <v>0.0283919080844291</v>
      </c>
      <c r="Q78" s="41" t="s">
        <v>69</v>
      </c>
      <c r="R78" s="27">
        <f>'FPCM Iterasi 1'!AQ74</f>
        <v>85.1082248777426</v>
      </c>
    </row>
    <row r="79" spans="1:18">
      <c r="A79" s="74" t="s">
        <v>27</v>
      </c>
      <c r="B79" s="8">
        <f>'FPCM Iterasi 1'!AS7</f>
        <v>0.0311006036600031</v>
      </c>
      <c r="C79" s="8">
        <f>'FPCM Iterasi 1'!AV7</f>
        <v>0.00358419066994813</v>
      </c>
      <c r="D79" s="7">
        <v>3</v>
      </c>
      <c r="E79" s="7">
        <f t="shared" ref="E79:E107" si="28">D79*2</f>
        <v>6</v>
      </c>
      <c r="F79" s="7">
        <v>3</v>
      </c>
      <c r="G79" s="8">
        <f t="shared" ref="G79:G107" si="29">B79^2</f>
        <v>0.000967247548016595</v>
      </c>
      <c r="H79" s="8">
        <f t="shared" ref="H79:H107" si="30">G79*D79</f>
        <v>0.00290174264404979</v>
      </c>
      <c r="I79" s="8">
        <f t="shared" ref="I79:J107" si="31">$G79*E79</f>
        <v>0.00580348528809957</v>
      </c>
      <c r="J79" s="8">
        <f t="shared" si="31"/>
        <v>0.00290174264404979</v>
      </c>
      <c r="Q79" s="41" t="s">
        <v>75</v>
      </c>
      <c r="R79" s="27">
        <f>ABS(R77-R78)</f>
        <v>0.00358348950696552</v>
      </c>
    </row>
    <row r="80" spans="1:10">
      <c r="A80" s="74" t="s">
        <v>28</v>
      </c>
      <c r="B80" s="8">
        <f>'FPCM Iterasi 1'!AS8</f>
        <v>0.954860320961669</v>
      </c>
      <c r="C80" s="8">
        <f>'FPCM Iterasi 1'!AV8</f>
        <v>0.0867334712892128</v>
      </c>
      <c r="D80" s="7">
        <v>0</v>
      </c>
      <c r="E80" s="7">
        <f t="shared" si="28"/>
        <v>0</v>
      </c>
      <c r="F80" s="7">
        <v>0</v>
      </c>
      <c r="G80" s="8">
        <f t="shared" si="29"/>
        <v>0.911758232547022</v>
      </c>
      <c r="H80" s="8">
        <f t="shared" si="30"/>
        <v>0</v>
      </c>
      <c r="I80" s="8">
        <f t="shared" si="31"/>
        <v>0</v>
      </c>
      <c r="J80" s="8">
        <f t="shared" si="31"/>
        <v>0</v>
      </c>
    </row>
    <row r="81" spans="1:18">
      <c r="A81" s="74" t="s">
        <v>29</v>
      </c>
      <c r="B81" s="8">
        <f>'FPCM Iterasi 1'!AS9</f>
        <v>0.0113022426882035</v>
      </c>
      <c r="C81" s="8">
        <f>'FPCM Iterasi 1'!AV9</f>
        <v>0.000645100217298907</v>
      </c>
      <c r="D81" s="7">
        <v>6</v>
      </c>
      <c r="E81" s="7">
        <f t="shared" si="28"/>
        <v>12</v>
      </c>
      <c r="F81" s="7">
        <v>8</v>
      </c>
      <c r="G81" s="8">
        <f t="shared" si="29"/>
        <v>0.000127740689783049</v>
      </c>
      <c r="H81" s="8">
        <f t="shared" si="30"/>
        <v>0.000766444138698295</v>
      </c>
      <c r="I81" s="8">
        <f t="shared" si="31"/>
        <v>0.00153288827739659</v>
      </c>
      <c r="J81" s="8">
        <f t="shared" si="31"/>
        <v>0.00102192551826439</v>
      </c>
      <c r="Q81" s="42" t="s">
        <v>151</v>
      </c>
      <c r="R81" s="43"/>
    </row>
    <row r="82" spans="1:18">
      <c r="A82" s="74" t="s">
        <v>30</v>
      </c>
      <c r="B82" s="8">
        <f>'FPCM Iterasi 1'!AS10</f>
        <v>0.898569059030812</v>
      </c>
      <c r="C82" s="8">
        <f>'FPCM Iterasi 1'!AV10</f>
        <v>0.0906703569497583</v>
      </c>
      <c r="D82" s="7">
        <v>1</v>
      </c>
      <c r="E82" s="7">
        <f t="shared" si="28"/>
        <v>2</v>
      </c>
      <c r="F82" s="7">
        <v>1</v>
      </c>
      <c r="G82" s="8">
        <f t="shared" si="29"/>
        <v>0.807426353847519</v>
      </c>
      <c r="H82" s="8">
        <f t="shared" si="30"/>
        <v>0.807426353847519</v>
      </c>
      <c r="I82" s="8">
        <f t="shared" si="31"/>
        <v>1.61485270769504</v>
      </c>
      <c r="J82" s="8">
        <f t="shared" si="31"/>
        <v>0.807426353847519</v>
      </c>
      <c r="Q82" s="43"/>
      <c r="R82" s="43"/>
    </row>
    <row r="83" spans="1:10">
      <c r="A83" s="74" t="s">
        <v>31</v>
      </c>
      <c r="B83" s="8">
        <f>'FPCM Iterasi 1'!AS11</f>
        <v>0.927460352174596</v>
      </c>
      <c r="C83" s="8">
        <f>'FPCM Iterasi 1'!AV11</f>
        <v>0.102179592248354</v>
      </c>
      <c r="D83" s="7">
        <v>1</v>
      </c>
      <c r="E83" s="7">
        <f t="shared" si="28"/>
        <v>2</v>
      </c>
      <c r="F83" s="7">
        <v>0</v>
      </c>
      <c r="G83" s="8">
        <f t="shared" si="29"/>
        <v>0.860182704855826</v>
      </c>
      <c r="H83" s="8">
        <f t="shared" si="30"/>
        <v>0.860182704855826</v>
      </c>
      <c r="I83" s="8">
        <f t="shared" si="31"/>
        <v>1.72036540971165</v>
      </c>
      <c r="J83" s="8">
        <f t="shared" si="31"/>
        <v>0</v>
      </c>
    </row>
    <row r="84" spans="1:10">
      <c r="A84" s="74" t="s">
        <v>32</v>
      </c>
      <c r="B84" s="8">
        <f>'FPCM Iterasi 1'!AS12</f>
        <v>0.119146775206946</v>
      </c>
      <c r="C84" s="8">
        <f>'FPCM Iterasi 1'!AV12</f>
        <v>0.00998135720649563</v>
      </c>
      <c r="D84" s="7">
        <v>2</v>
      </c>
      <c r="E84" s="7">
        <f t="shared" si="28"/>
        <v>4</v>
      </c>
      <c r="F84" s="7">
        <v>2</v>
      </c>
      <c r="G84" s="8">
        <f t="shared" si="29"/>
        <v>0.0141959540422146</v>
      </c>
      <c r="H84" s="8">
        <f t="shared" si="30"/>
        <v>0.0283919080844291</v>
      </c>
      <c r="I84" s="8">
        <f t="shared" si="31"/>
        <v>0.0567838161688582</v>
      </c>
      <c r="J84" s="8">
        <f t="shared" si="31"/>
        <v>0.0283919080844291</v>
      </c>
    </row>
    <row r="85" spans="1:10">
      <c r="A85" s="74" t="s">
        <v>33</v>
      </c>
      <c r="B85" s="8">
        <f>'FPCM Iterasi 1'!AS13</f>
        <v>0.0572508651227251</v>
      </c>
      <c r="C85" s="8">
        <f>'FPCM Iterasi 1'!AV13</f>
        <v>0.00307621792030452</v>
      </c>
      <c r="D85" s="7">
        <v>3</v>
      </c>
      <c r="E85" s="7">
        <f t="shared" si="28"/>
        <v>6</v>
      </c>
      <c r="F85" s="7">
        <v>4</v>
      </c>
      <c r="G85" s="8">
        <f t="shared" si="29"/>
        <v>0.00327766155730046</v>
      </c>
      <c r="H85" s="8">
        <f t="shared" si="30"/>
        <v>0.00983298467190137</v>
      </c>
      <c r="I85" s="8">
        <f t="shared" si="31"/>
        <v>0.0196659693438027</v>
      </c>
      <c r="J85" s="8">
        <f t="shared" si="31"/>
        <v>0.0131106462292018</v>
      </c>
    </row>
    <row r="86" spans="1:10">
      <c r="A86" s="74" t="s">
        <v>34</v>
      </c>
      <c r="B86" s="8">
        <f>'FPCM Iterasi 1'!AS14</f>
        <v>0.150118298887469</v>
      </c>
      <c r="C86" s="8">
        <f>'FPCM Iterasi 1'!AV14</f>
        <v>0.00220219480867167</v>
      </c>
      <c r="D86" s="7">
        <v>4</v>
      </c>
      <c r="E86" s="7">
        <f t="shared" si="28"/>
        <v>8</v>
      </c>
      <c r="F86" s="7">
        <v>1</v>
      </c>
      <c r="G86" s="8">
        <f t="shared" si="29"/>
        <v>0.0225355036608674</v>
      </c>
      <c r="H86" s="8">
        <f t="shared" si="30"/>
        <v>0.0901420146434697</v>
      </c>
      <c r="I86" s="8">
        <f t="shared" si="31"/>
        <v>0.180284029286939</v>
      </c>
      <c r="J86" s="8">
        <f t="shared" si="31"/>
        <v>0.0225355036608674</v>
      </c>
    </row>
    <row r="87" spans="1:10">
      <c r="A87" s="74" t="s">
        <v>35</v>
      </c>
      <c r="B87" s="8">
        <f>'FPCM Iterasi 1'!AS15</f>
        <v>0.0483270460918045</v>
      </c>
      <c r="C87" s="8">
        <f>'FPCM Iterasi 1'!AV15</f>
        <v>0.000472258849287329</v>
      </c>
      <c r="D87" s="7">
        <v>7</v>
      </c>
      <c r="E87" s="7">
        <f t="shared" si="28"/>
        <v>14</v>
      </c>
      <c r="F87" s="7">
        <v>9</v>
      </c>
      <c r="G87" s="8">
        <f t="shared" si="29"/>
        <v>0.0023355033839594</v>
      </c>
      <c r="H87" s="8">
        <f t="shared" si="30"/>
        <v>0.0163485236877158</v>
      </c>
      <c r="I87" s="8">
        <f t="shared" si="31"/>
        <v>0.0326970473754316</v>
      </c>
      <c r="J87" s="8">
        <f t="shared" si="31"/>
        <v>0.0210195304556346</v>
      </c>
    </row>
    <row r="88" spans="1:10">
      <c r="A88" s="74" t="s">
        <v>36</v>
      </c>
      <c r="B88" s="8">
        <f>'FPCM Iterasi 1'!AS16</f>
        <v>0.954860320961669</v>
      </c>
      <c r="C88" s="8">
        <f>'FPCM Iterasi 1'!AV16</f>
        <v>0.0867334712892128</v>
      </c>
      <c r="D88" s="7">
        <v>0</v>
      </c>
      <c r="E88" s="7">
        <f t="shared" si="28"/>
        <v>0</v>
      </c>
      <c r="F88" s="7">
        <v>0</v>
      </c>
      <c r="G88" s="8">
        <f t="shared" si="29"/>
        <v>0.911758232547022</v>
      </c>
      <c r="H88" s="8">
        <f t="shared" si="30"/>
        <v>0</v>
      </c>
      <c r="I88" s="8">
        <f t="shared" si="31"/>
        <v>0</v>
      </c>
      <c r="J88" s="8">
        <f t="shared" si="31"/>
        <v>0</v>
      </c>
    </row>
    <row r="89" spans="1:10">
      <c r="A89" s="74" t="s">
        <v>37</v>
      </c>
      <c r="B89" s="8">
        <f>'FPCM Iterasi 1'!AS17</f>
        <v>0.104849691946576</v>
      </c>
      <c r="C89" s="8">
        <f>'FPCM Iterasi 1'!AV17</f>
        <v>0.00199439100829336</v>
      </c>
      <c r="D89" s="7">
        <v>4</v>
      </c>
      <c r="E89" s="7">
        <f t="shared" si="28"/>
        <v>8</v>
      </c>
      <c r="F89" s="7">
        <v>3</v>
      </c>
      <c r="G89" s="8">
        <f t="shared" si="29"/>
        <v>0.0109934579012919</v>
      </c>
      <c r="H89" s="8">
        <f t="shared" si="30"/>
        <v>0.0439738316051677</v>
      </c>
      <c r="I89" s="8">
        <f t="shared" si="31"/>
        <v>0.0879476632103353</v>
      </c>
      <c r="J89" s="8">
        <f t="shared" si="31"/>
        <v>0.0329803737038758</v>
      </c>
    </row>
    <row r="90" spans="1:10">
      <c r="A90" s="74" t="s">
        <v>38</v>
      </c>
      <c r="B90" s="8">
        <f>'FPCM Iterasi 1'!AS18</f>
        <v>0.954860320961669</v>
      </c>
      <c r="C90" s="8">
        <f>'FPCM Iterasi 1'!AV18</f>
        <v>0.0867334712892128</v>
      </c>
      <c r="D90" s="7">
        <v>0</v>
      </c>
      <c r="E90" s="7">
        <f t="shared" si="28"/>
        <v>0</v>
      </c>
      <c r="F90" s="7">
        <v>0</v>
      </c>
      <c r="G90" s="8">
        <f t="shared" si="29"/>
        <v>0.911758232547022</v>
      </c>
      <c r="H90" s="8">
        <f t="shared" si="30"/>
        <v>0</v>
      </c>
      <c r="I90" s="8">
        <f t="shared" si="31"/>
        <v>0</v>
      </c>
      <c r="J90" s="8">
        <f t="shared" si="31"/>
        <v>0</v>
      </c>
    </row>
    <row r="91" spans="1:10">
      <c r="A91" s="74" t="s">
        <v>39</v>
      </c>
      <c r="B91" s="8">
        <f>'FPCM Iterasi 1'!AS19</f>
        <v>0.265800950092374</v>
      </c>
      <c r="C91" s="8">
        <f>'FPCM Iterasi 1'!AV19</f>
        <v>0.0119045588822246</v>
      </c>
      <c r="D91" s="7">
        <v>2</v>
      </c>
      <c r="E91" s="7">
        <f t="shared" si="28"/>
        <v>4</v>
      </c>
      <c r="F91" s="7">
        <v>1</v>
      </c>
      <c r="G91" s="8">
        <f t="shared" si="29"/>
        <v>0.070650145070009</v>
      </c>
      <c r="H91" s="8">
        <f t="shared" si="30"/>
        <v>0.141300290140018</v>
      </c>
      <c r="I91" s="8">
        <f t="shared" si="31"/>
        <v>0.282600580280036</v>
      </c>
      <c r="J91" s="8">
        <f t="shared" si="31"/>
        <v>0.070650145070009</v>
      </c>
    </row>
    <row r="92" spans="1:10">
      <c r="A92" s="74" t="s">
        <v>40</v>
      </c>
      <c r="B92" s="8">
        <f>'FPCM Iterasi 1'!AS20</f>
        <v>0.0946602039796951</v>
      </c>
      <c r="C92" s="8">
        <f>'FPCM Iterasi 1'!AV20</f>
        <v>0.00259007601124331</v>
      </c>
      <c r="D92" s="7">
        <v>3</v>
      </c>
      <c r="E92" s="7">
        <f t="shared" si="28"/>
        <v>6</v>
      </c>
      <c r="F92" s="7">
        <v>5</v>
      </c>
      <c r="G92" s="8">
        <f t="shared" si="29"/>
        <v>0.00896055421747748</v>
      </c>
      <c r="H92" s="8">
        <f t="shared" si="30"/>
        <v>0.0268816626524324</v>
      </c>
      <c r="I92" s="8">
        <f t="shared" si="31"/>
        <v>0.0537633253048649</v>
      </c>
      <c r="J92" s="8">
        <f t="shared" si="31"/>
        <v>0.0448027710873874</v>
      </c>
    </row>
    <row r="93" spans="1:10">
      <c r="A93" s="74" t="s">
        <v>41</v>
      </c>
      <c r="B93" s="8">
        <f>'FPCM Iterasi 1'!AS21</f>
        <v>0.898569059030812</v>
      </c>
      <c r="C93" s="8">
        <f>'FPCM Iterasi 1'!AV21</f>
        <v>0.0906703569497583</v>
      </c>
      <c r="D93" s="7">
        <v>1</v>
      </c>
      <c r="E93" s="7">
        <f t="shared" si="28"/>
        <v>2</v>
      </c>
      <c r="F93" s="7">
        <v>1</v>
      </c>
      <c r="G93" s="8">
        <f t="shared" si="29"/>
        <v>0.807426353847519</v>
      </c>
      <c r="H93" s="8">
        <f t="shared" si="30"/>
        <v>0.807426353847519</v>
      </c>
      <c r="I93" s="8">
        <f t="shared" si="31"/>
        <v>1.61485270769504</v>
      </c>
      <c r="J93" s="8">
        <f t="shared" si="31"/>
        <v>0.807426353847519</v>
      </c>
    </row>
    <row r="94" spans="1:10">
      <c r="A94" s="74" t="s">
        <v>42</v>
      </c>
      <c r="B94" s="8">
        <f>'FPCM Iterasi 1'!AS22</f>
        <v>0.954860320961669</v>
      </c>
      <c r="C94" s="8">
        <f>'FPCM Iterasi 1'!AV22</f>
        <v>0.0867334712892128</v>
      </c>
      <c r="D94" s="7">
        <v>0</v>
      </c>
      <c r="E94" s="7">
        <f t="shared" si="28"/>
        <v>0</v>
      </c>
      <c r="F94" s="7">
        <v>0</v>
      </c>
      <c r="G94" s="8">
        <f t="shared" si="29"/>
        <v>0.911758232547022</v>
      </c>
      <c r="H94" s="8">
        <f t="shared" si="30"/>
        <v>0</v>
      </c>
      <c r="I94" s="8">
        <f t="shared" si="31"/>
        <v>0</v>
      </c>
      <c r="J94" s="8">
        <f t="shared" si="31"/>
        <v>0</v>
      </c>
    </row>
    <row r="95" spans="1:10">
      <c r="A95" s="74" t="s">
        <v>43</v>
      </c>
      <c r="B95" s="8">
        <f>'FPCM Iterasi 1'!AS23</f>
        <v>0.0946602039796951</v>
      </c>
      <c r="C95" s="8">
        <f>'FPCM Iterasi 1'!AV23</f>
        <v>0.00259007601124331</v>
      </c>
      <c r="D95" s="7">
        <v>3</v>
      </c>
      <c r="E95" s="7">
        <f t="shared" si="28"/>
        <v>6</v>
      </c>
      <c r="F95" s="7">
        <v>5</v>
      </c>
      <c r="G95" s="8">
        <f t="shared" si="29"/>
        <v>0.00896055421747748</v>
      </c>
      <c r="H95" s="8">
        <f t="shared" si="30"/>
        <v>0.0268816626524324</v>
      </c>
      <c r="I95" s="8">
        <f t="shared" si="31"/>
        <v>0.0537633253048649</v>
      </c>
      <c r="J95" s="8">
        <f t="shared" si="31"/>
        <v>0.0448027710873874</v>
      </c>
    </row>
    <row r="96" spans="1:10">
      <c r="A96" s="74" t="s">
        <v>44</v>
      </c>
      <c r="B96" s="8">
        <f>'FPCM Iterasi 1'!AS24</f>
        <v>0.0661447472331533</v>
      </c>
      <c r="C96" s="8">
        <f>'FPCM Iterasi 1'!AV24</f>
        <v>0.00128973919106526</v>
      </c>
      <c r="D96" s="7">
        <v>4</v>
      </c>
      <c r="E96" s="7">
        <f t="shared" si="28"/>
        <v>8</v>
      </c>
      <c r="F96" s="7">
        <v>7</v>
      </c>
      <c r="G96" s="8">
        <f t="shared" si="29"/>
        <v>0.00437512758653775</v>
      </c>
      <c r="H96" s="8">
        <f t="shared" si="30"/>
        <v>0.017500510346151</v>
      </c>
      <c r="I96" s="8">
        <f t="shared" si="31"/>
        <v>0.035001020692302</v>
      </c>
      <c r="J96" s="8">
        <f t="shared" si="31"/>
        <v>0.0306258931057642</v>
      </c>
    </row>
    <row r="97" spans="1:10">
      <c r="A97" s="74" t="s">
        <v>45</v>
      </c>
      <c r="B97" s="8">
        <f>'FPCM Iterasi 1'!AS25</f>
        <v>0.0160691150380801</v>
      </c>
      <c r="C97" s="8">
        <f>'FPCM Iterasi 1'!AV25</f>
        <v>0.00101877771269452</v>
      </c>
      <c r="D97" s="7">
        <v>5</v>
      </c>
      <c r="E97" s="7">
        <f t="shared" si="28"/>
        <v>10</v>
      </c>
      <c r="F97" s="7">
        <v>6</v>
      </c>
      <c r="G97" s="8">
        <f t="shared" si="29"/>
        <v>0.000258216458107053</v>
      </c>
      <c r="H97" s="8">
        <f t="shared" si="30"/>
        <v>0.00129108229053527</v>
      </c>
      <c r="I97" s="8">
        <f t="shared" si="31"/>
        <v>0.00258216458107053</v>
      </c>
      <c r="J97" s="8">
        <f t="shared" si="31"/>
        <v>0.00154929874864232</v>
      </c>
    </row>
    <row r="98" spans="1:10">
      <c r="A98" s="74" t="s">
        <v>46</v>
      </c>
      <c r="B98" s="8">
        <f>'FPCM Iterasi 1'!AS26</f>
        <v>0.954860320961669</v>
      </c>
      <c r="C98" s="8">
        <f>'FPCM Iterasi 1'!AV26</f>
        <v>0.0867334712892128</v>
      </c>
      <c r="D98" s="7">
        <v>0</v>
      </c>
      <c r="E98" s="7">
        <f t="shared" si="28"/>
        <v>0</v>
      </c>
      <c r="F98" s="7">
        <v>0</v>
      </c>
      <c r="G98" s="8">
        <f t="shared" si="29"/>
        <v>0.911758232547022</v>
      </c>
      <c r="H98" s="8">
        <f t="shared" si="30"/>
        <v>0</v>
      </c>
      <c r="I98" s="8">
        <f t="shared" si="31"/>
        <v>0</v>
      </c>
      <c r="J98" s="8">
        <f t="shared" si="31"/>
        <v>0</v>
      </c>
    </row>
    <row r="99" spans="1:10">
      <c r="A99" s="74" t="s">
        <v>47</v>
      </c>
      <c r="B99" s="8">
        <f>'FPCM Iterasi 1'!AS27</f>
        <v>0.119146775206946</v>
      </c>
      <c r="C99" s="8">
        <f>'FPCM Iterasi 1'!AV27</f>
        <v>0.00998135720649563</v>
      </c>
      <c r="D99" s="7">
        <v>2</v>
      </c>
      <c r="E99" s="7">
        <f t="shared" si="28"/>
        <v>4</v>
      </c>
      <c r="F99" s="7">
        <v>2</v>
      </c>
      <c r="G99" s="8">
        <f t="shared" si="29"/>
        <v>0.0141959540422146</v>
      </c>
      <c r="H99" s="8">
        <f t="shared" si="30"/>
        <v>0.0283919080844291</v>
      </c>
      <c r="I99" s="8">
        <f t="shared" si="31"/>
        <v>0.0567838161688582</v>
      </c>
      <c r="J99" s="8">
        <f t="shared" si="31"/>
        <v>0.0283919080844291</v>
      </c>
    </row>
    <row r="100" spans="1:10">
      <c r="A100" s="74" t="s">
        <v>48</v>
      </c>
      <c r="B100" s="8">
        <f>'FPCM Iterasi 1'!AS28</f>
        <v>0.119146775206946</v>
      </c>
      <c r="C100" s="8">
        <f>'FPCM Iterasi 1'!AV28</f>
        <v>0.00998135720649563</v>
      </c>
      <c r="D100" s="7">
        <v>2</v>
      </c>
      <c r="E100" s="7">
        <f t="shared" si="28"/>
        <v>4</v>
      </c>
      <c r="F100" s="7">
        <v>2</v>
      </c>
      <c r="G100" s="8">
        <f t="shared" si="29"/>
        <v>0.0141959540422146</v>
      </c>
      <c r="H100" s="8">
        <f t="shared" si="30"/>
        <v>0.0283919080844291</v>
      </c>
      <c r="I100" s="8">
        <f t="shared" si="31"/>
        <v>0.0567838161688582</v>
      </c>
      <c r="J100" s="8">
        <f t="shared" si="31"/>
        <v>0.0283919080844291</v>
      </c>
    </row>
    <row r="101" spans="1:10">
      <c r="A101" s="74" t="s">
        <v>49</v>
      </c>
      <c r="B101" s="8">
        <f>'FPCM Iterasi 1'!AS29</f>
        <v>0.0752067823455446</v>
      </c>
      <c r="C101" s="8">
        <f>'FPCM Iterasi 1'!AV29</f>
        <v>0.00761526519629881</v>
      </c>
      <c r="D101" s="7">
        <v>2</v>
      </c>
      <c r="E101" s="7">
        <f t="shared" si="28"/>
        <v>4</v>
      </c>
      <c r="F101" s="7">
        <v>3</v>
      </c>
      <c r="G101" s="8">
        <f t="shared" si="29"/>
        <v>0.00565606011077012</v>
      </c>
      <c r="H101" s="8">
        <f t="shared" si="30"/>
        <v>0.0113121202215402</v>
      </c>
      <c r="I101" s="8">
        <f t="shared" si="31"/>
        <v>0.0226242404430805</v>
      </c>
      <c r="J101" s="8">
        <f t="shared" si="31"/>
        <v>0.0169681803323104</v>
      </c>
    </row>
    <row r="102" spans="1:10">
      <c r="A102" s="74" t="s">
        <v>50</v>
      </c>
      <c r="B102" s="8">
        <f>'FPCM Iterasi 1'!AS30</f>
        <v>0.0454834160426043</v>
      </c>
      <c r="C102" s="8">
        <f>'FPCM Iterasi 1'!AV30</f>
        <v>0.00403429799223533</v>
      </c>
      <c r="D102" s="7">
        <v>3</v>
      </c>
      <c r="E102" s="7">
        <f t="shared" si="28"/>
        <v>6</v>
      </c>
      <c r="F102" s="7">
        <v>2</v>
      </c>
      <c r="G102" s="8">
        <f t="shared" si="29"/>
        <v>0.00206874113490464</v>
      </c>
      <c r="H102" s="8">
        <f t="shared" si="30"/>
        <v>0.00620622340471391</v>
      </c>
      <c r="I102" s="8">
        <f t="shared" si="31"/>
        <v>0.0124124468094278</v>
      </c>
      <c r="J102" s="8">
        <f t="shared" si="31"/>
        <v>0.00413748226980927</v>
      </c>
    </row>
    <row r="103" spans="1:10">
      <c r="A103" s="74" t="s">
        <v>51</v>
      </c>
      <c r="B103" s="8">
        <f>'FPCM Iterasi 1'!AS31</f>
        <v>0.119146775206946</v>
      </c>
      <c r="C103" s="8">
        <f>'FPCM Iterasi 1'!AV31</f>
        <v>0.00998135720649563</v>
      </c>
      <c r="D103" s="7">
        <v>2</v>
      </c>
      <c r="E103" s="7">
        <f t="shared" si="28"/>
        <v>4</v>
      </c>
      <c r="F103" s="7">
        <v>2</v>
      </c>
      <c r="G103" s="8">
        <f t="shared" si="29"/>
        <v>0.0141959540422146</v>
      </c>
      <c r="H103" s="8">
        <f t="shared" si="30"/>
        <v>0.0283919080844291</v>
      </c>
      <c r="I103" s="8">
        <f t="shared" si="31"/>
        <v>0.0567838161688582</v>
      </c>
      <c r="J103" s="8">
        <f t="shared" si="31"/>
        <v>0.0283919080844291</v>
      </c>
    </row>
    <row r="104" spans="1:10">
      <c r="A104" s="74" t="s">
        <v>52</v>
      </c>
      <c r="B104" s="8">
        <f>'FPCM Iterasi 1'!AS32</f>
        <v>0.898569059030812</v>
      </c>
      <c r="C104" s="8">
        <f>'FPCM Iterasi 1'!AV32</f>
        <v>0.0906703569497583</v>
      </c>
      <c r="D104" s="7">
        <v>1</v>
      </c>
      <c r="E104" s="7">
        <f t="shared" si="28"/>
        <v>2</v>
      </c>
      <c r="F104" s="7">
        <v>1</v>
      </c>
      <c r="G104" s="8">
        <f t="shared" si="29"/>
        <v>0.807426353847519</v>
      </c>
      <c r="H104" s="8">
        <f t="shared" si="30"/>
        <v>0.807426353847519</v>
      </c>
      <c r="I104" s="8">
        <f t="shared" si="31"/>
        <v>1.61485270769504</v>
      </c>
      <c r="J104" s="8">
        <f t="shared" si="31"/>
        <v>0.807426353847519</v>
      </c>
    </row>
    <row r="105" spans="1:10">
      <c r="A105" s="74" t="s">
        <v>53</v>
      </c>
      <c r="B105" s="8">
        <f>'FPCM Iterasi 1'!AS33</f>
        <v>0.0752067823455446</v>
      </c>
      <c r="C105" s="8">
        <f>'FPCM Iterasi 1'!AV33</f>
        <v>0.00761526519629881</v>
      </c>
      <c r="D105" s="7">
        <v>2</v>
      </c>
      <c r="E105" s="7">
        <f t="shared" si="28"/>
        <v>4</v>
      </c>
      <c r="F105" s="7">
        <v>3</v>
      </c>
      <c r="G105" s="8">
        <f t="shared" si="29"/>
        <v>0.00565606011077012</v>
      </c>
      <c r="H105" s="8">
        <f t="shared" si="30"/>
        <v>0.0113121202215402</v>
      </c>
      <c r="I105" s="8">
        <f t="shared" si="31"/>
        <v>0.0226242404430805</v>
      </c>
      <c r="J105" s="8">
        <f t="shared" si="31"/>
        <v>0.0169681803323104</v>
      </c>
    </row>
    <row r="106" spans="1:10">
      <c r="A106" s="74" t="s">
        <v>54</v>
      </c>
      <c r="B106" s="8">
        <f>'FPCM Iterasi 1'!AS34</f>
        <v>0.00567144954098443</v>
      </c>
      <c r="C106" s="8">
        <f>'FPCM Iterasi 1'!AV34</f>
        <v>0.000932427806962338</v>
      </c>
      <c r="D106" s="7">
        <v>5</v>
      </c>
      <c r="E106" s="7">
        <f t="shared" si="28"/>
        <v>10</v>
      </c>
      <c r="F106" s="7">
        <v>7</v>
      </c>
      <c r="G106" s="8">
        <f t="shared" si="29"/>
        <v>3.21653398959325e-5</v>
      </c>
      <c r="H106" s="8">
        <f t="shared" si="30"/>
        <v>0.000160826699479662</v>
      </c>
      <c r="I106" s="8">
        <f t="shared" si="31"/>
        <v>0.000321653398959325</v>
      </c>
      <c r="J106" s="8">
        <f t="shared" si="31"/>
        <v>0.000225157379271527</v>
      </c>
    </row>
    <row r="107" spans="1:10">
      <c r="A107" s="74" t="s">
        <v>55</v>
      </c>
      <c r="B107" s="8">
        <f>'FPCM Iterasi 1'!AS35</f>
        <v>0.898569059030812</v>
      </c>
      <c r="C107" s="8">
        <f>'FPCM Iterasi 1'!AV35</f>
        <v>0.0906703569497583</v>
      </c>
      <c r="D107" s="7">
        <v>1</v>
      </c>
      <c r="E107" s="7">
        <f t="shared" si="28"/>
        <v>2</v>
      </c>
      <c r="F107" s="7">
        <v>1</v>
      </c>
      <c r="G107" s="8">
        <f t="shared" si="29"/>
        <v>0.807426353847519</v>
      </c>
      <c r="H107" s="8">
        <f t="shared" si="30"/>
        <v>0.807426353847519</v>
      </c>
      <c r="I107" s="8">
        <f t="shared" si="31"/>
        <v>1.61485270769504</v>
      </c>
      <c r="J107" s="8">
        <f t="shared" si="31"/>
        <v>0.807426353847519</v>
      </c>
    </row>
    <row r="108" spans="1:10">
      <c r="A108" s="36" t="s">
        <v>5</v>
      </c>
      <c r="B108" s="36"/>
      <c r="C108" s="36"/>
      <c r="D108" s="36"/>
      <c r="E108" s="36"/>
      <c r="F108" s="36"/>
      <c r="G108" s="37">
        <f>SUM(G78:G107)</f>
        <v>8.86651379217925</v>
      </c>
      <c r="H108" s="37">
        <f>SUM(H78:H107)</f>
        <v>4.63865970068789</v>
      </c>
      <c r="I108" s="37">
        <f>SUM(I78:I107)</f>
        <v>9.27731940137578</v>
      </c>
      <c r="J108" s="37">
        <f>SUM(J78:J107)</f>
        <v>3.695964557437</v>
      </c>
    </row>
    <row r="109" spans="1:10">
      <c r="A109" s="36" t="s">
        <v>73</v>
      </c>
      <c r="B109" s="36"/>
      <c r="C109" s="36"/>
      <c r="D109" s="36"/>
      <c r="E109" s="36"/>
      <c r="F109" s="36"/>
      <c r="G109" s="36"/>
      <c r="H109" s="37">
        <f>(H108/$G108)</f>
        <v>0.523166129260346</v>
      </c>
      <c r="I109" s="37">
        <f>(I108/$G108)</f>
        <v>1.04633225852069</v>
      </c>
      <c r="J109" s="37">
        <f>(J108/$G108)</f>
        <v>0.416845295012911</v>
      </c>
    </row>
  </sheetData>
  <mergeCells count="49">
    <mergeCell ref="D4:F4"/>
    <mergeCell ref="A36:F36"/>
    <mergeCell ref="A37:G37"/>
    <mergeCell ref="D40:F40"/>
    <mergeCell ref="R41:T41"/>
    <mergeCell ref="A72:F72"/>
    <mergeCell ref="A73:G73"/>
    <mergeCell ref="Q73:W73"/>
    <mergeCell ref="D76:F76"/>
    <mergeCell ref="A108:F108"/>
    <mergeCell ref="A109:G109"/>
    <mergeCell ref="A4:A5"/>
    <mergeCell ref="A40:A41"/>
    <mergeCell ref="A76:A77"/>
    <mergeCell ref="B4:B5"/>
    <mergeCell ref="B40:B41"/>
    <mergeCell ref="B76:B77"/>
    <mergeCell ref="C4:C5"/>
    <mergeCell ref="C40:C41"/>
    <mergeCell ref="C76:C77"/>
    <mergeCell ref="G4:G5"/>
    <mergeCell ref="G40:G41"/>
    <mergeCell ref="G76:G77"/>
    <mergeCell ref="H4:H5"/>
    <mergeCell ref="H40:H41"/>
    <mergeCell ref="H76:H77"/>
    <mergeCell ref="I4:I5"/>
    <mergeCell ref="I40:I41"/>
    <mergeCell ref="I76:I77"/>
    <mergeCell ref="J4:J5"/>
    <mergeCell ref="J40:J41"/>
    <mergeCell ref="J76:J77"/>
    <mergeCell ref="L4:L6"/>
    <mergeCell ref="Q4:Q5"/>
    <mergeCell ref="Q41:Q42"/>
    <mergeCell ref="R4:R5"/>
    <mergeCell ref="S4:S5"/>
    <mergeCell ref="T4:T5"/>
    <mergeCell ref="U41:U42"/>
    <mergeCell ref="V41:V42"/>
    <mergeCell ref="W4:W5"/>
    <mergeCell ref="W41:W42"/>
    <mergeCell ref="X41:X42"/>
    <mergeCell ref="A1:J2"/>
    <mergeCell ref="L1:O2"/>
    <mergeCell ref="Q1:AC2"/>
    <mergeCell ref="Q75:R76"/>
    <mergeCell ref="Q81:R82"/>
    <mergeCell ref="Q38:X39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zoomScale="76" zoomScaleNormal="76" topLeftCell="A2" workbookViewId="0">
      <selection activeCell="B2" sqref="B2:D31"/>
    </sheetView>
  </sheetViews>
  <sheetFormatPr defaultColWidth="9" defaultRowHeight="15" outlineLevelCol="4"/>
  <sheetData>
    <row r="1" spans="1:5">
      <c r="A1" s="18" t="s">
        <v>3</v>
      </c>
      <c r="B1" s="18" t="s">
        <v>4</v>
      </c>
      <c r="C1" s="18"/>
      <c r="D1" s="18"/>
      <c r="E1" s="18" t="s">
        <v>5</v>
      </c>
    </row>
    <row r="2" spans="1:5">
      <c r="A2" s="21">
        <v>1</v>
      </c>
      <c r="B2" s="21">
        <v>0.31</v>
      </c>
      <c r="C2" s="21">
        <v>0.15</v>
      </c>
      <c r="D2" s="21">
        <v>0.54</v>
      </c>
      <c r="E2" s="21">
        <f>SUM(B2:D2)</f>
        <v>1</v>
      </c>
    </row>
    <row r="3" spans="1:5">
      <c r="A3" s="21">
        <v>2</v>
      </c>
      <c r="B3" s="21">
        <v>0.32</v>
      </c>
      <c r="C3" s="21">
        <v>0.16</v>
      </c>
      <c r="D3" s="21">
        <v>0.52</v>
      </c>
      <c r="E3" s="21">
        <f t="shared" ref="E3:E31" si="0">SUM(B3:D3)</f>
        <v>1</v>
      </c>
    </row>
    <row r="4" spans="1:5">
      <c r="A4" s="21">
        <v>3</v>
      </c>
      <c r="B4" s="21">
        <v>0.11</v>
      </c>
      <c r="C4" s="21">
        <v>0.33</v>
      </c>
      <c r="D4" s="21">
        <v>0.56</v>
      </c>
      <c r="E4" s="21">
        <f t="shared" si="0"/>
        <v>1</v>
      </c>
    </row>
    <row r="5" spans="1:5">
      <c r="A5" s="21">
        <v>4</v>
      </c>
      <c r="B5" s="21">
        <v>0.65</v>
      </c>
      <c r="C5" s="21">
        <v>0.22</v>
      </c>
      <c r="D5" s="21">
        <v>0.13</v>
      </c>
      <c r="E5" s="21">
        <f t="shared" si="0"/>
        <v>1</v>
      </c>
    </row>
    <row r="6" spans="1:5">
      <c r="A6" s="21">
        <v>5</v>
      </c>
      <c r="B6" s="21">
        <v>0.44</v>
      </c>
      <c r="C6" s="21">
        <v>0.21</v>
      </c>
      <c r="D6" s="21">
        <v>0.35</v>
      </c>
      <c r="E6" s="21">
        <f t="shared" si="0"/>
        <v>1</v>
      </c>
    </row>
    <row r="7" spans="1:5">
      <c r="A7" s="21">
        <v>6</v>
      </c>
      <c r="B7" s="21">
        <v>0.14</v>
      </c>
      <c r="C7" s="21">
        <v>0.3</v>
      </c>
      <c r="D7" s="21">
        <v>0.56</v>
      </c>
      <c r="E7" s="21">
        <f t="shared" si="0"/>
        <v>1</v>
      </c>
    </row>
    <row r="8" spans="1:5">
      <c r="A8" s="21">
        <v>7</v>
      </c>
      <c r="B8" s="21">
        <v>0.45</v>
      </c>
      <c r="C8" s="21">
        <v>0.41</v>
      </c>
      <c r="D8" s="21">
        <v>0.14</v>
      </c>
      <c r="E8" s="21">
        <f t="shared" si="0"/>
        <v>1</v>
      </c>
    </row>
    <row r="9" spans="1:5">
      <c r="A9" s="21">
        <v>8</v>
      </c>
      <c r="B9" s="21">
        <v>0.34</v>
      </c>
      <c r="C9" s="21">
        <v>0.32</v>
      </c>
      <c r="D9" s="21">
        <v>0.34</v>
      </c>
      <c r="E9" s="21">
        <f t="shared" si="0"/>
        <v>1</v>
      </c>
    </row>
    <row r="10" spans="1:5">
      <c r="A10" s="21">
        <v>9</v>
      </c>
      <c r="B10" s="21">
        <v>0.66</v>
      </c>
      <c r="C10" s="21">
        <v>0.11</v>
      </c>
      <c r="D10" s="21">
        <v>0.23</v>
      </c>
      <c r="E10" s="21">
        <f t="shared" si="0"/>
        <v>1</v>
      </c>
    </row>
    <row r="11" spans="1:5">
      <c r="A11" s="21">
        <v>10</v>
      </c>
      <c r="B11" s="21">
        <v>0.32</v>
      </c>
      <c r="C11" s="21">
        <v>0.33</v>
      </c>
      <c r="D11" s="21">
        <v>0.35</v>
      </c>
      <c r="E11" s="21">
        <f t="shared" si="0"/>
        <v>1</v>
      </c>
    </row>
    <row r="12" spans="1:5">
      <c r="A12" s="21">
        <v>11</v>
      </c>
      <c r="B12" s="21">
        <v>0.19</v>
      </c>
      <c r="C12" s="21">
        <v>0.3</v>
      </c>
      <c r="D12" s="21">
        <v>0.51</v>
      </c>
      <c r="E12" s="21">
        <f t="shared" si="0"/>
        <v>1</v>
      </c>
    </row>
    <row r="13" spans="1:5">
      <c r="A13" s="21">
        <v>12</v>
      </c>
      <c r="B13" s="21">
        <v>0.57</v>
      </c>
      <c r="C13" s="21">
        <v>0.18</v>
      </c>
      <c r="D13" s="21">
        <v>0.25</v>
      </c>
      <c r="E13" s="21">
        <f t="shared" si="0"/>
        <v>1</v>
      </c>
    </row>
    <row r="14" spans="1:5">
      <c r="A14" s="21">
        <v>13</v>
      </c>
      <c r="B14" s="21">
        <v>0.25</v>
      </c>
      <c r="C14" s="21">
        <v>0.56</v>
      </c>
      <c r="D14" s="21">
        <v>0.19</v>
      </c>
      <c r="E14" s="21">
        <f t="shared" si="0"/>
        <v>1</v>
      </c>
    </row>
    <row r="15" spans="1:5">
      <c r="A15" s="21">
        <v>14</v>
      </c>
      <c r="B15" s="21">
        <v>0.24</v>
      </c>
      <c r="C15" s="21">
        <v>0.35</v>
      </c>
      <c r="D15" s="21">
        <v>0.41</v>
      </c>
      <c r="E15" s="21">
        <f t="shared" si="0"/>
        <v>1</v>
      </c>
    </row>
    <row r="16" spans="1:5">
      <c r="A16" s="21">
        <v>15</v>
      </c>
      <c r="B16" s="21">
        <v>0.26</v>
      </c>
      <c r="C16" s="21">
        <v>0.47</v>
      </c>
      <c r="D16" s="21">
        <v>0.27</v>
      </c>
      <c r="E16" s="21">
        <f t="shared" si="0"/>
        <v>1</v>
      </c>
    </row>
    <row r="17" spans="1:5">
      <c r="A17" s="21">
        <v>16</v>
      </c>
      <c r="B17" s="21">
        <v>0.35</v>
      </c>
      <c r="C17" s="21">
        <v>0.46</v>
      </c>
      <c r="D17" s="21">
        <v>0.19</v>
      </c>
      <c r="E17" s="21">
        <f t="shared" si="0"/>
        <v>1</v>
      </c>
    </row>
    <row r="18" spans="1:5">
      <c r="A18" s="21">
        <v>17</v>
      </c>
      <c r="B18" s="21">
        <v>0.29</v>
      </c>
      <c r="C18" s="21">
        <v>0.08</v>
      </c>
      <c r="D18" s="21">
        <v>0.63</v>
      </c>
      <c r="E18" s="21">
        <f t="shared" si="0"/>
        <v>1</v>
      </c>
    </row>
    <row r="19" spans="1:5">
      <c r="A19" s="21">
        <v>18</v>
      </c>
      <c r="B19" s="21">
        <v>0.28</v>
      </c>
      <c r="C19" s="21">
        <v>0.4</v>
      </c>
      <c r="D19" s="21">
        <v>0.32</v>
      </c>
      <c r="E19" s="21">
        <f t="shared" si="0"/>
        <v>1</v>
      </c>
    </row>
    <row r="20" spans="1:5">
      <c r="A20" s="21">
        <v>19</v>
      </c>
      <c r="B20" s="21">
        <v>0.41</v>
      </c>
      <c r="C20" s="21">
        <v>0.24</v>
      </c>
      <c r="D20" s="21">
        <v>0.35</v>
      </c>
      <c r="E20" s="21">
        <f t="shared" si="0"/>
        <v>1</v>
      </c>
    </row>
    <row r="21" spans="1:5">
      <c r="A21" s="21">
        <v>20</v>
      </c>
      <c r="B21" s="21">
        <v>0.67</v>
      </c>
      <c r="C21" s="21">
        <v>0.21</v>
      </c>
      <c r="D21" s="21">
        <v>0.12</v>
      </c>
      <c r="E21" s="21">
        <f t="shared" si="0"/>
        <v>1</v>
      </c>
    </row>
    <row r="22" spans="1:5">
      <c r="A22" s="21">
        <v>21</v>
      </c>
      <c r="B22" s="21">
        <v>0.16</v>
      </c>
      <c r="C22" s="21">
        <v>0.25</v>
      </c>
      <c r="D22" s="21">
        <v>0.59</v>
      </c>
      <c r="E22" s="21">
        <f t="shared" si="0"/>
        <v>1</v>
      </c>
    </row>
    <row r="23" spans="1:5">
      <c r="A23" s="21">
        <v>22</v>
      </c>
      <c r="B23" s="21">
        <v>0.47</v>
      </c>
      <c r="C23" s="21">
        <v>0.25</v>
      </c>
      <c r="D23" s="21">
        <v>0.28</v>
      </c>
      <c r="E23" s="21">
        <f t="shared" si="0"/>
        <v>1</v>
      </c>
    </row>
    <row r="24" spans="1:5">
      <c r="A24" s="21">
        <v>23</v>
      </c>
      <c r="B24" s="21">
        <v>0.12</v>
      </c>
      <c r="C24" s="21">
        <v>0.58</v>
      </c>
      <c r="D24" s="21">
        <v>0.3</v>
      </c>
      <c r="E24" s="21">
        <f t="shared" si="0"/>
        <v>1</v>
      </c>
    </row>
    <row r="25" spans="1:5">
      <c r="A25" s="21">
        <v>24</v>
      </c>
      <c r="B25" s="21">
        <v>0.44</v>
      </c>
      <c r="C25" s="21">
        <v>0.21</v>
      </c>
      <c r="D25" s="21">
        <v>0.35</v>
      </c>
      <c r="E25" s="21">
        <f t="shared" si="0"/>
        <v>1</v>
      </c>
    </row>
    <row r="26" spans="1:5">
      <c r="A26" s="21">
        <v>25</v>
      </c>
      <c r="B26" s="21">
        <v>0.53</v>
      </c>
      <c r="C26" s="21">
        <v>0.15</v>
      </c>
      <c r="D26" s="21">
        <v>0.32</v>
      </c>
      <c r="E26" s="21">
        <f t="shared" si="0"/>
        <v>1</v>
      </c>
    </row>
    <row r="27" spans="1:5">
      <c r="A27" s="21">
        <v>26</v>
      </c>
      <c r="B27" s="21">
        <v>0.2</v>
      </c>
      <c r="C27" s="21">
        <v>0.53</v>
      </c>
      <c r="D27" s="21">
        <v>0.27</v>
      </c>
      <c r="E27" s="21">
        <f t="shared" si="0"/>
        <v>1</v>
      </c>
    </row>
    <row r="28" spans="1:5">
      <c r="A28" s="21">
        <v>27</v>
      </c>
      <c r="B28" s="21">
        <v>0.7</v>
      </c>
      <c r="C28" s="21">
        <v>0.15</v>
      </c>
      <c r="D28" s="21">
        <v>0.15</v>
      </c>
      <c r="E28" s="21">
        <f t="shared" si="0"/>
        <v>1</v>
      </c>
    </row>
    <row r="29" spans="1:5">
      <c r="A29" s="21">
        <v>28</v>
      </c>
      <c r="B29" s="21">
        <v>0.27</v>
      </c>
      <c r="C29" s="21">
        <v>0.6</v>
      </c>
      <c r="D29" s="21">
        <v>0.13</v>
      </c>
      <c r="E29" s="21">
        <f t="shared" si="0"/>
        <v>1</v>
      </c>
    </row>
    <row r="30" spans="1:5">
      <c r="A30" s="21">
        <v>29</v>
      </c>
      <c r="B30" s="21">
        <v>0.63</v>
      </c>
      <c r="C30" s="21">
        <v>0.21</v>
      </c>
      <c r="D30" s="21">
        <v>0.16</v>
      </c>
      <c r="E30" s="21">
        <f t="shared" si="0"/>
        <v>1</v>
      </c>
    </row>
    <row r="31" spans="1:5">
      <c r="A31" s="21">
        <v>30</v>
      </c>
      <c r="B31" s="21">
        <v>0.36</v>
      </c>
      <c r="C31" s="21">
        <v>0.42</v>
      </c>
      <c r="D31" s="21">
        <v>0.22</v>
      </c>
      <c r="E31" s="21">
        <f t="shared" si="0"/>
        <v>1</v>
      </c>
    </row>
  </sheetData>
  <mergeCells count="1">
    <mergeCell ref="B1:D1"/>
  </mergeCell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3"/>
  <sheetViews>
    <sheetView tabSelected="1" zoomScale="86" zoomScaleNormal="86" topLeftCell="A7" workbookViewId="0">
      <selection activeCell="D22" sqref="D22"/>
    </sheetView>
  </sheetViews>
  <sheetFormatPr defaultColWidth="9" defaultRowHeight="15"/>
  <cols>
    <col min="1" max="1" width="6" customWidth="1"/>
    <col min="12" max="12" width="12.4285714285714" customWidth="1"/>
    <col min="13" max="13" width="12.8571428571429" customWidth="1"/>
    <col min="14" max="14" width="13.5714285714286" customWidth="1"/>
    <col min="15" max="15" width="11.4285714285714" customWidth="1"/>
    <col min="19" max="19" width="23.8571428571429" customWidth="1"/>
  </cols>
  <sheetData>
    <row r="1" spans="1:20">
      <c r="A1" s="44"/>
      <c r="R1" s="47" t="s">
        <v>152</v>
      </c>
      <c r="S1" s="47"/>
      <c r="T1" s="47"/>
    </row>
    <row r="2" spans="1:20">
      <c r="A2" s="45"/>
      <c r="B2" s="46" t="s">
        <v>153</v>
      </c>
      <c r="C2" s="46"/>
      <c r="D2" s="46"/>
      <c r="F2" s="46" t="s">
        <v>154</v>
      </c>
      <c r="G2" s="46"/>
      <c r="H2" s="46"/>
      <c r="I2" s="46"/>
      <c r="K2" s="46" t="s">
        <v>155</v>
      </c>
      <c r="L2" s="46" t="s">
        <v>156</v>
      </c>
      <c r="M2" s="46"/>
      <c r="N2" s="46"/>
      <c r="O2" s="46" t="s">
        <v>157</v>
      </c>
      <c r="P2" s="46" t="s">
        <v>158</v>
      </c>
      <c r="R2" s="18" t="s">
        <v>158</v>
      </c>
      <c r="S2" s="18" t="s">
        <v>159</v>
      </c>
      <c r="T2" s="18" t="s">
        <v>5</v>
      </c>
    </row>
    <row r="3" spans="1:20">
      <c r="A3" s="45"/>
      <c r="B3" s="46"/>
      <c r="C3" s="46"/>
      <c r="D3" s="46"/>
      <c r="F3" s="46"/>
      <c r="G3" s="46"/>
      <c r="H3" s="46"/>
      <c r="I3" s="46"/>
      <c r="K3" s="46"/>
      <c r="L3" s="46">
        <v>1</v>
      </c>
      <c r="M3" s="46">
        <v>2</v>
      </c>
      <c r="N3" s="46">
        <v>3</v>
      </c>
      <c r="O3" s="46"/>
      <c r="P3" s="46"/>
      <c r="R3" s="21">
        <v>1</v>
      </c>
      <c r="S3" s="21" t="s">
        <v>160</v>
      </c>
      <c r="T3" s="21">
        <f>COUNTIF(P4:P33,1)</f>
        <v>5</v>
      </c>
    </row>
    <row r="4" spans="1:20">
      <c r="A4" s="44"/>
      <c r="B4" s="22">
        <f>'FPCM Iterasi 2'!X6</f>
        <v>0.0188418309805589</v>
      </c>
      <c r="C4" s="22">
        <f>'FPCM Iterasi 2'!Y6</f>
        <v>0.862479269141241</v>
      </c>
      <c r="D4" s="22">
        <f>'FPCM Iterasi 2'!Z6</f>
        <v>0.1186788998782</v>
      </c>
      <c r="F4" s="16" t="s">
        <v>161</v>
      </c>
      <c r="G4" s="22">
        <f>'FPCM Iterasi 2'!M4</f>
        <v>5.38747511602403</v>
      </c>
      <c r="H4" s="22">
        <f>'FPCM Iterasi 2'!N4</f>
        <v>10.7749502320481</v>
      </c>
      <c r="I4" s="22">
        <f>'FPCM Iterasi 2'!O4</f>
        <v>7.20580625701034</v>
      </c>
      <c r="K4" s="21">
        <v>1</v>
      </c>
      <c r="L4" s="22">
        <f>B4</f>
        <v>0.0188418309805589</v>
      </c>
      <c r="M4" s="22">
        <f>C4</f>
        <v>0.862479269141241</v>
      </c>
      <c r="N4" s="22">
        <f>D4</f>
        <v>0.1186788998782</v>
      </c>
      <c r="O4" s="22">
        <f>MAX(L4:N4)</f>
        <v>0.862479269141241</v>
      </c>
      <c r="P4" s="21">
        <v>2</v>
      </c>
      <c r="R4" s="21">
        <v>2</v>
      </c>
      <c r="S4" s="21" t="s">
        <v>162</v>
      </c>
      <c r="T4" s="21">
        <f>COUNTIF(P4:P33,2)</f>
        <v>15</v>
      </c>
    </row>
    <row r="5" spans="2:20">
      <c r="B5" s="22">
        <f>'FPCM Iterasi 2'!X7</f>
        <v>0.025258319795626</v>
      </c>
      <c r="C5" s="22">
        <f>'FPCM Iterasi 2'!Y7</f>
        <v>0.943502737722432</v>
      </c>
      <c r="D5" s="22">
        <f>'FPCM Iterasi 2'!Z7</f>
        <v>0.0312389424819421</v>
      </c>
      <c r="F5" s="16"/>
      <c r="G5" s="22">
        <f>'FPCM Iterasi 2'!M5</f>
        <v>2.52156922502778</v>
      </c>
      <c r="H5" s="22">
        <f>'FPCM Iterasi 2'!N5</f>
        <v>5.04313845005555</v>
      </c>
      <c r="I5" s="22">
        <f>'FPCM Iterasi 2'!O5</f>
        <v>2.69662546001433</v>
      </c>
      <c r="K5" s="21">
        <v>2</v>
      </c>
      <c r="L5" s="22">
        <f t="shared" ref="L5:L33" si="0">B5</f>
        <v>0.025258319795626</v>
      </c>
      <c r="M5" s="22">
        <f t="shared" ref="M5:M33" si="1">C5</f>
        <v>0.943502737722432</v>
      </c>
      <c r="N5" s="22">
        <f t="shared" ref="N5:N33" si="2">D5</f>
        <v>0.0312389424819421</v>
      </c>
      <c r="O5" s="22">
        <f t="shared" ref="O5:O33" si="3">MAX(L5:N5)</f>
        <v>0.943502737722432</v>
      </c>
      <c r="P5" s="21">
        <v>2</v>
      </c>
      <c r="R5" s="21">
        <v>3</v>
      </c>
      <c r="S5" s="21" t="s">
        <v>163</v>
      </c>
      <c r="T5" s="21">
        <f>COUNTIF(P4:P33,3)</f>
        <v>10</v>
      </c>
    </row>
    <row r="6" spans="2:20">
      <c r="B6" s="22">
        <f>'FPCM Iterasi 2'!X8</f>
        <v>0.00747334089739247</v>
      </c>
      <c r="C6" s="22">
        <f>'FPCM Iterasi 2'!Y8</f>
        <v>0.0376979360968282</v>
      </c>
      <c r="D6" s="22">
        <f>'FPCM Iterasi 2'!Z8</f>
        <v>0.954828723005779</v>
      </c>
      <c r="F6" s="16"/>
      <c r="G6" s="22">
        <f>'FPCM Iterasi 2'!M6</f>
        <v>0.523166129260346</v>
      </c>
      <c r="H6" s="22">
        <f>'FPCM Iterasi 2'!N6</f>
        <v>1.04633225852069</v>
      </c>
      <c r="I6" s="22">
        <f>'FPCM Iterasi 2'!O6</f>
        <v>0.416845295012911</v>
      </c>
      <c r="K6" s="21">
        <v>3</v>
      </c>
      <c r="L6" s="22">
        <f t="shared" si="0"/>
        <v>0.00747334089739247</v>
      </c>
      <c r="M6" s="22">
        <f t="shared" si="1"/>
        <v>0.0376979360968282</v>
      </c>
      <c r="N6" s="22">
        <f t="shared" si="2"/>
        <v>0.954828723005779</v>
      </c>
      <c r="O6" s="22">
        <f t="shared" si="3"/>
        <v>0.954828723005779</v>
      </c>
      <c r="P6" s="21">
        <v>3</v>
      </c>
      <c r="R6" s="18" t="s">
        <v>164</v>
      </c>
      <c r="S6" s="18"/>
      <c r="T6" s="18">
        <v>30</v>
      </c>
    </row>
    <row r="7" spans="2:16">
      <c r="B7" s="22">
        <f>'FPCM Iterasi 2'!X9</f>
        <v>0.961200152824905</v>
      </c>
      <c r="C7" s="22">
        <f>'FPCM Iterasi 2'!Y9</f>
        <v>0.0271872273114416</v>
      </c>
      <c r="D7" s="22">
        <f>'FPCM Iterasi 2'!Z9</f>
        <v>0.0116126198636537</v>
      </c>
      <c r="K7" s="21">
        <v>4</v>
      </c>
      <c r="L7" s="22">
        <f t="shared" si="0"/>
        <v>0.961200152824905</v>
      </c>
      <c r="M7" s="22">
        <f t="shared" si="1"/>
        <v>0.0271872273114416</v>
      </c>
      <c r="N7" s="22">
        <f t="shared" si="2"/>
        <v>0.0116126198636537</v>
      </c>
      <c r="O7" s="22">
        <f t="shared" si="3"/>
        <v>0.961200152824905</v>
      </c>
      <c r="P7" s="21">
        <v>1</v>
      </c>
    </row>
    <row r="8" spans="2:16">
      <c r="B8" s="22">
        <f>'FPCM Iterasi 2'!X10</f>
        <v>0.0098456008070157</v>
      </c>
      <c r="C8" s="22">
        <f>'FPCM Iterasi 2'!Y10</f>
        <v>0.0917928021022575</v>
      </c>
      <c r="D8" s="22">
        <f>'FPCM Iterasi 2'!Z10</f>
        <v>0.898361597090727</v>
      </c>
      <c r="K8" s="21">
        <v>5</v>
      </c>
      <c r="L8" s="22">
        <f t="shared" si="0"/>
        <v>0.0098456008070157</v>
      </c>
      <c r="M8" s="22">
        <f t="shared" si="1"/>
        <v>0.0917928021022575</v>
      </c>
      <c r="N8" s="22">
        <f t="shared" si="2"/>
        <v>0.898361597090727</v>
      </c>
      <c r="O8" s="22">
        <f t="shared" si="3"/>
        <v>0.898361597090727</v>
      </c>
      <c r="P8" s="21">
        <v>3</v>
      </c>
    </row>
    <row r="9" spans="2:16">
      <c r="B9" s="22">
        <f>'FPCM Iterasi 2'!X11</f>
        <v>0.00820222285849611</v>
      </c>
      <c r="C9" s="22">
        <f>'FPCM Iterasi 2'!Y11</f>
        <v>0.0644828655956779</v>
      </c>
      <c r="D9" s="22">
        <f>'FPCM Iterasi 2'!Z11</f>
        <v>0.927314911545826</v>
      </c>
      <c r="K9" s="21">
        <v>6</v>
      </c>
      <c r="L9" s="22">
        <f t="shared" si="0"/>
        <v>0.00820222285849611</v>
      </c>
      <c r="M9" s="22">
        <f t="shared" si="1"/>
        <v>0.0644828655956779</v>
      </c>
      <c r="N9" s="22">
        <f t="shared" si="2"/>
        <v>0.927314911545826</v>
      </c>
      <c r="O9" s="22">
        <f t="shared" si="3"/>
        <v>0.927314911545826</v>
      </c>
      <c r="P9" s="21">
        <v>3</v>
      </c>
    </row>
    <row r="10" spans="2:16">
      <c r="B10" s="22">
        <f>'FPCM Iterasi 2'!X12</f>
        <v>0.0188418309805589</v>
      </c>
      <c r="C10" s="22">
        <f>'FPCM Iterasi 2'!Y12</f>
        <v>0.862479269141241</v>
      </c>
      <c r="D10" s="22">
        <f>'FPCM Iterasi 2'!Z12</f>
        <v>0.1186788998782</v>
      </c>
      <c r="K10" s="21">
        <v>7</v>
      </c>
      <c r="L10" s="22">
        <f t="shared" si="0"/>
        <v>0.0188418309805589</v>
      </c>
      <c r="M10" s="22">
        <f t="shared" si="1"/>
        <v>0.862479269141241</v>
      </c>
      <c r="N10" s="22">
        <f t="shared" si="2"/>
        <v>0.1186788998782</v>
      </c>
      <c r="O10" s="22">
        <f t="shared" si="3"/>
        <v>0.862479269141241</v>
      </c>
      <c r="P10" s="21">
        <v>2</v>
      </c>
    </row>
    <row r="11" spans="2:16">
      <c r="B11" s="22">
        <f>'FPCM Iterasi 2'!X13</f>
        <v>0.0643935552648589</v>
      </c>
      <c r="C11" s="22">
        <f>'FPCM Iterasi 2'!Y13</f>
        <v>0.878220364239609</v>
      </c>
      <c r="D11" s="22">
        <f>'FPCM Iterasi 2'!Z13</f>
        <v>0.0573860804955318</v>
      </c>
      <c r="K11" s="21">
        <v>8</v>
      </c>
      <c r="L11" s="22">
        <f t="shared" si="0"/>
        <v>0.0643935552648589</v>
      </c>
      <c r="M11" s="22">
        <f t="shared" si="1"/>
        <v>0.878220364239609</v>
      </c>
      <c r="N11" s="22">
        <f t="shared" si="2"/>
        <v>0.0573860804955318</v>
      </c>
      <c r="O11" s="22">
        <f t="shared" si="3"/>
        <v>0.878220364239609</v>
      </c>
      <c r="P11" s="21">
        <v>2</v>
      </c>
    </row>
    <row r="12" spans="2:16">
      <c r="B12" s="22">
        <f>'FPCM Iterasi 2'!X14</f>
        <v>0.189453450214803</v>
      </c>
      <c r="C12" s="22">
        <f>'FPCM Iterasi 2'!Y14</f>
        <v>0.660505114331606</v>
      </c>
      <c r="D12" s="22">
        <f>'FPCM Iterasi 2'!Z14</f>
        <v>0.150041435453591</v>
      </c>
      <c r="K12" s="21">
        <v>9</v>
      </c>
      <c r="L12" s="22">
        <f t="shared" si="0"/>
        <v>0.189453450214803</v>
      </c>
      <c r="M12" s="22">
        <f t="shared" si="1"/>
        <v>0.660505114331606</v>
      </c>
      <c r="N12" s="22">
        <f t="shared" si="2"/>
        <v>0.150041435453591</v>
      </c>
      <c r="O12" s="22">
        <f t="shared" si="3"/>
        <v>0.660505114331606</v>
      </c>
      <c r="P12" s="21">
        <v>2</v>
      </c>
    </row>
    <row r="13" spans="2:16">
      <c r="B13" s="22">
        <f>'FPCM Iterasi 2'!X15</f>
        <v>0.852457668446982</v>
      </c>
      <c r="C13" s="22">
        <f>'FPCM Iterasi 2'!Y15</f>
        <v>0.0987551739976372</v>
      </c>
      <c r="D13" s="22">
        <f>'FPCM Iterasi 2'!Z15</f>
        <v>0.048787157555381</v>
      </c>
      <c r="K13" s="21">
        <v>10</v>
      </c>
      <c r="L13" s="22">
        <f t="shared" si="0"/>
        <v>0.852457668446982</v>
      </c>
      <c r="M13" s="22">
        <f t="shared" si="1"/>
        <v>0.0987551739976372</v>
      </c>
      <c r="N13" s="22">
        <f t="shared" si="2"/>
        <v>0.048787157555381</v>
      </c>
      <c r="O13" s="22">
        <f t="shared" si="3"/>
        <v>0.852457668446982</v>
      </c>
      <c r="P13" s="21">
        <v>1</v>
      </c>
    </row>
    <row r="14" spans="2:16">
      <c r="B14" s="22">
        <f>'FPCM Iterasi 2'!X16</f>
        <v>0.00747334089739247</v>
      </c>
      <c r="C14" s="22">
        <f>'FPCM Iterasi 2'!Y16</f>
        <v>0.0376979360968282</v>
      </c>
      <c r="D14" s="22">
        <f>'FPCM Iterasi 2'!Z16</f>
        <v>0.954828723005779</v>
      </c>
      <c r="K14" s="21">
        <v>11</v>
      </c>
      <c r="L14" s="22">
        <f t="shared" si="0"/>
        <v>0.00747334089739247</v>
      </c>
      <c r="M14" s="22">
        <f t="shared" si="1"/>
        <v>0.0376979360968282</v>
      </c>
      <c r="N14" s="22">
        <f t="shared" si="2"/>
        <v>0.954828723005779</v>
      </c>
      <c r="O14" s="22">
        <f t="shared" si="3"/>
        <v>0.954828723005779</v>
      </c>
      <c r="P14" s="21">
        <v>3</v>
      </c>
    </row>
    <row r="15" spans="2:16">
      <c r="B15" s="22">
        <f>'FPCM Iterasi 2'!X17</f>
        <v>0.257373726260679</v>
      </c>
      <c r="C15" s="22">
        <f>'FPCM Iterasi 2'!Y17</f>
        <v>0.637880468672125</v>
      </c>
      <c r="D15" s="22">
        <f>'FPCM Iterasi 2'!Z17</f>
        <v>0.104745805067197</v>
      </c>
      <c r="K15" s="21">
        <v>12</v>
      </c>
      <c r="L15" s="22">
        <f t="shared" si="0"/>
        <v>0.257373726260679</v>
      </c>
      <c r="M15" s="22">
        <f t="shared" si="1"/>
        <v>0.637880468672125</v>
      </c>
      <c r="N15" s="22">
        <f t="shared" si="2"/>
        <v>0.104745805067197</v>
      </c>
      <c r="O15" s="22">
        <f t="shared" si="3"/>
        <v>0.637880468672125</v>
      </c>
      <c r="P15" s="21">
        <v>2</v>
      </c>
    </row>
    <row r="16" spans="2:16">
      <c r="B16" s="22">
        <f>'FPCM Iterasi 2'!X18</f>
        <v>0.00747334089739247</v>
      </c>
      <c r="C16" s="22">
        <f>'FPCM Iterasi 2'!Y18</f>
        <v>0.0376979360968282</v>
      </c>
      <c r="D16" s="22">
        <f>'FPCM Iterasi 2'!Z18</f>
        <v>0.954828723005779</v>
      </c>
      <c r="K16" s="21">
        <v>13</v>
      </c>
      <c r="L16" s="22">
        <f t="shared" si="0"/>
        <v>0.00747334089739247</v>
      </c>
      <c r="M16" s="22">
        <f t="shared" si="1"/>
        <v>0.0376979360968282</v>
      </c>
      <c r="N16" s="22">
        <f t="shared" si="2"/>
        <v>0.954828723005779</v>
      </c>
      <c r="O16" s="22">
        <f t="shared" si="3"/>
        <v>0.954828723005779</v>
      </c>
      <c r="P16" s="21">
        <v>3</v>
      </c>
    </row>
    <row r="17" spans="2:16">
      <c r="B17" s="22">
        <f>'FPCM Iterasi 2'!X19</f>
        <v>0.0311055430835287</v>
      </c>
      <c r="C17" s="22">
        <f>'FPCM Iterasi 2'!Y19</f>
        <v>0.703661278926372</v>
      </c>
      <c r="D17" s="22">
        <f>'FPCM Iterasi 2'!Z19</f>
        <v>0.2652331779901</v>
      </c>
      <c r="K17" s="21">
        <v>14</v>
      </c>
      <c r="L17" s="22">
        <f t="shared" si="0"/>
        <v>0.0311055430835287</v>
      </c>
      <c r="M17" s="22">
        <f t="shared" si="1"/>
        <v>0.703661278926372</v>
      </c>
      <c r="N17" s="22">
        <f t="shared" si="2"/>
        <v>0.2652331779901</v>
      </c>
      <c r="O17" s="22">
        <f t="shared" si="3"/>
        <v>0.703661278926372</v>
      </c>
      <c r="P17" s="21">
        <v>2</v>
      </c>
    </row>
    <row r="18" spans="2:16">
      <c r="B18" s="22">
        <f>'FPCM Iterasi 2'!X20</f>
        <v>0.146657395139777</v>
      </c>
      <c r="C18" s="22">
        <f>'FPCM Iterasi 2'!Y20</f>
        <v>0.758655167071511</v>
      </c>
      <c r="D18" s="22">
        <f>'FPCM Iterasi 2'!Z20</f>
        <v>0.094687437788712</v>
      </c>
      <c r="K18" s="21">
        <v>15</v>
      </c>
      <c r="L18" s="22">
        <f t="shared" si="0"/>
        <v>0.146657395139777</v>
      </c>
      <c r="M18" s="22">
        <f t="shared" si="1"/>
        <v>0.758655167071511</v>
      </c>
      <c r="N18" s="22">
        <f t="shared" si="2"/>
        <v>0.094687437788712</v>
      </c>
      <c r="O18" s="22">
        <f t="shared" si="3"/>
        <v>0.758655167071511</v>
      </c>
      <c r="P18" s="21">
        <v>2</v>
      </c>
    </row>
    <row r="19" spans="2:16">
      <c r="B19" s="22">
        <f>'FPCM Iterasi 2'!X21</f>
        <v>0.0098456008070157</v>
      </c>
      <c r="C19" s="22">
        <f>'FPCM Iterasi 2'!Y21</f>
        <v>0.0917928021022575</v>
      </c>
      <c r="D19" s="22">
        <f>'FPCM Iterasi 2'!Z21</f>
        <v>0.898361597090727</v>
      </c>
      <c r="K19" s="21">
        <v>16</v>
      </c>
      <c r="L19" s="22">
        <f t="shared" si="0"/>
        <v>0.0098456008070157</v>
      </c>
      <c r="M19" s="22">
        <f t="shared" si="1"/>
        <v>0.0917928021022575</v>
      </c>
      <c r="N19" s="22">
        <f t="shared" si="2"/>
        <v>0.898361597090727</v>
      </c>
      <c r="O19" s="22">
        <f t="shared" si="3"/>
        <v>0.898361597090727</v>
      </c>
      <c r="P19" s="21">
        <v>3</v>
      </c>
    </row>
    <row r="20" spans="2:16">
      <c r="B20" s="22">
        <f>'FPCM Iterasi 2'!X22</f>
        <v>0.00747334089739247</v>
      </c>
      <c r="C20" s="22">
        <f>'FPCM Iterasi 2'!Y22</f>
        <v>0.0376979360968282</v>
      </c>
      <c r="D20" s="22">
        <f>'FPCM Iterasi 2'!Z22</f>
        <v>0.954828723005779</v>
      </c>
      <c r="K20" s="21">
        <v>17</v>
      </c>
      <c r="L20" s="22">
        <f t="shared" si="0"/>
        <v>0.00747334089739247</v>
      </c>
      <c r="M20" s="22">
        <f t="shared" si="1"/>
        <v>0.0376979360968282</v>
      </c>
      <c r="N20" s="22">
        <f t="shared" si="2"/>
        <v>0.954828723005779</v>
      </c>
      <c r="O20" s="22">
        <f t="shared" si="3"/>
        <v>0.954828723005779</v>
      </c>
      <c r="P20" s="21">
        <v>3</v>
      </c>
    </row>
    <row r="21" spans="2:16">
      <c r="B21" s="22">
        <f>'FPCM Iterasi 2'!X23</f>
        <v>0.146657395139777</v>
      </c>
      <c r="C21" s="22">
        <f>'FPCM Iterasi 2'!Y23</f>
        <v>0.758655167071511</v>
      </c>
      <c r="D21" s="22">
        <f>'FPCM Iterasi 2'!Z23</f>
        <v>0.094687437788712</v>
      </c>
      <c r="K21" s="21">
        <v>18</v>
      </c>
      <c r="L21" s="22">
        <f t="shared" si="0"/>
        <v>0.146657395139777</v>
      </c>
      <c r="M21" s="22">
        <f t="shared" si="1"/>
        <v>0.758655167071511</v>
      </c>
      <c r="N21" s="22">
        <f t="shared" si="2"/>
        <v>0.094687437788712</v>
      </c>
      <c r="O21" s="22">
        <f t="shared" si="3"/>
        <v>0.758655167071511</v>
      </c>
      <c r="P21" s="21">
        <v>2</v>
      </c>
    </row>
    <row r="22" spans="2:16">
      <c r="B22" s="22">
        <f>'FPCM Iterasi 2'!X24</f>
        <v>0.703502399433216</v>
      </c>
      <c r="C22" s="22">
        <f>'FPCM Iterasi 2'!Y24</f>
        <v>0.230961577563711</v>
      </c>
      <c r="D22" s="22">
        <f>'FPCM Iterasi 2'!Z24</f>
        <v>0.0655360230030736</v>
      </c>
      <c r="K22" s="21">
        <v>19</v>
      </c>
      <c r="L22" s="22">
        <f t="shared" si="0"/>
        <v>0.703502399433216</v>
      </c>
      <c r="M22" s="22">
        <f t="shared" si="1"/>
        <v>0.230961577563711</v>
      </c>
      <c r="N22" s="22">
        <f t="shared" si="2"/>
        <v>0.0655360230030736</v>
      </c>
      <c r="O22" s="22">
        <f t="shared" si="3"/>
        <v>0.703502399433216</v>
      </c>
      <c r="P22" s="21">
        <v>1</v>
      </c>
    </row>
    <row r="23" spans="2:16">
      <c r="B23" s="22">
        <f>'FPCM Iterasi 2'!X25</f>
        <v>0.934802503687593</v>
      </c>
      <c r="C23" s="22">
        <f>'FPCM Iterasi 2'!Y25</f>
        <v>0.0495110367826862</v>
      </c>
      <c r="D23" s="22">
        <f>'FPCM Iterasi 2'!Z25</f>
        <v>0.015686459529721</v>
      </c>
      <c r="K23" s="21">
        <v>20</v>
      </c>
      <c r="L23" s="22">
        <f t="shared" si="0"/>
        <v>0.934802503687593</v>
      </c>
      <c r="M23" s="22">
        <f t="shared" si="1"/>
        <v>0.0495110367826862</v>
      </c>
      <c r="N23" s="22">
        <f t="shared" si="2"/>
        <v>0.015686459529721</v>
      </c>
      <c r="O23" s="22">
        <f t="shared" si="3"/>
        <v>0.934802503687593</v>
      </c>
      <c r="P23" s="21">
        <v>1</v>
      </c>
    </row>
    <row r="24" spans="2:16">
      <c r="B24" s="22">
        <f>'FPCM Iterasi 2'!X26</f>
        <v>0.00747334089739247</v>
      </c>
      <c r="C24" s="22">
        <f>'FPCM Iterasi 2'!Y26</f>
        <v>0.0376979360968282</v>
      </c>
      <c r="D24" s="22">
        <f>'FPCM Iterasi 2'!Z26</f>
        <v>0.954828723005779</v>
      </c>
      <c r="K24" s="21">
        <v>21</v>
      </c>
      <c r="L24" s="22">
        <f t="shared" si="0"/>
        <v>0.00747334089739247</v>
      </c>
      <c r="M24" s="22">
        <f t="shared" si="1"/>
        <v>0.0376979360968282</v>
      </c>
      <c r="N24" s="22">
        <f t="shared" si="2"/>
        <v>0.954828723005779</v>
      </c>
      <c r="O24" s="22">
        <f t="shared" si="3"/>
        <v>0.954828723005779</v>
      </c>
      <c r="P24" s="21">
        <v>3</v>
      </c>
    </row>
    <row r="25" spans="2:16">
      <c r="B25" s="22">
        <f>'FPCM Iterasi 2'!X27</f>
        <v>0.0188418309805589</v>
      </c>
      <c r="C25" s="22">
        <f>'FPCM Iterasi 2'!Y27</f>
        <v>0.862479269141241</v>
      </c>
      <c r="D25" s="22">
        <f>'FPCM Iterasi 2'!Z27</f>
        <v>0.1186788998782</v>
      </c>
      <c r="K25" s="21">
        <v>22</v>
      </c>
      <c r="L25" s="22">
        <f t="shared" si="0"/>
        <v>0.0188418309805589</v>
      </c>
      <c r="M25" s="22">
        <f t="shared" si="1"/>
        <v>0.862479269141241</v>
      </c>
      <c r="N25" s="22">
        <f t="shared" si="2"/>
        <v>0.1186788998782</v>
      </c>
      <c r="O25" s="22">
        <f t="shared" si="3"/>
        <v>0.862479269141241</v>
      </c>
      <c r="P25" s="21">
        <v>2</v>
      </c>
    </row>
    <row r="26" spans="2:16">
      <c r="B26" s="22">
        <f>'FPCM Iterasi 2'!X28</f>
        <v>0.0188418309805589</v>
      </c>
      <c r="C26" s="22">
        <f>'FPCM Iterasi 2'!Y28</f>
        <v>0.862479269141241</v>
      </c>
      <c r="D26" s="22">
        <f>'FPCM Iterasi 2'!Z28</f>
        <v>0.1186788998782</v>
      </c>
      <c r="K26" s="21">
        <v>23</v>
      </c>
      <c r="L26" s="22">
        <f t="shared" si="0"/>
        <v>0.0188418309805589</v>
      </c>
      <c r="M26" s="22">
        <f t="shared" si="1"/>
        <v>0.862479269141241</v>
      </c>
      <c r="N26" s="22">
        <f t="shared" si="2"/>
        <v>0.1186788998782</v>
      </c>
      <c r="O26" s="22">
        <f t="shared" si="3"/>
        <v>0.862479269141241</v>
      </c>
      <c r="P26" s="21">
        <v>2</v>
      </c>
    </row>
    <row r="27" spans="2:16">
      <c r="B27" s="22">
        <f>'FPCM Iterasi 2'!X29</f>
        <v>0.017556263655881</v>
      </c>
      <c r="C27" s="22">
        <f>'FPCM Iterasi 2'!Y29</f>
        <v>0.907472299633395</v>
      </c>
      <c r="D27" s="22">
        <f>'FPCM Iterasi 2'!Z29</f>
        <v>0.0749714367107238</v>
      </c>
      <c r="K27" s="21">
        <v>24</v>
      </c>
      <c r="L27" s="22">
        <f t="shared" si="0"/>
        <v>0.017556263655881</v>
      </c>
      <c r="M27" s="22">
        <f t="shared" si="1"/>
        <v>0.907472299633395</v>
      </c>
      <c r="N27" s="22">
        <f t="shared" si="2"/>
        <v>0.0749714367107238</v>
      </c>
      <c r="O27" s="22">
        <f t="shared" si="3"/>
        <v>0.907472299633395</v>
      </c>
      <c r="P27" s="21">
        <v>2</v>
      </c>
    </row>
    <row r="28" spans="2:16">
      <c r="B28" s="22">
        <f>'FPCM Iterasi 2'!X30</f>
        <v>0.0271802593169073</v>
      </c>
      <c r="C28" s="22">
        <f>'FPCM Iterasi 2'!Y30</f>
        <v>0.927272934320129</v>
      </c>
      <c r="D28" s="22">
        <f>'FPCM Iterasi 2'!Z30</f>
        <v>0.0455468063629639</v>
      </c>
      <c r="K28" s="21">
        <v>25</v>
      </c>
      <c r="L28" s="22">
        <f t="shared" si="0"/>
        <v>0.0271802593169073</v>
      </c>
      <c r="M28" s="22">
        <f t="shared" si="1"/>
        <v>0.927272934320129</v>
      </c>
      <c r="N28" s="22">
        <f t="shared" si="2"/>
        <v>0.0455468063629639</v>
      </c>
      <c r="O28" s="22">
        <f t="shared" si="3"/>
        <v>0.927272934320129</v>
      </c>
      <c r="P28" s="21">
        <v>2</v>
      </c>
    </row>
    <row r="29" spans="2:16">
      <c r="B29" s="22">
        <f>'FPCM Iterasi 2'!X31</f>
        <v>0.0188418309805589</v>
      </c>
      <c r="C29" s="22">
        <f>'FPCM Iterasi 2'!Y31</f>
        <v>0.862479269141241</v>
      </c>
      <c r="D29" s="22">
        <f>'FPCM Iterasi 2'!Z31</f>
        <v>0.1186788998782</v>
      </c>
      <c r="K29" s="21">
        <v>26</v>
      </c>
      <c r="L29" s="22">
        <f t="shared" si="0"/>
        <v>0.0188418309805589</v>
      </c>
      <c r="M29" s="22">
        <f t="shared" si="1"/>
        <v>0.862479269141241</v>
      </c>
      <c r="N29" s="22">
        <f t="shared" si="2"/>
        <v>0.1186788998782</v>
      </c>
      <c r="O29" s="22">
        <f t="shared" si="3"/>
        <v>0.862479269141241</v>
      </c>
      <c r="P29" s="21">
        <v>2</v>
      </c>
    </row>
    <row r="30" spans="2:16">
      <c r="B30" s="22">
        <f>'FPCM Iterasi 2'!X32</f>
        <v>0.0098456008070157</v>
      </c>
      <c r="C30" s="22">
        <f>'FPCM Iterasi 2'!Y32</f>
        <v>0.0917928021022575</v>
      </c>
      <c r="D30" s="22">
        <f>'FPCM Iterasi 2'!Z32</f>
        <v>0.898361597090727</v>
      </c>
      <c r="K30" s="21">
        <v>27</v>
      </c>
      <c r="L30" s="22">
        <f t="shared" si="0"/>
        <v>0.0098456008070157</v>
      </c>
      <c r="M30" s="22">
        <f t="shared" si="1"/>
        <v>0.0917928021022575</v>
      </c>
      <c r="N30" s="22">
        <f t="shared" si="2"/>
        <v>0.898361597090727</v>
      </c>
      <c r="O30" s="22">
        <f t="shared" si="3"/>
        <v>0.898361597090727</v>
      </c>
      <c r="P30" s="21">
        <v>3</v>
      </c>
    </row>
    <row r="31" spans="2:16">
      <c r="B31" s="22">
        <f>'FPCM Iterasi 2'!X33</f>
        <v>0.017556263655881</v>
      </c>
      <c r="C31" s="22">
        <f>'FPCM Iterasi 2'!Y33</f>
        <v>0.907472299633395</v>
      </c>
      <c r="D31" s="22">
        <f>'FPCM Iterasi 2'!Z33</f>
        <v>0.0749714367107238</v>
      </c>
      <c r="K31" s="21">
        <v>28</v>
      </c>
      <c r="L31" s="22">
        <f t="shared" si="0"/>
        <v>0.017556263655881</v>
      </c>
      <c r="M31" s="22">
        <f t="shared" si="1"/>
        <v>0.907472299633395</v>
      </c>
      <c r="N31" s="22">
        <f t="shared" si="2"/>
        <v>0.0749714367107238</v>
      </c>
      <c r="O31" s="22">
        <f t="shared" si="3"/>
        <v>0.907472299633395</v>
      </c>
      <c r="P31" s="21">
        <v>2</v>
      </c>
    </row>
    <row r="32" spans="2:16">
      <c r="B32" s="22">
        <f>'FPCM Iterasi 2'!X34</f>
        <v>0.978825300383338</v>
      </c>
      <c r="C32" s="22">
        <f>'FPCM Iterasi 2'!Y34</f>
        <v>0.0157671152834354</v>
      </c>
      <c r="D32" s="22">
        <f>'FPCM Iterasi 2'!Z34</f>
        <v>0.00540758433322699</v>
      </c>
      <c r="K32" s="21">
        <v>29</v>
      </c>
      <c r="L32" s="22">
        <f t="shared" si="0"/>
        <v>0.978825300383338</v>
      </c>
      <c r="M32" s="22">
        <f t="shared" si="1"/>
        <v>0.0157671152834354</v>
      </c>
      <c r="N32" s="22">
        <f t="shared" si="2"/>
        <v>0.00540758433322699</v>
      </c>
      <c r="O32" s="22">
        <f t="shared" si="3"/>
        <v>0.978825300383338</v>
      </c>
      <c r="P32" s="21">
        <v>1</v>
      </c>
    </row>
    <row r="33" spans="2:16">
      <c r="B33" s="22">
        <f>'FPCM Iterasi 2'!X35</f>
        <v>0.0098456008070157</v>
      </c>
      <c r="C33" s="22">
        <f>'FPCM Iterasi 2'!Y35</f>
        <v>0.0917928021022575</v>
      </c>
      <c r="D33" s="22">
        <f>'FPCM Iterasi 2'!Z35</f>
        <v>0.898361597090727</v>
      </c>
      <c r="K33" s="21">
        <v>30</v>
      </c>
      <c r="L33" s="22">
        <f t="shared" si="0"/>
        <v>0.0098456008070157</v>
      </c>
      <c r="M33" s="22">
        <f t="shared" si="1"/>
        <v>0.0917928021022575</v>
      </c>
      <c r="N33" s="22">
        <f t="shared" si="2"/>
        <v>0.898361597090727</v>
      </c>
      <c r="O33" s="22">
        <f t="shared" si="3"/>
        <v>0.898361597090727</v>
      </c>
      <c r="P33" s="21">
        <v>3</v>
      </c>
    </row>
  </sheetData>
  <mergeCells count="9">
    <mergeCell ref="R1:T1"/>
    <mergeCell ref="L2:N2"/>
    <mergeCell ref="R6:S6"/>
    <mergeCell ref="F4:F6"/>
    <mergeCell ref="K2:K3"/>
    <mergeCell ref="O2:O3"/>
    <mergeCell ref="P2:P3"/>
    <mergeCell ref="B2:D3"/>
    <mergeCell ref="F2:I3"/>
  </mergeCells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9"/>
  <sheetViews>
    <sheetView zoomScale="60" zoomScaleNormal="60" workbookViewId="0">
      <selection activeCell="M16" sqref="M16"/>
    </sheetView>
  </sheetViews>
  <sheetFormatPr defaultColWidth="9" defaultRowHeight="15"/>
  <sheetData>
    <row r="1" spans="1:29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L1" s="1" t="s">
        <v>7</v>
      </c>
      <c r="M1" s="2"/>
      <c r="N1" s="2"/>
      <c r="O1" s="2"/>
      <c r="Q1" s="1" t="s">
        <v>125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>
      <c r="A2" s="2"/>
      <c r="B2" s="2"/>
      <c r="C2" s="2"/>
      <c r="D2" s="2"/>
      <c r="E2" s="2"/>
      <c r="F2" s="2"/>
      <c r="G2" s="2"/>
      <c r="H2" s="2"/>
      <c r="I2" s="2"/>
      <c r="J2" s="2"/>
      <c r="L2" s="2"/>
      <c r="M2" s="2"/>
      <c r="N2" s="2"/>
      <c r="O2" s="2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4" spans="1:29">
      <c r="A4" s="3" t="s">
        <v>3</v>
      </c>
      <c r="B4" s="3" t="s">
        <v>145</v>
      </c>
      <c r="C4" s="4" t="s">
        <v>146</v>
      </c>
      <c r="D4" s="3" t="s">
        <v>10</v>
      </c>
      <c r="E4" s="3"/>
      <c r="F4" s="3"/>
      <c r="G4" s="5" t="s">
        <v>165</v>
      </c>
      <c r="H4" s="3" t="s">
        <v>148</v>
      </c>
      <c r="I4" s="3" t="s">
        <v>149</v>
      </c>
      <c r="J4" s="3" t="s">
        <v>150</v>
      </c>
      <c r="L4" s="16" t="s">
        <v>15</v>
      </c>
      <c r="M4" s="8">
        <f>(H36/$G36)</f>
        <v>5.3824760304182</v>
      </c>
      <c r="N4" s="8">
        <f t="shared" ref="N4:O4" si="0">(I36/$G36)</f>
        <v>10.7649520608364</v>
      </c>
      <c r="O4" s="8">
        <f t="shared" si="0"/>
        <v>7.20069839439489</v>
      </c>
      <c r="Q4" s="17" t="s">
        <v>3</v>
      </c>
      <c r="R4" s="16" t="s">
        <v>17</v>
      </c>
      <c r="S4" s="16" t="s">
        <v>18</v>
      </c>
      <c r="T4" s="16" t="s">
        <v>19</v>
      </c>
      <c r="U4" s="18" t="s">
        <v>59</v>
      </c>
      <c r="V4" s="18"/>
      <c r="W4" s="17" t="s">
        <v>3</v>
      </c>
      <c r="X4" s="19" t="s">
        <v>60</v>
      </c>
      <c r="Y4" s="19" t="s">
        <v>61</v>
      </c>
      <c r="Z4" s="19" t="s">
        <v>62</v>
      </c>
      <c r="AA4" s="19" t="s">
        <v>127</v>
      </c>
      <c r="AB4" s="19" t="s">
        <v>127</v>
      </c>
      <c r="AC4" s="19" t="s">
        <v>127</v>
      </c>
    </row>
    <row r="5" spans="1:29">
      <c r="A5" s="3"/>
      <c r="B5" s="3"/>
      <c r="C5" s="6"/>
      <c r="D5" s="3" t="s">
        <v>21</v>
      </c>
      <c r="E5" s="3" t="s">
        <v>22</v>
      </c>
      <c r="F5" s="3" t="s">
        <v>23</v>
      </c>
      <c r="G5" s="5"/>
      <c r="H5" s="3"/>
      <c r="I5" s="3"/>
      <c r="J5" s="3"/>
      <c r="L5" s="16"/>
      <c r="M5" s="8">
        <f>(H72/$G72)</f>
        <v>2.52045596308369</v>
      </c>
      <c r="N5" s="8">
        <f t="shared" ref="N5:O5" si="1">(I72/$G72)</f>
        <v>5.04091192616739</v>
      </c>
      <c r="O5" s="8">
        <f t="shared" si="1"/>
        <v>2.69502185753689</v>
      </c>
      <c r="Q5" s="20"/>
      <c r="R5" s="16"/>
      <c r="S5" s="16"/>
      <c r="T5" s="16"/>
      <c r="U5" s="18" t="s">
        <v>20</v>
      </c>
      <c r="V5" s="18"/>
      <c r="W5" s="20"/>
      <c r="X5" s="16" t="s">
        <v>63</v>
      </c>
      <c r="Y5" s="16" t="s">
        <v>64</v>
      </c>
      <c r="Z5" s="16" t="s">
        <v>65</v>
      </c>
      <c r="AA5" s="16" t="s">
        <v>138</v>
      </c>
      <c r="AB5" s="16" t="s">
        <v>136</v>
      </c>
      <c r="AC5" s="16" t="s">
        <v>137</v>
      </c>
    </row>
    <row r="6" spans="1:29">
      <c r="A6" s="74" t="s">
        <v>26</v>
      </c>
      <c r="B6" s="8">
        <f>'FPCM Iterasi 2'!X6</f>
        <v>0.0188418309805589</v>
      </c>
      <c r="C6" s="8">
        <f>'FPCM Iterasi 2'!AA6</f>
        <v>0.00451927869488818</v>
      </c>
      <c r="D6" s="7">
        <v>2</v>
      </c>
      <c r="E6" s="7">
        <f>D6*2</f>
        <v>4</v>
      </c>
      <c r="F6" s="7">
        <v>2</v>
      </c>
      <c r="G6" s="8">
        <f>B6^2+C6^2</f>
        <v>0.000375438474622019</v>
      </c>
      <c r="H6" s="8">
        <f>$G6*D6</f>
        <v>0.000750876949244038</v>
      </c>
      <c r="I6" s="8">
        <f>$G6*E6</f>
        <v>0.00150175389848808</v>
      </c>
      <c r="J6" s="8">
        <f>$G6*F6</f>
        <v>0.000750876949244038</v>
      </c>
      <c r="L6" s="16"/>
      <c r="M6" s="8">
        <f>(H108/$G108)</f>
        <v>0.522926120881382</v>
      </c>
      <c r="N6" s="8">
        <f t="shared" ref="N6:O6" si="2">(I108/$G108)</f>
        <v>1.04585224176276</v>
      </c>
      <c r="O6" s="8">
        <f t="shared" si="2"/>
        <v>0.416621522452696</v>
      </c>
      <c r="Q6" s="21">
        <v>1</v>
      </c>
      <c r="R6" s="22">
        <f>SUM(($D6-M$4)^2,($E6-N$4)^2,($F6-O$4)^2)^-1</f>
        <v>0.0118690157820496</v>
      </c>
      <c r="S6" s="22">
        <f>SUM(($D42-M$5)^2,($E42-N$5)^2,($F42-O$5)^2)^-1</f>
        <v>0.544239181190141</v>
      </c>
      <c r="T6" s="22">
        <f>SUM(($D78-M$6)^2,($E78-N$6)^2,($F78-O$6)^2)^-1</f>
        <v>0.0745388451689315</v>
      </c>
      <c r="U6" s="22">
        <f>SUM(R6:T6)</f>
        <v>0.630647042141122</v>
      </c>
      <c r="V6" s="22"/>
      <c r="W6" s="21">
        <v>1</v>
      </c>
      <c r="X6" s="22">
        <f>R6/U6</f>
        <v>0.0188203781020725</v>
      </c>
      <c r="Y6" s="22">
        <f>S6/U6</f>
        <v>0.862985386155755</v>
      </c>
      <c r="Z6" s="22">
        <f>T6/U6</f>
        <v>0.118194235742172</v>
      </c>
      <c r="AA6" s="22">
        <f>R6/R$36</f>
        <v>0.00446843488759918</v>
      </c>
      <c r="AB6" s="22">
        <f t="shared" ref="AB6:AC21" si="3">S6/S$36</f>
        <v>0.0762817464645129</v>
      </c>
      <c r="AC6" s="22">
        <f t="shared" si="3"/>
        <v>0.00997705589926599</v>
      </c>
    </row>
    <row r="7" spans="1:29">
      <c r="A7" s="74" t="s">
        <v>27</v>
      </c>
      <c r="B7" s="8">
        <f>'FPCM Iterasi 2'!X7</f>
        <v>0.025258319795626</v>
      </c>
      <c r="C7" s="8">
        <f>'FPCM Iterasi 2'!AA7</f>
        <v>0.00826533884574908</v>
      </c>
      <c r="D7" s="7">
        <v>3</v>
      </c>
      <c r="E7" s="7">
        <f t="shared" ref="E7:E35" si="4">D7*2</f>
        <v>6</v>
      </c>
      <c r="F7" s="7">
        <v>3</v>
      </c>
      <c r="G7" s="8">
        <f t="shared" ref="G7:G35" si="5">B7^2+C7^2</f>
        <v>0.000706298545133161</v>
      </c>
      <c r="H7" s="8">
        <f t="shared" ref="H7:H35" si="6">G7*D7</f>
        <v>0.00211889563539948</v>
      </c>
      <c r="I7" s="8">
        <f t="shared" ref="I7:J35" si="7">$G7*E7</f>
        <v>0.00423779127079897</v>
      </c>
      <c r="J7" s="8">
        <f t="shared" si="7"/>
        <v>0.00211889563539948</v>
      </c>
      <c r="Q7" s="21">
        <v>2</v>
      </c>
      <c r="R7" s="22">
        <f t="shared" ref="R7:R35" si="8">SUM(($D7-M$4)^2,($E7-N$4)^2,($F7-O$4)^2)^-1</f>
        <v>0.0217264595738282</v>
      </c>
      <c r="S7" s="22">
        <f t="shared" ref="S7:S35" si="9">SUM(($D43-M$5)^2,($E43-N$5)^2,($F43-O$5)^2)^-1</f>
        <v>0.804619103219308</v>
      </c>
      <c r="T7" s="22">
        <f t="shared" ref="T7:T35" si="10">SUM(($D79-M$6)^2,($E79-N$6)^2,($F79-O$6)^2)^-1</f>
        <v>0.0267713824857016</v>
      </c>
      <c r="U7" s="22">
        <f t="shared" ref="U7:U35" si="11">SUM(R7:T7)</f>
        <v>0.853116945278837</v>
      </c>
      <c r="V7" s="22"/>
      <c r="W7" s="21">
        <v>2</v>
      </c>
      <c r="X7" s="22">
        <f t="shared" ref="X7:X35" si="12">R7/U7</f>
        <v>0.0254671527673465</v>
      </c>
      <c r="Y7" s="22">
        <f t="shared" ref="Y7:Y35" si="13">S7/U7</f>
        <v>0.943152175879382</v>
      </c>
      <c r="Z7" s="22">
        <f t="shared" ref="Z7:Z35" si="14">T7/U7</f>
        <v>0.031380671353271</v>
      </c>
      <c r="AA7" s="22">
        <f t="shared" ref="AA7:AC35" si="15">R7/R$36</f>
        <v>0.0081795552155667</v>
      </c>
      <c r="AB7" s="22">
        <f t="shared" si="3"/>
        <v>0.112777162236019</v>
      </c>
      <c r="AC7" s="22">
        <f t="shared" si="3"/>
        <v>0.00358336084970371</v>
      </c>
    </row>
    <row r="8" spans="1:29">
      <c r="A8" s="74" t="s">
        <v>28</v>
      </c>
      <c r="B8" s="8">
        <f>'FPCM Iterasi 2'!X8</f>
        <v>0.00747334089739247</v>
      </c>
      <c r="C8" s="8">
        <f>'FPCM Iterasi 2'!AA8</f>
        <v>0.00193743411735213</v>
      </c>
      <c r="D8" s="7">
        <v>0</v>
      </c>
      <c r="E8" s="7">
        <f t="shared" si="4"/>
        <v>0</v>
      </c>
      <c r="F8" s="7">
        <v>0</v>
      </c>
      <c r="G8" s="8">
        <f t="shared" si="5"/>
        <v>5.96044751277188e-5</v>
      </c>
      <c r="H8" s="8">
        <f t="shared" si="6"/>
        <v>0</v>
      </c>
      <c r="I8" s="8">
        <f t="shared" si="7"/>
        <v>0</v>
      </c>
      <c r="J8" s="8">
        <f t="shared" si="7"/>
        <v>0</v>
      </c>
      <c r="Q8" s="21">
        <v>3</v>
      </c>
      <c r="R8" s="22">
        <f t="shared" si="8"/>
        <v>0.00508374714785692</v>
      </c>
      <c r="S8" s="22">
        <f t="shared" si="9"/>
        <v>0.0256235266633162</v>
      </c>
      <c r="T8" s="22">
        <f t="shared" si="10"/>
        <v>0.648999964971062</v>
      </c>
      <c r="U8" s="22">
        <f t="shared" si="11"/>
        <v>0.679707238782235</v>
      </c>
      <c r="V8" s="22"/>
      <c r="W8" s="21">
        <v>3</v>
      </c>
      <c r="X8" s="22">
        <f t="shared" si="12"/>
        <v>0.00747931882697759</v>
      </c>
      <c r="Y8" s="22">
        <f t="shared" si="13"/>
        <v>0.0376978869744323</v>
      </c>
      <c r="Z8" s="22">
        <f t="shared" si="14"/>
        <v>0.95482279419859</v>
      </c>
      <c r="AA8" s="22">
        <f t="shared" si="15"/>
        <v>0.00191392391183543</v>
      </c>
      <c r="AB8" s="22">
        <f t="shared" si="3"/>
        <v>0.00359144918633649</v>
      </c>
      <c r="AC8" s="22">
        <f t="shared" si="3"/>
        <v>0.0868689193461886</v>
      </c>
    </row>
    <row r="9" spans="1:29">
      <c r="A9" s="74" t="s">
        <v>29</v>
      </c>
      <c r="B9" s="8">
        <f>'FPCM Iterasi 2'!X9</f>
        <v>0.961200152824905</v>
      </c>
      <c r="C9" s="8">
        <f>'FPCM Iterasi 2'!AA9</f>
        <v>0.152300286547217</v>
      </c>
      <c r="D9" s="7">
        <v>6</v>
      </c>
      <c r="E9" s="7">
        <f t="shared" si="4"/>
        <v>12</v>
      </c>
      <c r="F9" s="7">
        <v>8</v>
      </c>
      <c r="G9" s="8">
        <f t="shared" si="5"/>
        <v>0.947101111072985</v>
      </c>
      <c r="H9" s="8">
        <f t="shared" si="6"/>
        <v>5.68260666643791</v>
      </c>
      <c r="I9" s="8">
        <f t="shared" si="7"/>
        <v>11.3652133328758</v>
      </c>
      <c r="J9" s="8">
        <f t="shared" si="7"/>
        <v>7.57680888858388</v>
      </c>
      <c r="Q9" s="21">
        <v>4</v>
      </c>
      <c r="R9" s="22">
        <f t="shared" si="8"/>
        <v>0.392840509717841</v>
      </c>
      <c r="S9" s="22">
        <f t="shared" si="9"/>
        <v>0.0112766362670114</v>
      </c>
      <c r="T9" s="22">
        <f t="shared" si="10"/>
        <v>0.00481929288969383</v>
      </c>
      <c r="U9" s="22">
        <f t="shared" si="11"/>
        <v>0.408936438874546</v>
      </c>
      <c r="V9" s="22"/>
      <c r="W9" s="21">
        <v>4</v>
      </c>
      <c r="X9" s="22">
        <f t="shared" si="12"/>
        <v>0.960639533124014</v>
      </c>
      <c r="Y9" s="22">
        <f t="shared" si="13"/>
        <v>0.0275755232232333</v>
      </c>
      <c r="Z9" s="22">
        <f t="shared" si="14"/>
        <v>0.0117849436527526</v>
      </c>
      <c r="AA9" s="22">
        <f t="shared" si="15"/>
        <v>0.147896192162811</v>
      </c>
      <c r="AB9" s="22">
        <f t="shared" si="3"/>
        <v>0.00158055784740012</v>
      </c>
      <c r="AC9" s="22">
        <f t="shared" si="3"/>
        <v>0.000645064388191671</v>
      </c>
    </row>
    <row r="10" spans="1:29">
      <c r="A10" s="74" t="s">
        <v>30</v>
      </c>
      <c r="B10" s="8">
        <f>'FPCM Iterasi 2'!X10</f>
        <v>0.0098456008070157</v>
      </c>
      <c r="C10" s="8">
        <f>'FPCM Iterasi 2'!AA10</f>
        <v>0.00283290892533479</v>
      </c>
      <c r="D10" s="7">
        <v>1</v>
      </c>
      <c r="E10" s="7">
        <f t="shared" si="4"/>
        <v>2</v>
      </c>
      <c r="F10" s="7">
        <v>1</v>
      </c>
      <c r="G10" s="8">
        <f t="shared" si="5"/>
        <v>0.00010496122823035</v>
      </c>
      <c r="H10" s="8">
        <f t="shared" si="6"/>
        <v>0.00010496122823035</v>
      </c>
      <c r="I10" s="8">
        <f t="shared" si="7"/>
        <v>0.000209922456460699</v>
      </c>
      <c r="J10" s="8">
        <f t="shared" si="7"/>
        <v>0.00010496122823035</v>
      </c>
      <c r="Q10" s="21">
        <v>5</v>
      </c>
      <c r="R10" s="22">
        <f t="shared" si="8"/>
        <v>0.00743609744868731</v>
      </c>
      <c r="S10" s="22">
        <f t="shared" si="9"/>
        <v>0.0692903178719027</v>
      </c>
      <c r="T10" s="22">
        <f t="shared" si="10"/>
        <v>0.676439925386719</v>
      </c>
      <c r="U10" s="22">
        <f t="shared" si="11"/>
        <v>0.753166340707309</v>
      </c>
      <c r="V10" s="22"/>
      <c r="W10" s="21">
        <v>5</v>
      </c>
      <c r="X10" s="22">
        <f t="shared" si="12"/>
        <v>0.00987311440618013</v>
      </c>
      <c r="Y10" s="22">
        <f t="shared" si="13"/>
        <v>0.0919986915597306</v>
      </c>
      <c r="Z10" s="22">
        <f t="shared" si="14"/>
        <v>0.898128194034089</v>
      </c>
      <c r="AA10" s="22">
        <f t="shared" si="15"/>
        <v>0.00279953434029084</v>
      </c>
      <c r="AB10" s="22">
        <f t="shared" si="3"/>
        <v>0.00971188154588848</v>
      </c>
      <c r="AC10" s="22">
        <f t="shared" si="3"/>
        <v>0.0905417696341184</v>
      </c>
    </row>
    <row r="11" spans="1:29">
      <c r="A11" s="74" t="s">
        <v>31</v>
      </c>
      <c r="B11" s="8">
        <f>'FPCM Iterasi 2'!X11</f>
        <v>0.00820222285849611</v>
      </c>
      <c r="C11" s="8">
        <f>'FPCM Iterasi 2'!AA11</f>
        <v>0.00257649384744938</v>
      </c>
      <c r="D11" s="7">
        <v>1</v>
      </c>
      <c r="E11" s="7">
        <f t="shared" si="4"/>
        <v>2</v>
      </c>
      <c r="F11" s="7">
        <v>0</v>
      </c>
      <c r="G11" s="8">
        <f t="shared" si="5"/>
        <v>7.39147803663807e-5</v>
      </c>
      <c r="H11" s="8">
        <f t="shared" si="6"/>
        <v>7.39147803663807e-5</v>
      </c>
      <c r="I11" s="8">
        <f t="shared" si="7"/>
        <v>0.000147829560732761</v>
      </c>
      <c r="J11" s="8">
        <f t="shared" si="7"/>
        <v>0</v>
      </c>
      <c r="Q11" s="21">
        <v>6</v>
      </c>
      <c r="R11" s="22">
        <f t="shared" si="8"/>
        <v>0.00676221504526471</v>
      </c>
      <c r="S11" s="22">
        <f t="shared" si="9"/>
        <v>0.0531291064903041</v>
      </c>
      <c r="T11" s="22">
        <f t="shared" si="10"/>
        <v>0.7624444717115</v>
      </c>
      <c r="U11" s="22">
        <f t="shared" si="11"/>
        <v>0.822335793247069</v>
      </c>
      <c r="V11" s="22"/>
      <c r="W11" s="21">
        <v>6</v>
      </c>
      <c r="X11" s="22">
        <f t="shared" si="12"/>
        <v>0.00822317975308296</v>
      </c>
      <c r="Y11" s="22">
        <f t="shared" si="13"/>
        <v>0.0646075568236169</v>
      </c>
      <c r="Z11" s="22">
        <f t="shared" si="14"/>
        <v>0.9271692634233</v>
      </c>
      <c r="AA11" s="22">
        <f t="shared" si="15"/>
        <v>0.00254583178425019</v>
      </c>
      <c r="AB11" s="22">
        <f t="shared" si="3"/>
        <v>0.00744669103447655</v>
      </c>
      <c r="AC11" s="22">
        <f t="shared" si="3"/>
        <v>0.102053514474391</v>
      </c>
    </row>
    <row r="12" spans="1:29">
      <c r="A12" s="74" t="s">
        <v>32</v>
      </c>
      <c r="B12" s="8">
        <f>'FPCM Iterasi 2'!X12</f>
        <v>0.0188418309805589</v>
      </c>
      <c r="C12" s="8">
        <f>'FPCM Iterasi 2'!AA12</f>
        <v>0.00451927869488818</v>
      </c>
      <c r="D12" s="7">
        <v>2</v>
      </c>
      <c r="E12" s="7">
        <f t="shared" si="4"/>
        <v>4</v>
      </c>
      <c r="F12" s="7">
        <v>2</v>
      </c>
      <c r="G12" s="8">
        <f t="shared" si="5"/>
        <v>0.000375438474622019</v>
      </c>
      <c r="H12" s="8">
        <f t="shared" si="6"/>
        <v>0.000750876949244038</v>
      </c>
      <c r="I12" s="8">
        <f t="shared" si="7"/>
        <v>0.00150175389848808</v>
      </c>
      <c r="J12" s="8">
        <f t="shared" si="7"/>
        <v>0.000750876949244038</v>
      </c>
      <c r="Q12" s="21">
        <v>7</v>
      </c>
      <c r="R12" s="22">
        <f t="shared" si="8"/>
        <v>0.0118690157820496</v>
      </c>
      <c r="S12" s="22">
        <f t="shared" si="9"/>
        <v>0.544239181190141</v>
      </c>
      <c r="T12" s="22">
        <f t="shared" si="10"/>
        <v>0.0745388451689315</v>
      </c>
      <c r="U12" s="22">
        <f t="shared" si="11"/>
        <v>0.630647042141122</v>
      </c>
      <c r="V12" s="22"/>
      <c r="W12" s="21">
        <v>7</v>
      </c>
      <c r="X12" s="22">
        <f t="shared" si="12"/>
        <v>0.0188203781020725</v>
      </c>
      <c r="Y12" s="22">
        <f t="shared" si="13"/>
        <v>0.862985386155755</v>
      </c>
      <c r="Z12" s="22">
        <f t="shared" si="14"/>
        <v>0.118194235742172</v>
      </c>
      <c r="AA12" s="22">
        <f t="shared" si="15"/>
        <v>0.00446843488759918</v>
      </c>
      <c r="AB12" s="22">
        <f t="shared" si="3"/>
        <v>0.0762817464645129</v>
      </c>
      <c r="AC12" s="22">
        <f t="shared" si="3"/>
        <v>0.00997705589926599</v>
      </c>
    </row>
    <row r="13" spans="1:29">
      <c r="A13" s="74" t="s">
        <v>33</v>
      </c>
      <c r="B13" s="8">
        <f>'FPCM Iterasi 2'!X13</f>
        <v>0.0643935552648589</v>
      </c>
      <c r="C13" s="8">
        <f>'FPCM Iterasi 2'!AA13</f>
        <v>0.009845112605375</v>
      </c>
      <c r="D13" s="7">
        <v>3</v>
      </c>
      <c r="E13" s="7">
        <f t="shared" si="4"/>
        <v>6</v>
      </c>
      <c r="F13" s="7">
        <v>4</v>
      </c>
      <c r="G13" s="8">
        <f t="shared" si="5"/>
        <v>0.00424345620186096</v>
      </c>
      <c r="H13" s="8">
        <f t="shared" si="6"/>
        <v>0.0127303686055829</v>
      </c>
      <c r="I13" s="8">
        <f t="shared" si="7"/>
        <v>0.0254607372111657</v>
      </c>
      <c r="J13" s="8">
        <f t="shared" si="7"/>
        <v>0.0169738248074438</v>
      </c>
      <c r="Q13" s="21">
        <v>8</v>
      </c>
      <c r="R13" s="22">
        <f t="shared" si="8"/>
        <v>0.0258896791548156</v>
      </c>
      <c r="S13" s="22">
        <f t="shared" si="9"/>
        <v>0.350535222010373</v>
      </c>
      <c r="T13" s="22">
        <f t="shared" si="10"/>
        <v>0.0229779008772831</v>
      </c>
      <c r="U13" s="22">
        <f t="shared" si="11"/>
        <v>0.399402802042472</v>
      </c>
      <c r="V13" s="22"/>
      <c r="W13" s="21">
        <v>8</v>
      </c>
      <c r="X13" s="22">
        <f t="shared" si="12"/>
        <v>0.0648209752721329</v>
      </c>
      <c r="Y13" s="22">
        <f t="shared" si="13"/>
        <v>0.877648379575208</v>
      </c>
      <c r="Z13" s="22">
        <f t="shared" si="14"/>
        <v>0.057530645152659</v>
      </c>
      <c r="AA13" s="22">
        <f t="shared" si="15"/>
        <v>0.00974691985321048</v>
      </c>
      <c r="AB13" s="22">
        <f t="shared" si="3"/>
        <v>0.049131778557</v>
      </c>
      <c r="AC13" s="22">
        <f t="shared" si="3"/>
        <v>0.00307560173465098</v>
      </c>
    </row>
    <row r="14" spans="1:29">
      <c r="A14" s="74" t="s">
        <v>34</v>
      </c>
      <c r="B14" s="8">
        <f>'FPCM Iterasi 2'!X14</f>
        <v>0.189453450214803</v>
      </c>
      <c r="C14" s="8">
        <f>'FPCM Iterasi 2'!AA14</f>
        <v>0.00793078038937485</v>
      </c>
      <c r="D14" s="7">
        <v>4</v>
      </c>
      <c r="E14" s="7">
        <f t="shared" si="4"/>
        <v>8</v>
      </c>
      <c r="F14" s="7">
        <v>1</v>
      </c>
      <c r="G14" s="8">
        <f t="shared" si="5"/>
        <v>0.0359555070758775</v>
      </c>
      <c r="H14" s="8">
        <f t="shared" si="6"/>
        <v>0.14382202830351</v>
      </c>
      <c r="I14" s="8">
        <f t="shared" si="7"/>
        <v>0.28764405660702</v>
      </c>
      <c r="J14" s="8">
        <f t="shared" si="7"/>
        <v>0.0359555070758775</v>
      </c>
      <c r="Q14" s="21">
        <v>9</v>
      </c>
      <c r="R14" s="22">
        <f t="shared" si="8"/>
        <v>0.0208312239758945</v>
      </c>
      <c r="S14" s="22">
        <f t="shared" si="9"/>
        <v>0.072367530400007</v>
      </c>
      <c r="T14" s="22">
        <f t="shared" si="10"/>
        <v>0.0164499267492904</v>
      </c>
      <c r="U14" s="22">
        <f t="shared" si="11"/>
        <v>0.109648681125192</v>
      </c>
      <c r="V14" s="22"/>
      <c r="W14" s="21">
        <v>9</v>
      </c>
      <c r="X14" s="22">
        <f t="shared" si="12"/>
        <v>0.189981527932018</v>
      </c>
      <c r="Y14" s="22">
        <f t="shared" si="13"/>
        <v>0.659994535797298</v>
      </c>
      <c r="Z14" s="22">
        <f t="shared" si="14"/>
        <v>0.150023936270684</v>
      </c>
      <c r="AA14" s="22">
        <f t="shared" si="15"/>
        <v>0.00784251783589809</v>
      </c>
      <c r="AB14" s="22">
        <f t="shared" si="3"/>
        <v>0.0101431903417252</v>
      </c>
      <c r="AC14" s="22">
        <f t="shared" si="3"/>
        <v>0.00220182964123663</v>
      </c>
    </row>
    <row r="15" spans="1:29">
      <c r="A15" s="74" t="s">
        <v>35</v>
      </c>
      <c r="B15" s="8">
        <f>'FPCM Iterasi 2'!X15</f>
        <v>0.852457668446982</v>
      </c>
      <c r="C15" s="8">
        <f>'FPCM Iterasi 2'!AA15</f>
        <v>0.0235363932378813</v>
      </c>
      <c r="D15" s="7">
        <v>7</v>
      </c>
      <c r="E15" s="7">
        <f t="shared" si="4"/>
        <v>14</v>
      </c>
      <c r="F15" s="7">
        <v>9</v>
      </c>
      <c r="G15" s="8">
        <f t="shared" si="5"/>
        <v>0.727238038300713</v>
      </c>
      <c r="H15" s="8">
        <f t="shared" si="6"/>
        <v>5.09066626810499</v>
      </c>
      <c r="I15" s="8">
        <f t="shared" si="7"/>
        <v>10.18133253621</v>
      </c>
      <c r="J15" s="8">
        <f t="shared" si="7"/>
        <v>6.54514234470641</v>
      </c>
      <c r="Q15" s="21">
        <v>10</v>
      </c>
      <c r="R15" s="22">
        <f t="shared" si="8"/>
        <v>0.0612767429927993</v>
      </c>
      <c r="S15" s="22">
        <f t="shared" si="9"/>
        <v>0.0071385575248877</v>
      </c>
      <c r="T15" s="22">
        <f t="shared" si="10"/>
        <v>0.00352812317458192</v>
      </c>
      <c r="U15" s="22">
        <f t="shared" si="11"/>
        <v>0.0719434236922689</v>
      </c>
      <c r="V15" s="22"/>
      <c r="W15" s="21">
        <v>10</v>
      </c>
      <c r="X15" s="22">
        <f t="shared" si="12"/>
        <v>0.851735153096198</v>
      </c>
      <c r="Y15" s="22">
        <f t="shared" si="13"/>
        <v>0.0992246012008297</v>
      </c>
      <c r="Z15" s="22">
        <f t="shared" si="14"/>
        <v>0.0490402457029725</v>
      </c>
      <c r="AA15" s="22">
        <f t="shared" si="15"/>
        <v>0.0230694053504907</v>
      </c>
      <c r="AB15" s="22">
        <f t="shared" si="3"/>
        <v>0.00100055573735985</v>
      </c>
      <c r="AC15" s="22">
        <f t="shared" si="3"/>
        <v>0.000472240776638319</v>
      </c>
    </row>
    <row r="16" spans="1:29">
      <c r="A16" s="74" t="s">
        <v>36</v>
      </c>
      <c r="B16" s="8">
        <f>'FPCM Iterasi 2'!X16</f>
        <v>0.00747334089739247</v>
      </c>
      <c r="C16" s="8">
        <f>'FPCM Iterasi 2'!AA16</f>
        <v>0.00193743411735213</v>
      </c>
      <c r="D16" s="7">
        <v>0</v>
      </c>
      <c r="E16" s="7">
        <f t="shared" si="4"/>
        <v>0</v>
      </c>
      <c r="F16" s="7">
        <v>0</v>
      </c>
      <c r="G16" s="8">
        <f t="shared" si="5"/>
        <v>5.96044751277188e-5</v>
      </c>
      <c r="H16" s="8">
        <f t="shared" si="6"/>
        <v>0</v>
      </c>
      <c r="I16" s="8">
        <f t="shared" si="7"/>
        <v>0</v>
      </c>
      <c r="J16" s="8">
        <f t="shared" si="7"/>
        <v>0</v>
      </c>
      <c r="Q16" s="21">
        <v>11</v>
      </c>
      <c r="R16" s="22">
        <f t="shared" si="8"/>
        <v>0.00508374714785692</v>
      </c>
      <c r="S16" s="22">
        <f t="shared" si="9"/>
        <v>0.0256235266633162</v>
      </c>
      <c r="T16" s="22">
        <f t="shared" si="10"/>
        <v>0.648999964971062</v>
      </c>
      <c r="U16" s="22">
        <f t="shared" si="11"/>
        <v>0.679707238782235</v>
      </c>
      <c r="V16" s="22"/>
      <c r="W16" s="21">
        <v>11</v>
      </c>
      <c r="X16" s="22">
        <f t="shared" si="12"/>
        <v>0.00747931882697759</v>
      </c>
      <c r="Y16" s="22">
        <f t="shared" si="13"/>
        <v>0.0376978869744323</v>
      </c>
      <c r="Z16" s="22">
        <f t="shared" si="14"/>
        <v>0.95482279419859</v>
      </c>
      <c r="AA16" s="22">
        <f t="shared" si="15"/>
        <v>0.00191392391183543</v>
      </c>
      <c r="AB16" s="22">
        <f t="shared" si="3"/>
        <v>0.00359144918633649</v>
      </c>
      <c r="AC16" s="22">
        <f t="shared" si="3"/>
        <v>0.0868689193461886</v>
      </c>
    </row>
    <row r="17" spans="1:29">
      <c r="A17" s="74" t="s">
        <v>37</v>
      </c>
      <c r="B17" s="8">
        <f>'FPCM Iterasi 2'!X17</f>
        <v>0.257373726260679</v>
      </c>
      <c r="C17" s="8">
        <f>'FPCM Iterasi 2'!AA17</f>
        <v>0.0139768725023228</v>
      </c>
      <c r="D17" s="7">
        <v>4</v>
      </c>
      <c r="E17" s="7">
        <f t="shared" si="4"/>
        <v>8</v>
      </c>
      <c r="F17" s="7">
        <v>3</v>
      </c>
      <c r="G17" s="8">
        <f t="shared" si="5"/>
        <v>0.0664365879342529</v>
      </c>
      <c r="H17" s="8">
        <f t="shared" si="6"/>
        <v>0.265746351737012</v>
      </c>
      <c r="I17" s="8">
        <f t="shared" si="7"/>
        <v>0.531492703474023</v>
      </c>
      <c r="J17" s="8">
        <f t="shared" si="7"/>
        <v>0.199309763802759</v>
      </c>
      <c r="Q17" s="21">
        <v>12</v>
      </c>
      <c r="R17" s="22">
        <f t="shared" si="8"/>
        <v>0.0367619124175087</v>
      </c>
      <c r="S17" s="22">
        <f t="shared" si="9"/>
        <v>0.0905939519962558</v>
      </c>
      <c r="T17" s="22">
        <f t="shared" si="10"/>
        <v>0.0148977881757255</v>
      </c>
      <c r="U17" s="22">
        <f t="shared" si="11"/>
        <v>0.14225365258949</v>
      </c>
      <c r="V17" s="22"/>
      <c r="W17" s="21">
        <v>12</v>
      </c>
      <c r="X17" s="22">
        <f t="shared" si="12"/>
        <v>0.258425086093183</v>
      </c>
      <c r="Y17" s="22">
        <f t="shared" si="13"/>
        <v>0.63684798489982</v>
      </c>
      <c r="Z17" s="22">
        <f t="shared" si="14"/>
        <v>0.104726929006997</v>
      </c>
      <c r="AA17" s="22">
        <f t="shared" si="15"/>
        <v>0.0138400870803203</v>
      </c>
      <c r="AB17" s="22">
        <f t="shared" si="3"/>
        <v>0.0126978452052724</v>
      </c>
      <c r="AC17" s="22">
        <f t="shared" si="3"/>
        <v>0.00199407523778743</v>
      </c>
    </row>
    <row r="18" spans="1:29">
      <c r="A18" s="74" t="s">
        <v>38</v>
      </c>
      <c r="B18" s="8">
        <f>'FPCM Iterasi 2'!X18</f>
        <v>0.00747334089739247</v>
      </c>
      <c r="C18" s="8">
        <f>'FPCM Iterasi 2'!AA18</f>
        <v>0.00193743411735213</v>
      </c>
      <c r="D18" s="7">
        <v>0</v>
      </c>
      <c r="E18" s="7">
        <f t="shared" si="4"/>
        <v>0</v>
      </c>
      <c r="F18" s="7">
        <v>0</v>
      </c>
      <c r="G18" s="8">
        <f t="shared" si="5"/>
        <v>5.96044751277188e-5</v>
      </c>
      <c r="H18" s="8">
        <f t="shared" si="6"/>
        <v>0</v>
      </c>
      <c r="I18" s="8">
        <f t="shared" si="7"/>
        <v>0</v>
      </c>
      <c r="J18" s="8">
        <f t="shared" si="7"/>
        <v>0</v>
      </c>
      <c r="Q18" s="21">
        <v>13</v>
      </c>
      <c r="R18" s="22">
        <f t="shared" si="8"/>
        <v>0.00508374714785692</v>
      </c>
      <c r="S18" s="22">
        <f t="shared" si="9"/>
        <v>0.0256235266633162</v>
      </c>
      <c r="T18" s="22">
        <f t="shared" si="10"/>
        <v>0.648999964971062</v>
      </c>
      <c r="U18" s="22">
        <f t="shared" si="11"/>
        <v>0.679707238782235</v>
      </c>
      <c r="V18" s="22"/>
      <c r="W18" s="21">
        <v>13</v>
      </c>
      <c r="X18" s="22">
        <f t="shared" si="12"/>
        <v>0.00747931882697759</v>
      </c>
      <c r="Y18" s="22">
        <f t="shared" si="13"/>
        <v>0.0376978869744323</v>
      </c>
      <c r="Z18" s="22">
        <f t="shared" si="14"/>
        <v>0.95482279419859</v>
      </c>
      <c r="AA18" s="22">
        <f t="shared" si="15"/>
        <v>0.00191392391183543</v>
      </c>
      <c r="AB18" s="22">
        <f t="shared" si="3"/>
        <v>0.00359144918633649</v>
      </c>
      <c r="AC18" s="22">
        <f t="shared" si="3"/>
        <v>0.0868689193461886</v>
      </c>
    </row>
    <row r="19" spans="1:29">
      <c r="A19" s="74" t="s">
        <v>39</v>
      </c>
      <c r="B19" s="8">
        <f>'FPCM Iterasi 2'!X19</f>
        <v>0.0311055430835287</v>
      </c>
      <c r="C19" s="8">
        <f>'FPCM Iterasi 2'!AA19</f>
        <v>0.00398143442345286</v>
      </c>
      <c r="D19" s="7">
        <v>2</v>
      </c>
      <c r="E19" s="7">
        <f t="shared" si="4"/>
        <v>4</v>
      </c>
      <c r="F19" s="7">
        <v>1</v>
      </c>
      <c r="G19" s="8">
        <f t="shared" si="5"/>
        <v>0.000983406630589514</v>
      </c>
      <c r="H19" s="8">
        <f t="shared" si="6"/>
        <v>0.00196681326117903</v>
      </c>
      <c r="I19" s="8">
        <f t="shared" si="7"/>
        <v>0.00393362652235806</v>
      </c>
      <c r="J19" s="8">
        <f t="shared" si="7"/>
        <v>0.000983406630589514</v>
      </c>
      <c r="Q19" s="21">
        <v>14</v>
      </c>
      <c r="R19" s="22">
        <f t="shared" si="8"/>
        <v>0.0104543042244195</v>
      </c>
      <c r="S19" s="22">
        <f t="shared" si="9"/>
        <v>0.236548036800931</v>
      </c>
      <c r="T19" s="22">
        <f t="shared" si="10"/>
        <v>0.0888962639604935</v>
      </c>
      <c r="U19" s="22">
        <f t="shared" si="11"/>
        <v>0.335898604985844</v>
      </c>
      <c r="V19" s="22"/>
      <c r="W19" s="21">
        <v>14</v>
      </c>
      <c r="X19" s="22">
        <f t="shared" si="12"/>
        <v>0.0311233928014084</v>
      </c>
      <c r="Y19" s="22">
        <f t="shared" si="13"/>
        <v>0.704224528741047</v>
      </c>
      <c r="Z19" s="22">
        <f t="shared" si="14"/>
        <v>0.264652078457545</v>
      </c>
      <c r="AA19" s="22">
        <f t="shared" si="15"/>
        <v>0.00393582573144958</v>
      </c>
      <c r="AB19" s="22">
        <f t="shared" si="3"/>
        <v>0.0331550869425969</v>
      </c>
      <c r="AC19" s="22">
        <f t="shared" si="3"/>
        <v>0.0118988024668167</v>
      </c>
    </row>
    <row r="20" spans="1:29">
      <c r="A20" s="74" t="s">
        <v>40</v>
      </c>
      <c r="B20" s="8">
        <f>'FPCM Iterasi 2'!X20</f>
        <v>0.146657395139777</v>
      </c>
      <c r="C20" s="8">
        <f>'FPCM Iterasi 2'!AA20</f>
        <v>0.0114418968889507</v>
      </c>
      <c r="D20" s="7">
        <v>3</v>
      </c>
      <c r="E20" s="7">
        <f t="shared" si="4"/>
        <v>6</v>
      </c>
      <c r="F20" s="7">
        <v>5</v>
      </c>
      <c r="G20" s="8">
        <f t="shared" si="5"/>
        <v>0.021639308553602</v>
      </c>
      <c r="H20" s="8">
        <f t="shared" si="6"/>
        <v>0.0649179256608061</v>
      </c>
      <c r="I20" s="8">
        <f t="shared" si="7"/>
        <v>0.129835851321612</v>
      </c>
      <c r="J20" s="8">
        <f t="shared" si="7"/>
        <v>0.10819654276801</v>
      </c>
      <c r="Q20" s="21">
        <v>15</v>
      </c>
      <c r="R20" s="22">
        <f t="shared" si="8"/>
        <v>0.0300986933741717</v>
      </c>
      <c r="S20" s="22">
        <f t="shared" si="9"/>
        <v>0.154733211880132</v>
      </c>
      <c r="T20" s="22">
        <f t="shared" si="10"/>
        <v>0.0193472870460778</v>
      </c>
      <c r="U20" s="22">
        <f t="shared" si="11"/>
        <v>0.204179192300381</v>
      </c>
      <c r="V20" s="22"/>
      <c r="W20" s="21">
        <v>15</v>
      </c>
      <c r="X20" s="22">
        <f t="shared" si="12"/>
        <v>0.147413127826912</v>
      </c>
      <c r="Y20" s="22">
        <f t="shared" si="13"/>
        <v>0.757830463216319</v>
      </c>
      <c r="Z20" s="22">
        <f t="shared" si="14"/>
        <v>0.0947564089567695</v>
      </c>
      <c r="AA20" s="22">
        <f t="shared" si="15"/>
        <v>0.0113315252093358</v>
      </c>
      <c r="AB20" s="22">
        <f t="shared" si="3"/>
        <v>0.021687743268444</v>
      </c>
      <c r="AC20" s="22">
        <f t="shared" si="3"/>
        <v>0.0025896425403478</v>
      </c>
    </row>
    <row r="21" spans="1:29">
      <c r="A21" s="74" t="s">
        <v>41</v>
      </c>
      <c r="B21" s="8">
        <f>'FPCM Iterasi 2'!X21</f>
        <v>0.0098456008070157</v>
      </c>
      <c r="C21" s="8">
        <f>'FPCM Iterasi 2'!AA21</f>
        <v>0.00283290892533479</v>
      </c>
      <c r="D21" s="7">
        <v>1</v>
      </c>
      <c r="E21" s="7">
        <f t="shared" si="4"/>
        <v>2</v>
      </c>
      <c r="F21" s="7">
        <v>1</v>
      </c>
      <c r="G21" s="8">
        <f t="shared" si="5"/>
        <v>0.00010496122823035</v>
      </c>
      <c r="H21" s="8">
        <f t="shared" si="6"/>
        <v>0.00010496122823035</v>
      </c>
      <c r="I21" s="8">
        <f t="shared" si="7"/>
        <v>0.000209922456460699</v>
      </c>
      <c r="J21" s="8">
        <f t="shared" si="7"/>
        <v>0.00010496122823035</v>
      </c>
      <c r="Q21" s="21">
        <v>16</v>
      </c>
      <c r="R21" s="22">
        <f t="shared" si="8"/>
        <v>0.00743609744868731</v>
      </c>
      <c r="S21" s="22">
        <f t="shared" si="9"/>
        <v>0.0692903178719027</v>
      </c>
      <c r="T21" s="22">
        <f t="shared" si="10"/>
        <v>0.676439925386719</v>
      </c>
      <c r="U21" s="22">
        <f t="shared" si="11"/>
        <v>0.753166340707309</v>
      </c>
      <c r="V21" s="22"/>
      <c r="W21" s="21">
        <v>16</v>
      </c>
      <c r="X21" s="22">
        <f t="shared" si="12"/>
        <v>0.00987311440618013</v>
      </c>
      <c r="Y21" s="22">
        <f t="shared" si="13"/>
        <v>0.0919986915597306</v>
      </c>
      <c r="Z21" s="22">
        <f t="shared" si="14"/>
        <v>0.898128194034089</v>
      </c>
      <c r="AA21" s="22">
        <f t="shared" si="15"/>
        <v>0.00279953434029084</v>
      </c>
      <c r="AB21" s="22">
        <f t="shared" si="3"/>
        <v>0.00971188154588848</v>
      </c>
      <c r="AC21" s="22">
        <f t="shared" si="3"/>
        <v>0.0905417696341184</v>
      </c>
    </row>
    <row r="22" spans="1:29">
      <c r="A22" s="74" t="s">
        <v>42</v>
      </c>
      <c r="B22" s="8">
        <f>'FPCM Iterasi 2'!X22</f>
        <v>0.00747334089739247</v>
      </c>
      <c r="C22" s="8">
        <f>'FPCM Iterasi 2'!AA22</f>
        <v>0.00193743411735213</v>
      </c>
      <c r="D22" s="7">
        <v>0</v>
      </c>
      <c r="E22" s="7">
        <f t="shared" si="4"/>
        <v>0</v>
      </c>
      <c r="F22" s="7">
        <v>0</v>
      </c>
      <c r="G22" s="8">
        <f t="shared" si="5"/>
        <v>5.96044751277188e-5</v>
      </c>
      <c r="H22" s="8">
        <f t="shared" si="6"/>
        <v>0</v>
      </c>
      <c r="I22" s="8">
        <f t="shared" si="7"/>
        <v>0</v>
      </c>
      <c r="J22" s="8">
        <f t="shared" si="7"/>
        <v>0</v>
      </c>
      <c r="Q22" s="21">
        <v>17</v>
      </c>
      <c r="R22" s="22">
        <f t="shared" si="8"/>
        <v>0.00508374714785692</v>
      </c>
      <c r="S22" s="22">
        <f t="shared" si="9"/>
        <v>0.0256235266633162</v>
      </c>
      <c r="T22" s="22">
        <f t="shared" si="10"/>
        <v>0.648999964971062</v>
      </c>
      <c r="U22" s="22">
        <f t="shared" si="11"/>
        <v>0.679707238782235</v>
      </c>
      <c r="V22" s="22"/>
      <c r="W22" s="21">
        <v>17</v>
      </c>
      <c r="X22" s="22">
        <f t="shared" si="12"/>
        <v>0.00747931882697759</v>
      </c>
      <c r="Y22" s="22">
        <f t="shared" si="13"/>
        <v>0.0376978869744323</v>
      </c>
      <c r="Z22" s="22">
        <f t="shared" si="14"/>
        <v>0.95482279419859</v>
      </c>
      <c r="AA22" s="22">
        <f t="shared" si="15"/>
        <v>0.00191392391183543</v>
      </c>
      <c r="AB22" s="22">
        <f t="shared" si="15"/>
        <v>0.00359144918633649</v>
      </c>
      <c r="AC22" s="22">
        <f t="shared" si="15"/>
        <v>0.0868689193461886</v>
      </c>
    </row>
    <row r="23" spans="1:29">
      <c r="A23" s="74" t="s">
        <v>43</v>
      </c>
      <c r="B23" s="8">
        <f>'FPCM Iterasi 2'!X23</f>
        <v>0.146657395139777</v>
      </c>
      <c r="C23" s="8">
        <f>'FPCM Iterasi 2'!AA23</f>
        <v>0.0114418968889507</v>
      </c>
      <c r="D23" s="7">
        <v>3</v>
      </c>
      <c r="E23" s="7">
        <f t="shared" si="4"/>
        <v>6</v>
      </c>
      <c r="F23" s="7">
        <v>5</v>
      </c>
      <c r="G23" s="8">
        <f t="shared" si="5"/>
        <v>0.021639308553602</v>
      </c>
      <c r="H23" s="8">
        <f t="shared" si="6"/>
        <v>0.0649179256608061</v>
      </c>
      <c r="I23" s="8">
        <f t="shared" si="7"/>
        <v>0.129835851321612</v>
      </c>
      <c r="J23" s="8">
        <f t="shared" si="7"/>
        <v>0.10819654276801</v>
      </c>
      <c r="Q23" s="21">
        <v>18</v>
      </c>
      <c r="R23" s="22">
        <f t="shared" si="8"/>
        <v>0.0300986933741717</v>
      </c>
      <c r="S23" s="22">
        <f t="shared" si="9"/>
        <v>0.154733211880132</v>
      </c>
      <c r="T23" s="22">
        <f t="shared" si="10"/>
        <v>0.0193472870460778</v>
      </c>
      <c r="U23" s="22">
        <f t="shared" si="11"/>
        <v>0.204179192300381</v>
      </c>
      <c r="V23" s="22"/>
      <c r="W23" s="21">
        <v>18</v>
      </c>
      <c r="X23" s="22">
        <f t="shared" si="12"/>
        <v>0.147413127826912</v>
      </c>
      <c r="Y23" s="22">
        <f t="shared" si="13"/>
        <v>0.757830463216319</v>
      </c>
      <c r="Z23" s="22">
        <f t="shared" si="14"/>
        <v>0.0947564089567695</v>
      </c>
      <c r="AA23" s="22">
        <f t="shared" si="15"/>
        <v>0.0113315252093358</v>
      </c>
      <c r="AB23" s="22">
        <f t="shared" si="15"/>
        <v>0.021687743268444</v>
      </c>
      <c r="AC23" s="22">
        <f t="shared" si="15"/>
        <v>0.0025896425403478</v>
      </c>
    </row>
    <row r="24" spans="1:29">
      <c r="A24" s="74" t="s">
        <v>44</v>
      </c>
      <c r="B24" s="8">
        <f>'FPCM Iterasi 2'!X24</f>
        <v>0.703502399433216</v>
      </c>
      <c r="C24" s="8">
        <f>'FPCM Iterasi 2'!AA24</f>
        <v>0.039488610587354</v>
      </c>
      <c r="D24" s="7">
        <v>4</v>
      </c>
      <c r="E24" s="7">
        <f t="shared" si="4"/>
        <v>8</v>
      </c>
      <c r="F24" s="7">
        <v>7</v>
      </c>
      <c r="G24" s="8">
        <f t="shared" si="5"/>
        <v>0.496474976374411</v>
      </c>
      <c r="H24" s="8">
        <f t="shared" si="6"/>
        <v>1.98589990549765</v>
      </c>
      <c r="I24" s="8">
        <f t="shared" si="7"/>
        <v>3.97179981099529</v>
      </c>
      <c r="J24" s="8">
        <f t="shared" si="7"/>
        <v>3.47532483462088</v>
      </c>
      <c r="Q24" s="21">
        <v>19</v>
      </c>
      <c r="R24" s="22">
        <f t="shared" si="8"/>
        <v>0.104204878173061</v>
      </c>
      <c r="S24" s="22">
        <f t="shared" si="9"/>
        <v>0.0339235009394532</v>
      </c>
      <c r="T24" s="22">
        <f t="shared" si="10"/>
        <v>0.00963473876904001</v>
      </c>
      <c r="U24" s="22">
        <f t="shared" si="11"/>
        <v>0.147763117881555</v>
      </c>
      <c r="V24" s="22"/>
      <c r="W24" s="21">
        <v>19</v>
      </c>
      <c r="X24" s="22">
        <f t="shared" si="12"/>
        <v>0.705215751176765</v>
      </c>
      <c r="Y24" s="22">
        <f t="shared" si="13"/>
        <v>0.229580300049204</v>
      </c>
      <c r="Z24" s="22">
        <f t="shared" si="14"/>
        <v>0.0652039487740311</v>
      </c>
      <c r="AA24" s="22">
        <f t="shared" si="15"/>
        <v>0.0392309456518495</v>
      </c>
      <c r="AB24" s="22">
        <f t="shared" si="15"/>
        <v>0.00475479161973079</v>
      </c>
      <c r="AC24" s="22">
        <f t="shared" si="15"/>
        <v>0.00128961385242394</v>
      </c>
    </row>
    <row r="25" spans="1:29">
      <c r="A25" s="74" t="s">
        <v>45</v>
      </c>
      <c r="B25" s="8">
        <f>'FPCM Iterasi 2'!X25</f>
        <v>0.934802503687593</v>
      </c>
      <c r="C25" s="8">
        <f>'FPCM Iterasi 2'!AA25</f>
        <v>0.173164477621561</v>
      </c>
      <c r="D25" s="7">
        <v>5</v>
      </c>
      <c r="E25" s="7">
        <f t="shared" si="4"/>
        <v>10</v>
      </c>
      <c r="F25" s="7">
        <v>6</v>
      </c>
      <c r="G25" s="8">
        <f t="shared" si="5"/>
        <v>0.90384165721054</v>
      </c>
      <c r="H25" s="8">
        <f t="shared" si="6"/>
        <v>4.5192082860527</v>
      </c>
      <c r="I25" s="8">
        <f t="shared" si="7"/>
        <v>9.0384165721054</v>
      </c>
      <c r="J25" s="8">
        <f t="shared" si="7"/>
        <v>5.42304994326324</v>
      </c>
      <c r="Q25" s="21">
        <v>20</v>
      </c>
      <c r="R25" s="22">
        <f t="shared" si="8"/>
        <v>0.460168673160694</v>
      </c>
      <c r="S25" s="22">
        <f t="shared" si="9"/>
        <v>0.024001781694194</v>
      </c>
      <c r="T25" s="22">
        <f t="shared" si="10"/>
        <v>0.0076106357460674</v>
      </c>
      <c r="U25" s="22">
        <f t="shared" si="11"/>
        <v>0.491781090600955</v>
      </c>
      <c r="V25" s="22"/>
      <c r="W25" s="21">
        <v>20</v>
      </c>
      <c r="X25" s="22">
        <f t="shared" si="12"/>
        <v>0.935718517762383</v>
      </c>
      <c r="Y25" s="22">
        <f t="shared" si="13"/>
        <v>0.0488058246909491</v>
      </c>
      <c r="Z25" s="22">
        <f t="shared" si="14"/>
        <v>0.0154756575466682</v>
      </c>
      <c r="AA25" s="22">
        <f t="shared" si="15"/>
        <v>0.173243830077408</v>
      </c>
      <c r="AB25" s="22">
        <f t="shared" si="15"/>
        <v>0.00336414188682499</v>
      </c>
      <c r="AC25" s="22">
        <f t="shared" si="15"/>
        <v>0.00101868680813847</v>
      </c>
    </row>
    <row r="26" spans="1:29">
      <c r="A26" s="74" t="s">
        <v>46</v>
      </c>
      <c r="B26" s="8">
        <f>'FPCM Iterasi 2'!X26</f>
        <v>0.00747334089739247</v>
      </c>
      <c r="C26" s="8">
        <f>'FPCM Iterasi 2'!AA26</f>
        <v>0.00193743411735213</v>
      </c>
      <c r="D26" s="7">
        <v>0</v>
      </c>
      <c r="E26" s="7">
        <f t="shared" si="4"/>
        <v>0</v>
      </c>
      <c r="F26" s="7">
        <v>0</v>
      </c>
      <c r="G26" s="8">
        <f t="shared" si="5"/>
        <v>5.96044751277188e-5</v>
      </c>
      <c r="H26" s="8">
        <f t="shared" si="6"/>
        <v>0</v>
      </c>
      <c r="I26" s="8">
        <f t="shared" si="7"/>
        <v>0</v>
      </c>
      <c r="J26" s="8">
        <f t="shared" si="7"/>
        <v>0</v>
      </c>
      <c r="Q26" s="21">
        <v>21</v>
      </c>
      <c r="R26" s="22">
        <f t="shared" si="8"/>
        <v>0.00508374714785692</v>
      </c>
      <c r="S26" s="22">
        <f t="shared" si="9"/>
        <v>0.0256235266633162</v>
      </c>
      <c r="T26" s="22">
        <f t="shared" si="10"/>
        <v>0.648999964971062</v>
      </c>
      <c r="U26" s="22">
        <f t="shared" si="11"/>
        <v>0.679707238782235</v>
      </c>
      <c r="V26" s="22"/>
      <c r="W26" s="21">
        <v>21</v>
      </c>
      <c r="X26" s="22">
        <f t="shared" si="12"/>
        <v>0.00747931882697759</v>
      </c>
      <c r="Y26" s="22">
        <f t="shared" si="13"/>
        <v>0.0376978869744323</v>
      </c>
      <c r="Z26" s="22">
        <f t="shared" si="14"/>
        <v>0.95482279419859</v>
      </c>
      <c r="AA26" s="22">
        <f t="shared" si="15"/>
        <v>0.00191392391183543</v>
      </c>
      <c r="AB26" s="22">
        <f t="shared" si="15"/>
        <v>0.00359144918633649</v>
      </c>
      <c r="AC26" s="22">
        <f t="shared" si="15"/>
        <v>0.0868689193461886</v>
      </c>
    </row>
    <row r="27" spans="1:29">
      <c r="A27" s="74" t="s">
        <v>47</v>
      </c>
      <c r="B27" s="8">
        <f>'FPCM Iterasi 2'!X27</f>
        <v>0.0188418309805589</v>
      </c>
      <c r="C27" s="8">
        <f>'FPCM Iterasi 2'!AA27</f>
        <v>0.00451927869488818</v>
      </c>
      <c r="D27" s="7">
        <v>2</v>
      </c>
      <c r="E27" s="7">
        <f t="shared" si="4"/>
        <v>4</v>
      </c>
      <c r="F27" s="7">
        <v>2</v>
      </c>
      <c r="G27" s="8">
        <f t="shared" si="5"/>
        <v>0.000375438474622019</v>
      </c>
      <c r="H27" s="8">
        <f t="shared" si="6"/>
        <v>0.000750876949244038</v>
      </c>
      <c r="I27" s="8">
        <f t="shared" si="7"/>
        <v>0.00150175389848808</v>
      </c>
      <c r="J27" s="8">
        <f t="shared" si="7"/>
        <v>0.000750876949244038</v>
      </c>
      <c r="Q27" s="21">
        <v>22</v>
      </c>
      <c r="R27" s="22">
        <f t="shared" si="8"/>
        <v>0.0118690157820496</v>
      </c>
      <c r="S27" s="22">
        <f t="shared" si="9"/>
        <v>0.544239181190141</v>
      </c>
      <c r="T27" s="22">
        <f t="shared" si="10"/>
        <v>0.0745388451689315</v>
      </c>
      <c r="U27" s="22">
        <f t="shared" si="11"/>
        <v>0.630647042141122</v>
      </c>
      <c r="V27" s="22"/>
      <c r="W27" s="21">
        <v>22</v>
      </c>
      <c r="X27" s="22">
        <f t="shared" si="12"/>
        <v>0.0188203781020725</v>
      </c>
      <c r="Y27" s="22">
        <f t="shared" si="13"/>
        <v>0.862985386155755</v>
      </c>
      <c r="Z27" s="22">
        <f t="shared" si="14"/>
        <v>0.118194235742172</v>
      </c>
      <c r="AA27" s="22">
        <f t="shared" si="15"/>
        <v>0.00446843488759918</v>
      </c>
      <c r="AB27" s="22">
        <f t="shared" si="15"/>
        <v>0.0762817464645129</v>
      </c>
      <c r="AC27" s="22">
        <f t="shared" si="15"/>
        <v>0.00997705589926599</v>
      </c>
    </row>
    <row r="28" spans="1:29">
      <c r="A28" s="74" t="s">
        <v>48</v>
      </c>
      <c r="B28" s="8">
        <f>'FPCM Iterasi 2'!X28</f>
        <v>0.0188418309805589</v>
      </c>
      <c r="C28" s="8">
        <f>'FPCM Iterasi 2'!AA28</f>
        <v>0.00451927869488818</v>
      </c>
      <c r="D28" s="7">
        <v>2</v>
      </c>
      <c r="E28" s="7">
        <f t="shared" si="4"/>
        <v>4</v>
      </c>
      <c r="F28" s="7">
        <v>2</v>
      </c>
      <c r="G28" s="8">
        <f t="shared" si="5"/>
        <v>0.000375438474622019</v>
      </c>
      <c r="H28" s="8">
        <f t="shared" si="6"/>
        <v>0.000750876949244038</v>
      </c>
      <c r="I28" s="8">
        <f t="shared" si="7"/>
        <v>0.00150175389848808</v>
      </c>
      <c r="J28" s="8">
        <f t="shared" si="7"/>
        <v>0.000750876949244038</v>
      </c>
      <c r="Q28" s="21">
        <v>23</v>
      </c>
      <c r="R28" s="22">
        <f t="shared" si="8"/>
        <v>0.0118690157820496</v>
      </c>
      <c r="S28" s="22">
        <f t="shared" si="9"/>
        <v>0.544239181190141</v>
      </c>
      <c r="T28" s="22">
        <f t="shared" si="10"/>
        <v>0.0745388451689315</v>
      </c>
      <c r="U28" s="22">
        <f t="shared" si="11"/>
        <v>0.630647042141122</v>
      </c>
      <c r="V28" s="22"/>
      <c r="W28" s="21">
        <v>23</v>
      </c>
      <c r="X28" s="22">
        <f t="shared" si="12"/>
        <v>0.0188203781020725</v>
      </c>
      <c r="Y28" s="22">
        <f t="shared" si="13"/>
        <v>0.862985386155755</v>
      </c>
      <c r="Z28" s="22">
        <f t="shared" si="14"/>
        <v>0.118194235742172</v>
      </c>
      <c r="AA28" s="22">
        <f t="shared" si="15"/>
        <v>0.00446843488759918</v>
      </c>
      <c r="AB28" s="22">
        <f t="shared" si="15"/>
        <v>0.0762817464645129</v>
      </c>
      <c r="AC28" s="22">
        <f t="shared" si="15"/>
        <v>0.00997705589926599</v>
      </c>
    </row>
    <row r="29" spans="1:29">
      <c r="A29" s="74" t="s">
        <v>49</v>
      </c>
      <c r="B29" s="8">
        <f>'FPCM Iterasi 2'!X29</f>
        <v>0.017556263655881</v>
      </c>
      <c r="C29" s="8">
        <f>'FPCM Iterasi 2'!AA29</f>
        <v>0.00508591309551914</v>
      </c>
      <c r="D29" s="7">
        <v>2</v>
      </c>
      <c r="E29" s="7">
        <f t="shared" si="4"/>
        <v>4</v>
      </c>
      <c r="F29" s="7">
        <v>3</v>
      </c>
      <c r="G29" s="8">
        <f t="shared" si="5"/>
        <v>0.000334088905569982</v>
      </c>
      <c r="H29" s="8">
        <f t="shared" si="6"/>
        <v>0.000668177811139963</v>
      </c>
      <c r="I29" s="8">
        <f t="shared" si="7"/>
        <v>0.00133635562227993</v>
      </c>
      <c r="J29" s="8">
        <f t="shared" si="7"/>
        <v>0.00100226671670994</v>
      </c>
      <c r="Q29" s="21">
        <v>24</v>
      </c>
      <c r="R29" s="22">
        <f t="shared" si="8"/>
        <v>0.0133597700948506</v>
      </c>
      <c r="S29" s="22">
        <f t="shared" si="9"/>
        <v>0.690901790373083</v>
      </c>
      <c r="T29" s="22">
        <f t="shared" si="10"/>
        <v>0.0568744727454998</v>
      </c>
      <c r="U29" s="22">
        <f t="shared" si="11"/>
        <v>0.761136033213433</v>
      </c>
      <c r="V29" s="22"/>
      <c r="W29" s="21">
        <v>24</v>
      </c>
      <c r="X29" s="22">
        <f t="shared" si="12"/>
        <v>0.0175524078638705</v>
      </c>
      <c r="Y29" s="22">
        <f t="shared" si="13"/>
        <v>0.907724454268931</v>
      </c>
      <c r="Z29" s="22">
        <f t="shared" si="14"/>
        <v>0.0747231378671983</v>
      </c>
      <c r="AA29" s="22">
        <f t="shared" si="15"/>
        <v>0.00502967254221868</v>
      </c>
      <c r="AB29" s="22">
        <f t="shared" si="15"/>
        <v>0.0968382965185753</v>
      </c>
      <c r="AC29" s="22">
        <f t="shared" si="15"/>
        <v>0.00761267219175601</v>
      </c>
    </row>
    <row r="30" spans="1:29">
      <c r="A30" s="74" t="s">
        <v>50</v>
      </c>
      <c r="B30" s="8">
        <f>'FPCM Iterasi 2'!X30</f>
        <v>0.0271802593169073</v>
      </c>
      <c r="C30" s="8">
        <f>'FPCM Iterasi 2'!AA30</f>
        <v>0.00686625037887093</v>
      </c>
      <c r="D30" s="7">
        <v>3</v>
      </c>
      <c r="E30" s="7">
        <f t="shared" si="4"/>
        <v>6</v>
      </c>
      <c r="F30" s="7">
        <v>2</v>
      </c>
      <c r="G30" s="8">
        <f t="shared" si="5"/>
        <v>0.000785911890799671</v>
      </c>
      <c r="H30" s="8">
        <f t="shared" si="6"/>
        <v>0.00235773567239901</v>
      </c>
      <c r="I30" s="8">
        <f t="shared" si="7"/>
        <v>0.00471547134479803</v>
      </c>
      <c r="J30" s="8">
        <f t="shared" si="7"/>
        <v>0.00157182378159934</v>
      </c>
      <c r="Q30" s="21">
        <v>25</v>
      </c>
      <c r="R30" s="22">
        <f t="shared" si="8"/>
        <v>0.0180413502080547</v>
      </c>
      <c r="S30" s="22">
        <f t="shared" si="9"/>
        <v>0.612419450314354</v>
      </c>
      <c r="T30" s="22">
        <f t="shared" si="10"/>
        <v>0.0301326780236595</v>
      </c>
      <c r="U30" s="22">
        <f t="shared" si="11"/>
        <v>0.660593478546068</v>
      </c>
      <c r="V30" s="22"/>
      <c r="W30" s="21">
        <v>25</v>
      </c>
      <c r="X30" s="22">
        <f t="shared" si="12"/>
        <v>0.0273108209420455</v>
      </c>
      <c r="Y30" s="22">
        <f t="shared" si="13"/>
        <v>0.92707462335574</v>
      </c>
      <c r="Z30" s="22">
        <f t="shared" si="14"/>
        <v>0.0456145557022148</v>
      </c>
      <c r="AA30" s="22">
        <f t="shared" si="15"/>
        <v>0.00679218902134994</v>
      </c>
      <c r="AB30" s="22">
        <f t="shared" si="15"/>
        <v>0.0858380411653871</v>
      </c>
      <c r="AC30" s="22">
        <f t="shared" si="15"/>
        <v>0.00403327167673832</v>
      </c>
    </row>
    <row r="31" spans="1:29">
      <c r="A31" s="74" t="s">
        <v>51</v>
      </c>
      <c r="B31" s="8">
        <f>'FPCM Iterasi 2'!X31</f>
        <v>0.0188418309805589</v>
      </c>
      <c r="C31" s="8">
        <f>'FPCM Iterasi 2'!AA31</f>
        <v>0.00451927869488818</v>
      </c>
      <c r="D31" s="7">
        <v>2</v>
      </c>
      <c r="E31" s="7">
        <f t="shared" si="4"/>
        <v>4</v>
      </c>
      <c r="F31" s="7">
        <v>2</v>
      </c>
      <c r="G31" s="8">
        <f t="shared" si="5"/>
        <v>0.000375438474622019</v>
      </c>
      <c r="H31" s="8">
        <f t="shared" si="6"/>
        <v>0.000750876949244038</v>
      </c>
      <c r="I31" s="8">
        <f t="shared" si="7"/>
        <v>0.00150175389848808</v>
      </c>
      <c r="J31" s="8">
        <f t="shared" si="7"/>
        <v>0.000750876949244038</v>
      </c>
      <c r="Q31" s="21">
        <v>26</v>
      </c>
      <c r="R31" s="22">
        <f t="shared" si="8"/>
        <v>0.0118690157820496</v>
      </c>
      <c r="S31" s="22">
        <f t="shared" si="9"/>
        <v>0.544239181190141</v>
      </c>
      <c r="T31" s="22">
        <f t="shared" si="10"/>
        <v>0.0745388451689315</v>
      </c>
      <c r="U31" s="22">
        <f t="shared" si="11"/>
        <v>0.630647042141122</v>
      </c>
      <c r="V31" s="22"/>
      <c r="W31" s="21">
        <v>26</v>
      </c>
      <c r="X31" s="22">
        <f t="shared" si="12"/>
        <v>0.0188203781020725</v>
      </c>
      <c r="Y31" s="22">
        <f t="shared" si="13"/>
        <v>0.862985386155755</v>
      </c>
      <c r="Z31" s="22">
        <f t="shared" si="14"/>
        <v>0.118194235742172</v>
      </c>
      <c r="AA31" s="22">
        <f t="shared" si="15"/>
        <v>0.00446843488759918</v>
      </c>
      <c r="AB31" s="22">
        <f t="shared" si="15"/>
        <v>0.0762817464645129</v>
      </c>
      <c r="AC31" s="22">
        <f t="shared" si="15"/>
        <v>0.00997705589926599</v>
      </c>
    </row>
    <row r="32" spans="1:29">
      <c r="A32" s="74" t="s">
        <v>52</v>
      </c>
      <c r="B32" s="8">
        <f>'FPCM Iterasi 2'!X32</f>
        <v>0.0098456008070157</v>
      </c>
      <c r="C32" s="8">
        <f>'FPCM Iterasi 2'!AA32</f>
        <v>0.00283290892533479</v>
      </c>
      <c r="D32" s="7">
        <v>1</v>
      </c>
      <c r="E32" s="7">
        <f t="shared" si="4"/>
        <v>2</v>
      </c>
      <c r="F32" s="7">
        <v>1</v>
      </c>
      <c r="G32" s="8">
        <f t="shared" si="5"/>
        <v>0.00010496122823035</v>
      </c>
      <c r="H32" s="8">
        <f t="shared" si="6"/>
        <v>0.00010496122823035</v>
      </c>
      <c r="I32" s="8">
        <f t="shared" si="7"/>
        <v>0.000209922456460699</v>
      </c>
      <c r="J32" s="8">
        <f t="shared" si="7"/>
        <v>0.00010496122823035</v>
      </c>
      <c r="Q32" s="21">
        <v>27</v>
      </c>
      <c r="R32" s="22">
        <f t="shared" si="8"/>
        <v>0.00743609744868731</v>
      </c>
      <c r="S32" s="22">
        <f t="shared" si="9"/>
        <v>0.0692903178719027</v>
      </c>
      <c r="T32" s="22">
        <f t="shared" si="10"/>
        <v>0.676439925386719</v>
      </c>
      <c r="U32" s="22">
        <f t="shared" si="11"/>
        <v>0.753166340707309</v>
      </c>
      <c r="V32" s="22"/>
      <c r="W32" s="21">
        <v>27</v>
      </c>
      <c r="X32" s="22">
        <f t="shared" si="12"/>
        <v>0.00987311440618013</v>
      </c>
      <c r="Y32" s="22">
        <f t="shared" si="13"/>
        <v>0.0919986915597306</v>
      </c>
      <c r="Z32" s="22">
        <f t="shared" si="14"/>
        <v>0.898128194034089</v>
      </c>
      <c r="AA32" s="22">
        <f t="shared" si="15"/>
        <v>0.00279953434029084</v>
      </c>
      <c r="AB32" s="22">
        <f t="shared" si="15"/>
        <v>0.00971188154588848</v>
      </c>
      <c r="AC32" s="22">
        <f t="shared" si="15"/>
        <v>0.0905417696341184</v>
      </c>
    </row>
    <row r="33" spans="1:29">
      <c r="A33" s="74" t="s">
        <v>53</v>
      </c>
      <c r="B33" s="8">
        <f>'FPCM Iterasi 2'!X33</f>
        <v>0.017556263655881</v>
      </c>
      <c r="C33" s="8">
        <f>'FPCM Iterasi 2'!AA33</f>
        <v>0.00508591309551914</v>
      </c>
      <c r="D33" s="7">
        <v>2</v>
      </c>
      <c r="E33" s="7">
        <f t="shared" si="4"/>
        <v>4</v>
      </c>
      <c r="F33" s="7">
        <v>3</v>
      </c>
      <c r="G33" s="8">
        <f t="shared" si="5"/>
        <v>0.000334088905569982</v>
      </c>
      <c r="H33" s="8">
        <f t="shared" si="6"/>
        <v>0.000668177811139963</v>
      </c>
      <c r="I33" s="8">
        <f t="shared" si="7"/>
        <v>0.00133635562227993</v>
      </c>
      <c r="J33" s="8">
        <f t="shared" si="7"/>
        <v>0.00100226671670994</v>
      </c>
      <c r="Q33" s="21">
        <v>28</v>
      </c>
      <c r="R33" s="22">
        <f t="shared" si="8"/>
        <v>0.0133597700948506</v>
      </c>
      <c r="S33" s="22">
        <f t="shared" si="9"/>
        <v>0.690901790373083</v>
      </c>
      <c r="T33" s="22">
        <f t="shared" si="10"/>
        <v>0.0568744727454998</v>
      </c>
      <c r="U33" s="22">
        <f t="shared" si="11"/>
        <v>0.761136033213433</v>
      </c>
      <c r="V33" s="22"/>
      <c r="W33" s="21">
        <v>28</v>
      </c>
      <c r="X33" s="22">
        <f t="shared" si="12"/>
        <v>0.0175524078638705</v>
      </c>
      <c r="Y33" s="22">
        <f t="shared" si="13"/>
        <v>0.907724454268931</v>
      </c>
      <c r="Z33" s="22">
        <f t="shared" si="14"/>
        <v>0.0747231378671983</v>
      </c>
      <c r="AA33" s="22">
        <f t="shared" si="15"/>
        <v>0.00502967254221868</v>
      </c>
      <c r="AB33" s="22">
        <f t="shared" si="15"/>
        <v>0.0968382965185753</v>
      </c>
      <c r="AC33" s="22">
        <f t="shared" si="15"/>
        <v>0.00761267219175601</v>
      </c>
    </row>
    <row r="34" spans="1:29">
      <c r="A34" s="74" t="s">
        <v>54</v>
      </c>
      <c r="B34" s="8">
        <f>'FPCM Iterasi 2'!X34</f>
        <v>0.978825300383338</v>
      </c>
      <c r="C34" s="8">
        <f>'FPCM Iterasi 2'!AA34</f>
        <v>0.481397129281912</v>
      </c>
      <c r="D34" s="7">
        <v>5</v>
      </c>
      <c r="E34" s="7">
        <f t="shared" si="4"/>
        <v>10</v>
      </c>
      <c r="F34" s="7">
        <v>7</v>
      </c>
      <c r="G34" s="8">
        <f t="shared" si="5"/>
        <v>1.1898421647514</v>
      </c>
      <c r="H34" s="8">
        <f t="shared" si="6"/>
        <v>5.94921082375699</v>
      </c>
      <c r="I34" s="8">
        <f t="shared" si="7"/>
        <v>11.898421647514</v>
      </c>
      <c r="J34" s="8">
        <f t="shared" si="7"/>
        <v>8.32889515325978</v>
      </c>
      <c r="Q34" s="21">
        <v>29</v>
      </c>
      <c r="R34" s="22">
        <f t="shared" si="8"/>
        <v>1.29580775202265</v>
      </c>
      <c r="S34" s="22">
        <f t="shared" si="9"/>
        <v>0.0202948723334566</v>
      </c>
      <c r="T34" s="22">
        <f t="shared" si="10"/>
        <v>0.00696564007579165</v>
      </c>
      <c r="U34" s="22">
        <f t="shared" si="11"/>
        <v>1.3230682644319</v>
      </c>
      <c r="V34" s="22"/>
      <c r="W34" s="21">
        <v>29</v>
      </c>
      <c r="X34" s="22">
        <f t="shared" si="12"/>
        <v>0.979395989502512</v>
      </c>
      <c r="Y34" s="22">
        <f t="shared" si="13"/>
        <v>0.0153392480789121</v>
      </c>
      <c r="Z34" s="22">
        <f t="shared" si="14"/>
        <v>0.005264762418576</v>
      </c>
      <c r="AA34" s="22">
        <f t="shared" si="15"/>
        <v>0.48784437337395</v>
      </c>
      <c r="AB34" s="22">
        <f t="shared" si="15"/>
        <v>0.0028445734143671</v>
      </c>
      <c r="AC34" s="22">
        <f t="shared" si="15"/>
        <v>0.000932353865328028</v>
      </c>
    </row>
    <row r="35" spans="1:29">
      <c r="A35" s="74" t="s">
        <v>55</v>
      </c>
      <c r="B35" s="8">
        <f>'FPCM Iterasi 2'!X35</f>
        <v>0.0098456008070157</v>
      </c>
      <c r="C35" s="8">
        <f>'FPCM Iterasi 2'!AA35</f>
        <v>0.00283290892533479</v>
      </c>
      <c r="D35" s="7">
        <v>1</v>
      </c>
      <c r="E35" s="7">
        <f t="shared" si="4"/>
        <v>2</v>
      </c>
      <c r="F35" s="7">
        <v>1</v>
      </c>
      <c r="G35" s="8">
        <f t="shared" si="5"/>
        <v>0.00010496122823035</v>
      </c>
      <c r="H35" s="8">
        <f t="shared" si="6"/>
        <v>0.00010496122823035</v>
      </c>
      <c r="I35" s="8">
        <f t="shared" si="7"/>
        <v>0.000209922456460699</v>
      </c>
      <c r="J35" s="8">
        <f t="shared" si="7"/>
        <v>0.00010496122823035</v>
      </c>
      <c r="Q35" s="21">
        <v>30</v>
      </c>
      <c r="R35" s="22">
        <f t="shared" si="8"/>
        <v>0.00743609744868731</v>
      </c>
      <c r="S35" s="22">
        <f t="shared" si="9"/>
        <v>0.0692903178719027</v>
      </c>
      <c r="T35" s="22">
        <f t="shared" si="10"/>
        <v>0.676439925386719</v>
      </c>
      <c r="U35" s="22">
        <f t="shared" si="11"/>
        <v>0.753166340707309</v>
      </c>
      <c r="V35" s="22"/>
      <c r="W35" s="21">
        <v>30</v>
      </c>
      <c r="X35" s="22">
        <f t="shared" si="12"/>
        <v>0.00987311440618013</v>
      </c>
      <c r="Y35" s="22">
        <f t="shared" si="13"/>
        <v>0.0919986915597306</v>
      </c>
      <c r="Z35" s="22">
        <f t="shared" si="14"/>
        <v>0.898128194034089</v>
      </c>
      <c r="AA35" s="22">
        <f t="shared" si="15"/>
        <v>0.00279953434029084</v>
      </c>
      <c r="AB35" s="22">
        <f t="shared" si="15"/>
        <v>0.00971188154588848</v>
      </c>
      <c r="AC35" s="22">
        <f t="shared" si="15"/>
        <v>0.0905417696341184</v>
      </c>
    </row>
    <row r="36" spans="1:21">
      <c r="A36" s="9" t="s">
        <v>5</v>
      </c>
      <c r="B36" s="9"/>
      <c r="C36" s="9"/>
      <c r="D36" s="9"/>
      <c r="E36" s="9"/>
      <c r="F36" s="9"/>
      <c r="G36" s="10">
        <f>SUM(G6:G35)</f>
        <v>4.42022488534894</v>
      </c>
      <c r="H36" s="10">
        <f>SUM(H6:H35)</f>
        <v>23.7917544944487</v>
      </c>
      <c r="I36" s="10">
        <f>SUM(I6:I35)</f>
        <v>47.5835089888974</v>
      </c>
      <c r="J36" s="10">
        <f>SUM(J6:J35)</f>
        <v>31.8287062347964</v>
      </c>
      <c r="Q36" s="23"/>
      <c r="R36" s="24">
        <f>SUM(R6:R35)</f>
        <v>2.65619083204916</v>
      </c>
      <c r="S36" s="24">
        <f t="shared" ref="S36:T36" si="16">SUM(S6:S35)</f>
        <v>7.13459256525186</v>
      </c>
      <c r="T36" s="24">
        <f t="shared" si="16"/>
        <v>7.47102611446883</v>
      </c>
      <c r="U36" s="25"/>
    </row>
    <row r="37" spans="1:10">
      <c r="A37" s="9" t="s">
        <v>57</v>
      </c>
      <c r="B37" s="9"/>
      <c r="C37" s="9"/>
      <c r="D37" s="9"/>
      <c r="E37" s="9"/>
      <c r="F37" s="9"/>
      <c r="G37" s="9"/>
      <c r="H37" s="10">
        <f>(H36/$G36)</f>
        <v>5.3824760304182</v>
      </c>
      <c r="I37" s="10">
        <f t="shared" ref="I37:J37" si="17">(I36/$G36)</f>
        <v>10.7649520608364</v>
      </c>
      <c r="J37" s="10">
        <f t="shared" si="17"/>
        <v>7.20069839439489</v>
      </c>
    </row>
    <row r="38" spans="17:24">
      <c r="Q38" s="1" t="s">
        <v>8</v>
      </c>
      <c r="R38" s="1"/>
      <c r="S38" s="1"/>
      <c r="T38" s="1"/>
      <c r="U38" s="1"/>
      <c r="V38" s="1"/>
      <c r="W38" s="1"/>
      <c r="X38" s="1"/>
    </row>
    <row r="39" spans="17:24">
      <c r="Q39" s="1"/>
      <c r="R39" s="1"/>
      <c r="S39" s="1"/>
      <c r="T39" s="1"/>
      <c r="U39" s="1"/>
      <c r="V39" s="1"/>
      <c r="W39" s="1"/>
      <c r="X39" s="1"/>
    </row>
    <row r="40" spans="1:10">
      <c r="A40" s="11" t="s">
        <v>3</v>
      </c>
      <c r="B40" s="11" t="s">
        <v>145</v>
      </c>
      <c r="C40" s="12" t="s">
        <v>146</v>
      </c>
      <c r="D40" s="11" t="s">
        <v>10</v>
      </c>
      <c r="E40" s="11"/>
      <c r="F40" s="11"/>
      <c r="G40" s="13" t="s">
        <v>11</v>
      </c>
      <c r="H40" s="11" t="s">
        <v>12</v>
      </c>
      <c r="I40" s="11" t="s">
        <v>13</v>
      </c>
      <c r="J40" s="11" t="s">
        <v>14</v>
      </c>
    </row>
    <row r="41" spans="1:24">
      <c r="A41" s="14"/>
      <c r="B41" s="14"/>
      <c r="C41" s="11"/>
      <c r="D41" s="14" t="s">
        <v>21</v>
      </c>
      <c r="E41" s="14" t="s">
        <v>22</v>
      </c>
      <c r="F41" s="14" t="s">
        <v>23</v>
      </c>
      <c r="G41" s="15"/>
      <c r="H41" s="14"/>
      <c r="I41" s="14"/>
      <c r="J41" s="14"/>
      <c r="Q41" s="17" t="s">
        <v>3</v>
      </c>
      <c r="R41" s="16" t="s">
        <v>16</v>
      </c>
      <c r="S41" s="16"/>
      <c r="T41" s="16"/>
      <c r="U41" s="16" t="s">
        <v>17</v>
      </c>
      <c r="V41" s="16" t="s">
        <v>18</v>
      </c>
      <c r="W41" s="16" t="s">
        <v>19</v>
      </c>
      <c r="X41" s="16" t="s">
        <v>20</v>
      </c>
    </row>
    <row r="42" spans="1:24">
      <c r="A42" s="74" t="s">
        <v>26</v>
      </c>
      <c r="B42" s="8">
        <f>'FPCM Iterasi 2'!Y6</f>
        <v>0.862479269141241</v>
      </c>
      <c r="C42" s="8">
        <f>'FPCM Iterasi 2'!AB6</f>
        <v>0.0760600209458581</v>
      </c>
      <c r="D42" s="7">
        <v>2</v>
      </c>
      <c r="E42" s="7">
        <f>D42*2</f>
        <v>4</v>
      </c>
      <c r="F42" s="7">
        <v>2</v>
      </c>
      <c r="G42" s="8">
        <f>B42^2+C42^2</f>
        <v>0.749655616484693</v>
      </c>
      <c r="H42" s="8">
        <f>$G42*D42</f>
        <v>1.49931123296939</v>
      </c>
      <c r="I42" s="8">
        <f>$G42*E42</f>
        <v>2.99862246593877</v>
      </c>
      <c r="J42" s="8">
        <f>$G42*F42</f>
        <v>1.49931123296939</v>
      </c>
      <c r="Q42" s="20"/>
      <c r="R42" s="19" t="s">
        <v>128</v>
      </c>
      <c r="S42" s="19" t="s">
        <v>24</v>
      </c>
      <c r="T42" s="19" t="s">
        <v>25</v>
      </c>
      <c r="U42" s="16"/>
      <c r="V42" s="16"/>
      <c r="W42" s="16"/>
      <c r="X42" s="16"/>
    </row>
    <row r="43" spans="1:24">
      <c r="A43" s="74" t="s">
        <v>27</v>
      </c>
      <c r="B43" s="8">
        <f>'FPCM Iterasi 2'!Y7</f>
        <v>0.943502737722432</v>
      </c>
      <c r="C43" s="8">
        <f>'FPCM Iterasi 2'!AB7</f>
        <v>0.113517057413835</v>
      </c>
      <c r="D43" s="7">
        <v>3</v>
      </c>
      <c r="E43" s="7">
        <f t="shared" ref="E43:E71" si="18">D43*2</f>
        <v>6</v>
      </c>
      <c r="F43" s="7">
        <v>3</v>
      </c>
      <c r="G43" s="8">
        <f t="shared" ref="G43:G71" si="19">B43^2+C43^2</f>
        <v>0.90308353841362</v>
      </c>
      <c r="H43" s="8">
        <f t="shared" ref="H43:H71" si="20">G43*D43</f>
        <v>2.70925061524086</v>
      </c>
      <c r="I43" s="8">
        <f t="shared" ref="I43:J71" si="21">$G43*E43</f>
        <v>5.41850123048172</v>
      </c>
      <c r="J43" s="8">
        <f t="shared" si="21"/>
        <v>2.70925061524086</v>
      </c>
      <c r="Q43" s="7">
        <v>1</v>
      </c>
      <c r="R43" s="26">
        <f>X6^2+AA6^2</f>
        <v>0.000374173542249683</v>
      </c>
      <c r="S43" s="26">
        <f t="shared" ref="S43:T58" si="22">Y6^2+AB6^2</f>
        <v>0.750562681562074</v>
      </c>
      <c r="T43" s="26">
        <f t="shared" si="22"/>
        <v>0.0140694190070933</v>
      </c>
      <c r="U43" s="22">
        <f>SUM(($D6-M$4)^2,($E6-N$4)^2,($F6-O$4)^2)*R43</f>
        <v>0.0315252375698729</v>
      </c>
      <c r="V43" s="22">
        <f>SUM(($D42-M$5)^2,($E42-N$5)^2,($F42-O$5)^2)*S43</f>
        <v>1.37910445903719</v>
      </c>
      <c r="W43" s="22">
        <f>SUM(($D78-M$6)^2,($E78-N$6)^2,($F78-O$6)^2)*T43</f>
        <v>0.188752843905845</v>
      </c>
      <c r="X43" s="27">
        <f>(U43+V43+W43)</f>
        <v>1.59938254051291</v>
      </c>
    </row>
    <row r="44" spans="1:24">
      <c r="A44" s="74" t="s">
        <v>28</v>
      </c>
      <c r="B44" s="8">
        <f>'FPCM Iterasi 2'!Y8</f>
        <v>0.0376979360968282</v>
      </c>
      <c r="C44" s="8">
        <f>'FPCM Iterasi 2'!AB8</f>
        <v>0.00359328346629938</v>
      </c>
      <c r="D44" s="7">
        <v>0</v>
      </c>
      <c r="E44" s="7">
        <f t="shared" si="18"/>
        <v>0</v>
      </c>
      <c r="F44" s="7">
        <v>0</v>
      </c>
      <c r="G44" s="8">
        <f t="shared" si="19"/>
        <v>0.00143404607202972</v>
      </c>
      <c r="H44" s="8">
        <f t="shared" si="20"/>
        <v>0</v>
      </c>
      <c r="I44" s="8">
        <f t="shared" si="21"/>
        <v>0</v>
      </c>
      <c r="J44" s="8">
        <f t="shared" si="21"/>
        <v>0</v>
      </c>
      <c r="Q44" s="7">
        <v>2</v>
      </c>
      <c r="R44" s="26">
        <f t="shared" ref="R44:T59" si="23">X7^2+AA7^2</f>
        <v>0.000715480993599871</v>
      </c>
      <c r="S44" s="26">
        <f t="shared" si="22"/>
        <v>0.902254715188023</v>
      </c>
      <c r="T44" s="26">
        <f t="shared" si="22"/>
        <v>0.00099758700956119</v>
      </c>
      <c r="U44" s="22">
        <f t="shared" ref="U44:U72" si="24">SUM(($D7-M$4)^2,($E7-N$4)^2,($F7-O$4)^2)*R44</f>
        <v>0.0329313200417496</v>
      </c>
      <c r="V44" s="22">
        <f t="shared" ref="V44:V72" si="25">SUM(($D43-M$5)^2,($E43-N$5)^2,($F43-O$5)^2)*S44</f>
        <v>1.1213438900196</v>
      </c>
      <c r="W44" s="22">
        <f t="shared" ref="W44:W72" si="26">SUM(($D79-M$6)^2,($E79-N$6)^2,($F79-O$6)^2)*T44</f>
        <v>0.0372631861688126</v>
      </c>
      <c r="X44" s="27">
        <f t="shared" ref="X44:X72" si="27">(U44+V44+W44)</f>
        <v>1.19153839623017</v>
      </c>
    </row>
    <row r="45" spans="1:24">
      <c r="A45" s="74" t="s">
        <v>29</v>
      </c>
      <c r="B45" s="8">
        <f>'FPCM Iterasi 2'!Y9</f>
        <v>0.0271872273114416</v>
      </c>
      <c r="C45" s="8">
        <f>'FPCM Iterasi 2'!AB9</f>
        <v>0.00158384822670731</v>
      </c>
      <c r="D45" s="7">
        <v>6</v>
      </c>
      <c r="E45" s="7">
        <f t="shared" si="18"/>
        <v>12</v>
      </c>
      <c r="F45" s="7">
        <v>8</v>
      </c>
      <c r="G45" s="8">
        <f t="shared" si="19"/>
        <v>0.00074165390408924</v>
      </c>
      <c r="H45" s="8">
        <f t="shared" si="20"/>
        <v>0.00444992342453544</v>
      </c>
      <c r="I45" s="8">
        <f t="shared" si="21"/>
        <v>0.00889984684907088</v>
      </c>
      <c r="J45" s="8">
        <f t="shared" si="21"/>
        <v>0.00593323123271392</v>
      </c>
      <c r="Q45" s="7">
        <v>3</v>
      </c>
      <c r="R45" s="26">
        <f t="shared" si="23"/>
        <v>5.96033148558769e-5</v>
      </c>
      <c r="S45" s="26">
        <f t="shared" si="22"/>
        <v>0.00143402918959511</v>
      </c>
      <c r="T45" s="26">
        <f t="shared" si="22"/>
        <v>0.919232777469578</v>
      </c>
      <c r="U45" s="22">
        <f t="shared" si="24"/>
        <v>0.0117242878377621</v>
      </c>
      <c r="V45" s="22">
        <f t="shared" si="25"/>
        <v>0.0559653325023418</v>
      </c>
      <c r="W45" s="22">
        <f t="shared" si="26"/>
        <v>1.41638340074574</v>
      </c>
      <c r="X45" s="27">
        <f t="shared" si="27"/>
        <v>1.48407302108584</v>
      </c>
    </row>
    <row r="46" spans="1:24">
      <c r="A46" s="74" t="s">
        <v>30</v>
      </c>
      <c r="B46" s="8">
        <f>'FPCM Iterasi 2'!Y10</f>
        <v>0.0917928021022575</v>
      </c>
      <c r="C46" s="8">
        <f>'FPCM Iterasi 2'!AB10</f>
        <v>0.00971092884893246</v>
      </c>
      <c r="D46" s="7">
        <v>1</v>
      </c>
      <c r="E46" s="7">
        <f t="shared" si="18"/>
        <v>2</v>
      </c>
      <c r="F46" s="7">
        <v>1</v>
      </c>
      <c r="G46" s="8">
        <f t="shared" si="19"/>
        <v>0.00852022065689324</v>
      </c>
      <c r="H46" s="8">
        <f t="shared" si="20"/>
        <v>0.00852022065689324</v>
      </c>
      <c r="I46" s="8">
        <f t="shared" si="21"/>
        <v>0.0170404413137865</v>
      </c>
      <c r="J46" s="8">
        <f t="shared" si="21"/>
        <v>0.00852022065689324</v>
      </c>
      <c r="Q46" s="7">
        <v>4</v>
      </c>
      <c r="R46" s="26">
        <f t="shared" si="23"/>
        <v>0.944701596256983</v>
      </c>
      <c r="S46" s="26">
        <f t="shared" si="22"/>
        <v>0.000762907644144059</v>
      </c>
      <c r="T46" s="26">
        <f t="shared" si="22"/>
        <v>0.000139301004963467</v>
      </c>
      <c r="U46" s="22">
        <f t="shared" si="24"/>
        <v>2.40479678874136</v>
      </c>
      <c r="V46" s="22">
        <f t="shared" si="25"/>
        <v>0.067653830989997</v>
      </c>
      <c r="W46" s="22">
        <f t="shared" si="26"/>
        <v>0.0289048638777206</v>
      </c>
      <c r="X46" s="27">
        <f t="shared" si="27"/>
        <v>2.50135548360908</v>
      </c>
    </row>
    <row r="47" spans="1:24">
      <c r="A47" s="74" t="s">
        <v>31</v>
      </c>
      <c r="B47" s="8">
        <f>'FPCM Iterasi 2'!Y11</f>
        <v>0.0644828655956779</v>
      </c>
      <c r="C47" s="8">
        <f>'FPCM Iterasi 2'!AB11</f>
        <v>0.00744738196674891</v>
      </c>
      <c r="D47" s="7">
        <v>1</v>
      </c>
      <c r="E47" s="7">
        <f t="shared" si="18"/>
        <v>2</v>
      </c>
      <c r="F47" s="7">
        <v>0</v>
      </c>
      <c r="G47" s="8">
        <f t="shared" si="19"/>
        <v>0.00421350345358892</v>
      </c>
      <c r="H47" s="8">
        <f t="shared" si="20"/>
        <v>0.00421350345358892</v>
      </c>
      <c r="I47" s="8">
        <f t="shared" si="21"/>
        <v>0.00842700690717785</v>
      </c>
      <c r="J47" s="8">
        <f t="shared" si="21"/>
        <v>0</v>
      </c>
      <c r="Q47" s="7">
        <v>5</v>
      </c>
      <c r="R47" s="26">
        <f t="shared" si="23"/>
        <v>0.000105315780599989</v>
      </c>
      <c r="S47" s="26">
        <f t="shared" si="22"/>
        <v>0.00855807989186381</v>
      </c>
      <c r="T47" s="26">
        <f t="shared" si="22"/>
        <v>0.814832064967413</v>
      </c>
      <c r="U47" s="22">
        <f t="shared" si="24"/>
        <v>0.0141627757471872</v>
      </c>
      <c r="V47" s="22">
        <f t="shared" si="25"/>
        <v>0.123510472382089</v>
      </c>
      <c r="W47" s="22">
        <f t="shared" si="26"/>
        <v>1.20458895814225</v>
      </c>
      <c r="X47" s="27">
        <f t="shared" si="27"/>
        <v>1.34226220627153</v>
      </c>
    </row>
    <row r="48" spans="1:24">
      <c r="A48" s="74" t="s">
        <v>32</v>
      </c>
      <c r="B48" s="8">
        <f>'FPCM Iterasi 2'!Y12</f>
        <v>0.862479269141241</v>
      </c>
      <c r="C48" s="8">
        <f>'FPCM Iterasi 2'!AB12</f>
        <v>0.0760600209458581</v>
      </c>
      <c r="D48" s="7">
        <v>2</v>
      </c>
      <c r="E48" s="7">
        <f t="shared" si="18"/>
        <v>4</v>
      </c>
      <c r="F48" s="7">
        <v>2</v>
      </c>
      <c r="G48" s="8">
        <f t="shared" si="19"/>
        <v>0.749655616484693</v>
      </c>
      <c r="H48" s="8">
        <f t="shared" si="20"/>
        <v>1.49931123296939</v>
      </c>
      <c r="I48" s="8">
        <f t="shared" si="21"/>
        <v>2.99862246593877</v>
      </c>
      <c r="J48" s="8">
        <f t="shared" si="21"/>
        <v>1.49931123296939</v>
      </c>
      <c r="Q48" s="7">
        <v>6</v>
      </c>
      <c r="R48" s="26">
        <f t="shared" si="23"/>
        <v>7.4101944725212e-5</v>
      </c>
      <c r="S48" s="26">
        <f t="shared" si="22"/>
        <v>0.00422958960607984</v>
      </c>
      <c r="T48" s="26">
        <f t="shared" si="22"/>
        <v>0.87005776285348</v>
      </c>
      <c r="U48" s="22">
        <f t="shared" si="24"/>
        <v>0.0109582354641476</v>
      </c>
      <c r="V48" s="22">
        <f t="shared" si="25"/>
        <v>0.0796096506319325</v>
      </c>
      <c r="W48" s="22">
        <f t="shared" si="26"/>
        <v>1.14114246366088</v>
      </c>
      <c r="X48" s="27">
        <f t="shared" si="27"/>
        <v>1.23171034975696</v>
      </c>
    </row>
    <row r="49" spans="1:24">
      <c r="A49" s="74" t="s">
        <v>33</v>
      </c>
      <c r="B49" s="8">
        <f>'FPCM Iterasi 2'!Y13</f>
        <v>0.878220364239609</v>
      </c>
      <c r="C49" s="8">
        <f>'FPCM Iterasi 2'!AB13</f>
        <v>0.0493677736814113</v>
      </c>
      <c r="D49" s="7">
        <v>3</v>
      </c>
      <c r="E49" s="7">
        <f t="shared" si="18"/>
        <v>6</v>
      </c>
      <c r="F49" s="7">
        <v>4</v>
      </c>
      <c r="G49" s="8">
        <f t="shared" si="19"/>
        <v>0.773708185243411</v>
      </c>
      <c r="H49" s="8">
        <f t="shared" si="20"/>
        <v>2.32112455573023</v>
      </c>
      <c r="I49" s="8">
        <f t="shared" si="21"/>
        <v>4.64224911146046</v>
      </c>
      <c r="J49" s="8">
        <f t="shared" si="21"/>
        <v>3.09483274097364</v>
      </c>
      <c r="Q49" s="7">
        <v>7</v>
      </c>
      <c r="R49" s="26">
        <f t="shared" si="23"/>
        <v>0.000374173542249683</v>
      </c>
      <c r="S49" s="26">
        <f t="shared" si="22"/>
        <v>0.750562681562074</v>
      </c>
      <c r="T49" s="26">
        <f t="shared" si="22"/>
        <v>0.0140694190070933</v>
      </c>
      <c r="U49" s="22">
        <f t="shared" si="24"/>
        <v>0.0315252375698729</v>
      </c>
      <c r="V49" s="22">
        <f t="shared" si="25"/>
        <v>1.37910445903719</v>
      </c>
      <c r="W49" s="22">
        <f t="shared" si="26"/>
        <v>0.188752843905845</v>
      </c>
      <c r="X49" s="27">
        <f t="shared" si="27"/>
        <v>1.59938254051291</v>
      </c>
    </row>
    <row r="50" spans="1:24">
      <c r="A50" s="74" t="s">
        <v>34</v>
      </c>
      <c r="B50" s="8">
        <f>'FPCM Iterasi 2'!Y14</f>
        <v>0.660505114331606</v>
      </c>
      <c r="C50" s="8">
        <f>'FPCM Iterasi 2'!AB14</f>
        <v>0.0101660290188298</v>
      </c>
      <c r="D50" s="7">
        <v>4</v>
      </c>
      <c r="E50" s="7">
        <f t="shared" si="18"/>
        <v>8</v>
      </c>
      <c r="F50" s="7">
        <v>1</v>
      </c>
      <c r="G50" s="8">
        <f t="shared" si="19"/>
        <v>0.436370354204219</v>
      </c>
      <c r="H50" s="8">
        <f t="shared" si="20"/>
        <v>1.74548141681688</v>
      </c>
      <c r="I50" s="8">
        <f t="shared" si="21"/>
        <v>3.49096283363376</v>
      </c>
      <c r="J50" s="8">
        <f t="shared" si="21"/>
        <v>0.436370354204219</v>
      </c>
      <c r="Q50" s="7">
        <v>8</v>
      </c>
      <c r="R50" s="26">
        <f t="shared" si="23"/>
        <v>0.00429676128185537</v>
      </c>
      <c r="S50" s="26">
        <f t="shared" si="22"/>
        <v>0.772680609835163</v>
      </c>
      <c r="T50" s="26">
        <f t="shared" si="22"/>
        <v>0.00331923445771135</v>
      </c>
      <c r="U50" s="22">
        <f t="shared" si="24"/>
        <v>0.165964253792467</v>
      </c>
      <c r="V50" s="22">
        <f t="shared" si="25"/>
        <v>2.20428807525738</v>
      </c>
      <c r="W50" s="22">
        <f t="shared" si="26"/>
        <v>0.144453336944842</v>
      </c>
      <c r="X50" s="27">
        <f t="shared" si="27"/>
        <v>2.51470566599469</v>
      </c>
    </row>
    <row r="51" spans="1:24">
      <c r="A51" s="74" t="s">
        <v>35</v>
      </c>
      <c r="B51" s="8">
        <f>'FPCM Iterasi 2'!Y15</f>
        <v>0.0987551739976372</v>
      </c>
      <c r="C51" s="8">
        <f>'FPCM Iterasi 2'!AB15</f>
        <v>0.00100250997650402</v>
      </c>
      <c r="D51" s="7">
        <v>7</v>
      </c>
      <c r="E51" s="7">
        <f t="shared" si="18"/>
        <v>14</v>
      </c>
      <c r="F51" s="7">
        <v>9</v>
      </c>
      <c r="G51" s="8">
        <f t="shared" si="19"/>
        <v>0.0097535894175566</v>
      </c>
      <c r="H51" s="8">
        <f t="shared" si="20"/>
        <v>0.0682751259228962</v>
      </c>
      <c r="I51" s="8">
        <f t="shared" si="21"/>
        <v>0.136550251845792</v>
      </c>
      <c r="J51" s="8">
        <f t="shared" si="21"/>
        <v>0.0877823047580094</v>
      </c>
      <c r="Q51" s="7">
        <v>9</v>
      </c>
      <c r="R51" s="26">
        <f t="shared" si="23"/>
        <v>0.0361544860413903</v>
      </c>
      <c r="S51" s="26">
        <f t="shared" si="22"/>
        <v>0.4356956715926</v>
      </c>
      <c r="T51" s="26">
        <f t="shared" si="22"/>
        <v>0.0225120295079193</v>
      </c>
      <c r="U51" s="22">
        <f t="shared" si="24"/>
        <v>1.73559105711827</v>
      </c>
      <c r="V51" s="22">
        <f t="shared" si="25"/>
        <v>6.02059610414117</v>
      </c>
      <c r="W51" s="22">
        <f t="shared" si="26"/>
        <v>1.36851852601049</v>
      </c>
      <c r="X51" s="27">
        <f t="shared" si="27"/>
        <v>9.12470568726993</v>
      </c>
    </row>
    <row r="52" spans="1:24">
      <c r="A52" s="74" t="s">
        <v>36</v>
      </c>
      <c r="B52" s="8">
        <f>'FPCM Iterasi 2'!Y16</f>
        <v>0.0376979360968282</v>
      </c>
      <c r="C52" s="8">
        <f>'FPCM Iterasi 2'!AB16</f>
        <v>0.00359328346629938</v>
      </c>
      <c r="D52" s="7">
        <v>0</v>
      </c>
      <c r="E52" s="7">
        <f t="shared" si="18"/>
        <v>0</v>
      </c>
      <c r="F52" s="7">
        <v>0</v>
      </c>
      <c r="G52" s="8">
        <f t="shared" si="19"/>
        <v>0.00143404607202972</v>
      </c>
      <c r="H52" s="8">
        <f t="shared" si="20"/>
        <v>0</v>
      </c>
      <c r="I52" s="8">
        <f t="shared" si="21"/>
        <v>0</v>
      </c>
      <c r="J52" s="8">
        <f t="shared" si="21"/>
        <v>0</v>
      </c>
      <c r="Q52" s="7">
        <v>10</v>
      </c>
      <c r="R52" s="26">
        <f t="shared" si="23"/>
        <v>0.725984968483029</v>
      </c>
      <c r="S52" s="26">
        <f t="shared" si="22"/>
        <v>0.00984652259524725</v>
      </c>
      <c r="T52" s="26">
        <f t="shared" si="22"/>
        <v>0.00240516870995903</v>
      </c>
      <c r="U52" s="22">
        <f t="shared" si="24"/>
        <v>11.847642890686</v>
      </c>
      <c r="V52" s="22">
        <f t="shared" si="25"/>
        <v>1.37934345432093</v>
      </c>
      <c r="W52" s="22">
        <f t="shared" si="26"/>
        <v>0.681713361734895</v>
      </c>
      <c r="X52" s="27">
        <f t="shared" si="27"/>
        <v>13.9086997067418</v>
      </c>
    </row>
    <row r="53" spans="1:24">
      <c r="A53" s="74" t="s">
        <v>37</v>
      </c>
      <c r="B53" s="8">
        <f>'FPCM Iterasi 2'!Y17</f>
        <v>0.637880468672125</v>
      </c>
      <c r="C53" s="8">
        <f>'FPCM Iterasi 2'!AB17</f>
        <v>0.0127364047766636</v>
      </c>
      <c r="D53" s="7">
        <v>4</v>
      </c>
      <c r="E53" s="7">
        <f t="shared" si="18"/>
        <v>8</v>
      </c>
      <c r="F53" s="7">
        <v>3</v>
      </c>
      <c r="G53" s="8">
        <f t="shared" si="19"/>
        <v>0.407053708320005</v>
      </c>
      <c r="H53" s="8">
        <f t="shared" si="20"/>
        <v>1.62821483328002</v>
      </c>
      <c r="I53" s="8">
        <f t="shared" si="21"/>
        <v>3.25642966656004</v>
      </c>
      <c r="J53" s="8">
        <f t="shared" si="21"/>
        <v>1.22116112496001</v>
      </c>
      <c r="Q53" s="7">
        <v>11</v>
      </c>
      <c r="R53" s="26">
        <f t="shared" si="23"/>
        <v>5.96033148558769e-5</v>
      </c>
      <c r="S53" s="26">
        <f t="shared" si="22"/>
        <v>0.00143402918959511</v>
      </c>
      <c r="T53" s="26">
        <f t="shared" si="22"/>
        <v>0.919232777469578</v>
      </c>
      <c r="U53" s="22">
        <f t="shared" si="24"/>
        <v>0.0117242878377621</v>
      </c>
      <c r="V53" s="22">
        <f t="shared" si="25"/>
        <v>0.0559653325023418</v>
      </c>
      <c r="W53" s="22">
        <f t="shared" si="26"/>
        <v>1.41638340074574</v>
      </c>
      <c r="X53" s="27">
        <f t="shared" si="27"/>
        <v>1.48407302108584</v>
      </c>
    </row>
    <row r="54" spans="1:24">
      <c r="A54" s="74" t="s">
        <v>38</v>
      </c>
      <c r="B54" s="8">
        <f>'FPCM Iterasi 2'!Y18</f>
        <v>0.0376979360968282</v>
      </c>
      <c r="C54" s="8">
        <f>'FPCM Iterasi 2'!AB18</f>
        <v>0.00359328346629938</v>
      </c>
      <c r="D54" s="7">
        <v>0</v>
      </c>
      <c r="E54" s="7">
        <f t="shared" si="18"/>
        <v>0</v>
      </c>
      <c r="F54" s="7">
        <v>0</v>
      </c>
      <c r="G54" s="8">
        <f t="shared" si="19"/>
        <v>0.00143404607202972</v>
      </c>
      <c r="H54" s="8">
        <f t="shared" si="20"/>
        <v>0</v>
      </c>
      <c r="I54" s="8">
        <f t="shared" si="21"/>
        <v>0</v>
      </c>
      <c r="J54" s="8">
        <f t="shared" si="21"/>
        <v>0</v>
      </c>
      <c r="Q54" s="7">
        <v>12</v>
      </c>
      <c r="R54" s="26">
        <f t="shared" si="23"/>
        <v>0.0669750731326599</v>
      </c>
      <c r="S54" s="26">
        <f t="shared" si="22"/>
        <v>0.405736591143818</v>
      </c>
      <c r="T54" s="26">
        <f t="shared" si="22"/>
        <v>0.0109717059952906</v>
      </c>
      <c r="U54" s="22">
        <f t="shared" si="24"/>
        <v>1.82186041825075</v>
      </c>
      <c r="V54" s="22">
        <f t="shared" si="25"/>
        <v>4.47862779140695</v>
      </c>
      <c r="W54" s="22">
        <f t="shared" si="26"/>
        <v>0.736465431369729</v>
      </c>
      <c r="X54" s="27">
        <f t="shared" si="27"/>
        <v>7.03695364102743</v>
      </c>
    </row>
    <row r="55" spans="1:24">
      <c r="A55" s="74" t="s">
        <v>39</v>
      </c>
      <c r="B55" s="8">
        <f>'FPCM Iterasi 2'!Y19</f>
        <v>0.703661278926372</v>
      </c>
      <c r="C55" s="8">
        <f>'FPCM Iterasi 2'!AB19</f>
        <v>0.033115185122018</v>
      </c>
      <c r="D55" s="7">
        <v>2</v>
      </c>
      <c r="E55" s="7">
        <f t="shared" si="18"/>
        <v>4</v>
      </c>
      <c r="F55" s="7">
        <v>1</v>
      </c>
      <c r="G55" s="8">
        <f t="shared" si="19"/>
        <v>0.496235810945963</v>
      </c>
      <c r="H55" s="8">
        <f t="shared" si="20"/>
        <v>0.992471621891925</v>
      </c>
      <c r="I55" s="8">
        <f t="shared" si="21"/>
        <v>1.98494324378385</v>
      </c>
      <c r="J55" s="8">
        <f t="shared" si="21"/>
        <v>0.496235810945963</v>
      </c>
      <c r="Q55" s="7">
        <v>13</v>
      </c>
      <c r="R55" s="26">
        <f t="shared" si="23"/>
        <v>5.96033148558769e-5</v>
      </c>
      <c r="S55" s="26">
        <f t="shared" si="22"/>
        <v>0.00143402918959511</v>
      </c>
      <c r="T55" s="26">
        <f t="shared" si="22"/>
        <v>0.919232777469578</v>
      </c>
      <c r="U55" s="22">
        <f t="shared" si="24"/>
        <v>0.0117242878377621</v>
      </c>
      <c r="V55" s="22">
        <f t="shared" si="25"/>
        <v>0.0559653325023418</v>
      </c>
      <c r="W55" s="22">
        <f t="shared" si="26"/>
        <v>1.41638340074574</v>
      </c>
      <c r="X55" s="27">
        <f t="shared" si="27"/>
        <v>1.48407302108584</v>
      </c>
    </row>
    <row r="56" spans="1:24">
      <c r="A56" s="74" t="s">
        <v>40</v>
      </c>
      <c r="B56" s="8">
        <f>'FPCM Iterasi 2'!Y20</f>
        <v>0.758655167071511</v>
      </c>
      <c r="C56" s="8">
        <f>'FPCM Iterasi 2'!AB20</f>
        <v>0.0217620717522366</v>
      </c>
      <c r="D56" s="7">
        <v>3</v>
      </c>
      <c r="E56" s="7">
        <f t="shared" si="18"/>
        <v>6</v>
      </c>
      <c r="F56" s="7">
        <v>5</v>
      </c>
      <c r="G56" s="8">
        <f t="shared" si="19"/>
        <v>0.576031250291252</v>
      </c>
      <c r="H56" s="8">
        <f t="shared" si="20"/>
        <v>1.72809375087376</v>
      </c>
      <c r="I56" s="8">
        <f t="shared" si="21"/>
        <v>3.45618750174751</v>
      </c>
      <c r="J56" s="8">
        <f t="shared" si="21"/>
        <v>2.88015625145626</v>
      </c>
      <c r="Q56" s="7">
        <v>14</v>
      </c>
      <c r="R56" s="26">
        <f t="shared" si="23"/>
        <v>0.000984156303659101</v>
      </c>
      <c r="S56" s="26">
        <f t="shared" si="22"/>
        <v>0.49703144667072</v>
      </c>
      <c r="T56" s="26">
        <f t="shared" si="22"/>
        <v>0.0701823041320429</v>
      </c>
      <c r="U56" s="22">
        <f t="shared" si="24"/>
        <v>0.094138862092828</v>
      </c>
      <c r="V56" s="22">
        <f t="shared" si="25"/>
        <v>2.1011860989952</v>
      </c>
      <c r="W56" s="22">
        <f t="shared" si="26"/>
        <v>0.789485418231217</v>
      </c>
      <c r="X56" s="27">
        <f t="shared" si="27"/>
        <v>2.98481037931924</v>
      </c>
    </row>
    <row r="57" spans="1:24">
      <c r="A57" s="74" t="s">
        <v>41</v>
      </c>
      <c r="B57" s="8">
        <f>'FPCM Iterasi 2'!Y21</f>
        <v>0.0917928021022575</v>
      </c>
      <c r="C57" s="8">
        <f>'FPCM Iterasi 2'!AB21</f>
        <v>0.00971092884893246</v>
      </c>
      <c r="D57" s="7">
        <v>1</v>
      </c>
      <c r="E57" s="7">
        <f t="shared" si="18"/>
        <v>2</v>
      </c>
      <c r="F57" s="7">
        <v>1</v>
      </c>
      <c r="G57" s="8">
        <f t="shared" si="19"/>
        <v>0.00852022065689324</v>
      </c>
      <c r="H57" s="8">
        <f t="shared" si="20"/>
        <v>0.00852022065689324</v>
      </c>
      <c r="I57" s="8">
        <f t="shared" si="21"/>
        <v>0.0170404413137865</v>
      </c>
      <c r="J57" s="8">
        <f t="shared" si="21"/>
        <v>0.00852022065689324</v>
      </c>
      <c r="Q57" s="7">
        <v>15</v>
      </c>
      <c r="R57" s="26">
        <f t="shared" si="23"/>
        <v>0.0218590337192832</v>
      </c>
      <c r="S57" s="26">
        <f t="shared" si="22"/>
        <v>0.574777369186738</v>
      </c>
      <c r="T57" s="26">
        <f t="shared" si="22"/>
        <v>0.00898548328686933</v>
      </c>
      <c r="U57" s="22">
        <f t="shared" si="24"/>
        <v>0.726245270767829</v>
      </c>
      <c r="V57" s="22">
        <f t="shared" si="25"/>
        <v>3.71463477169985</v>
      </c>
      <c r="W57" s="22">
        <f t="shared" si="26"/>
        <v>0.464431176602143</v>
      </c>
      <c r="X57" s="27">
        <f t="shared" si="27"/>
        <v>4.90531121906982</v>
      </c>
    </row>
    <row r="58" spans="1:24">
      <c r="A58" s="74" t="s">
        <v>42</v>
      </c>
      <c r="B58" s="8">
        <f>'FPCM Iterasi 2'!Y22</f>
        <v>0.0376979360968282</v>
      </c>
      <c r="C58" s="8">
        <f>'FPCM Iterasi 2'!AB22</f>
        <v>0.00359328346629938</v>
      </c>
      <c r="D58" s="7">
        <v>0</v>
      </c>
      <c r="E58" s="7">
        <f t="shared" si="18"/>
        <v>0</v>
      </c>
      <c r="F58" s="7">
        <v>0</v>
      </c>
      <c r="G58" s="8">
        <f t="shared" si="19"/>
        <v>0.00143404607202972</v>
      </c>
      <c r="H58" s="8">
        <f t="shared" si="20"/>
        <v>0</v>
      </c>
      <c r="I58" s="8">
        <f t="shared" si="21"/>
        <v>0</v>
      </c>
      <c r="J58" s="8">
        <f t="shared" si="21"/>
        <v>0</v>
      </c>
      <c r="Q58" s="7">
        <v>16</v>
      </c>
      <c r="R58" s="26">
        <f t="shared" si="23"/>
        <v>0.000105315780599989</v>
      </c>
      <c r="S58" s="26">
        <f t="shared" si="22"/>
        <v>0.00855807989186381</v>
      </c>
      <c r="T58" s="26">
        <f t="shared" si="22"/>
        <v>0.814832064967413</v>
      </c>
      <c r="U58" s="22">
        <f t="shared" si="24"/>
        <v>0.0141627757471872</v>
      </c>
      <c r="V58" s="22">
        <f t="shared" si="25"/>
        <v>0.123510472382089</v>
      </c>
      <c r="W58" s="22">
        <f t="shared" si="26"/>
        <v>1.20458895814225</v>
      </c>
      <c r="X58" s="27">
        <f t="shared" si="27"/>
        <v>1.34226220627153</v>
      </c>
    </row>
    <row r="59" spans="1:24">
      <c r="A59" s="74" t="s">
        <v>43</v>
      </c>
      <c r="B59" s="8">
        <f>'FPCM Iterasi 2'!Y23</f>
        <v>0.758655167071511</v>
      </c>
      <c r="C59" s="8">
        <f>'FPCM Iterasi 2'!AB23</f>
        <v>0.0217620717522366</v>
      </c>
      <c r="D59" s="7">
        <v>3</v>
      </c>
      <c r="E59" s="7">
        <f t="shared" si="18"/>
        <v>6</v>
      </c>
      <c r="F59" s="7">
        <v>5</v>
      </c>
      <c r="G59" s="8">
        <f t="shared" si="19"/>
        <v>0.576031250291252</v>
      </c>
      <c r="H59" s="8">
        <f t="shared" si="20"/>
        <v>1.72809375087376</v>
      </c>
      <c r="I59" s="8">
        <f t="shared" si="21"/>
        <v>3.45618750174751</v>
      </c>
      <c r="J59" s="8">
        <f t="shared" si="21"/>
        <v>2.88015625145626</v>
      </c>
      <c r="Q59" s="7">
        <v>17</v>
      </c>
      <c r="R59" s="26">
        <f t="shared" si="23"/>
        <v>5.96033148558769e-5</v>
      </c>
      <c r="S59" s="26">
        <f t="shared" si="23"/>
        <v>0.00143402918959511</v>
      </c>
      <c r="T59" s="26">
        <f t="shared" si="23"/>
        <v>0.919232777469578</v>
      </c>
      <c r="U59" s="22">
        <f t="shared" si="24"/>
        <v>0.0117242878377621</v>
      </c>
      <c r="V59" s="22">
        <f t="shared" si="25"/>
        <v>0.0559653325023418</v>
      </c>
      <c r="W59" s="22">
        <f t="shared" si="26"/>
        <v>1.41638340074574</v>
      </c>
      <c r="X59" s="27">
        <f t="shared" si="27"/>
        <v>1.48407302108584</v>
      </c>
    </row>
    <row r="60" spans="1:24">
      <c r="A60" s="74" t="s">
        <v>44</v>
      </c>
      <c r="B60" s="8">
        <f>'FPCM Iterasi 2'!Y24</f>
        <v>0.230961577563711</v>
      </c>
      <c r="C60" s="8">
        <f>'FPCM Iterasi 2'!AB24</f>
        <v>0.00476658961723871</v>
      </c>
      <c r="D60" s="7">
        <v>4</v>
      </c>
      <c r="E60" s="7">
        <f t="shared" si="18"/>
        <v>8</v>
      </c>
      <c r="F60" s="7">
        <v>7</v>
      </c>
      <c r="G60" s="8">
        <f t="shared" si="19"/>
        <v>0.0533659706872971</v>
      </c>
      <c r="H60" s="8">
        <f t="shared" si="20"/>
        <v>0.213463882749188</v>
      </c>
      <c r="I60" s="8">
        <f t="shared" si="21"/>
        <v>0.426927765498377</v>
      </c>
      <c r="J60" s="8">
        <f t="shared" si="21"/>
        <v>0.37356179481108</v>
      </c>
      <c r="Q60" s="7">
        <v>18</v>
      </c>
      <c r="R60" s="26">
        <f t="shared" ref="R60:T72" si="28">X23^2+AA23^2</f>
        <v>0.0218590337192832</v>
      </c>
      <c r="S60" s="26">
        <f t="shared" si="28"/>
        <v>0.574777369186738</v>
      </c>
      <c r="T60" s="26">
        <f t="shared" si="28"/>
        <v>0.00898548328686933</v>
      </c>
      <c r="U60" s="22">
        <f t="shared" si="24"/>
        <v>0.726245270767829</v>
      </c>
      <c r="V60" s="22">
        <f t="shared" si="25"/>
        <v>3.71463477169985</v>
      </c>
      <c r="W60" s="22">
        <f t="shared" si="26"/>
        <v>0.464431176602143</v>
      </c>
      <c r="X60" s="27">
        <f t="shared" si="27"/>
        <v>4.90531121906982</v>
      </c>
    </row>
    <row r="61" spans="1:24">
      <c r="A61" s="74" t="s">
        <v>45</v>
      </c>
      <c r="B61" s="8">
        <f>'FPCM Iterasi 2'!Y25</f>
        <v>0.0495110367826862</v>
      </c>
      <c r="C61" s="8">
        <f>'FPCM Iterasi 2'!AB25</f>
        <v>0.00337211763221242</v>
      </c>
      <c r="D61" s="7">
        <v>5</v>
      </c>
      <c r="E61" s="7">
        <f t="shared" si="18"/>
        <v>10</v>
      </c>
      <c r="F61" s="7">
        <v>6</v>
      </c>
      <c r="G61" s="8">
        <f t="shared" si="19"/>
        <v>0.00246271394062198</v>
      </c>
      <c r="H61" s="8">
        <f t="shared" si="20"/>
        <v>0.0123135697031099</v>
      </c>
      <c r="I61" s="8">
        <f t="shared" si="21"/>
        <v>0.0246271394062198</v>
      </c>
      <c r="J61" s="8">
        <f t="shared" si="21"/>
        <v>0.0147762836437319</v>
      </c>
      <c r="Q61" s="7">
        <v>19</v>
      </c>
      <c r="R61" s="26">
        <f t="shared" si="28"/>
        <v>0.498868322804547</v>
      </c>
      <c r="S61" s="26">
        <f t="shared" si="28"/>
        <v>0.0527297222140295</v>
      </c>
      <c r="T61" s="26">
        <f t="shared" si="28"/>
        <v>0.00425321803961484</v>
      </c>
      <c r="U61" s="22">
        <f t="shared" si="24"/>
        <v>4.78737974220397</v>
      </c>
      <c r="V61" s="22">
        <f t="shared" si="25"/>
        <v>1.55437147563696</v>
      </c>
      <c r="W61" s="22">
        <f t="shared" si="26"/>
        <v>0.441446119253592</v>
      </c>
      <c r="X61" s="27">
        <f t="shared" si="27"/>
        <v>6.78319733709452</v>
      </c>
    </row>
    <row r="62" spans="1:24">
      <c r="A62" s="74" t="s">
        <v>46</v>
      </c>
      <c r="B62" s="8">
        <f>'FPCM Iterasi 2'!Y26</f>
        <v>0.0376979360968282</v>
      </c>
      <c r="C62" s="8">
        <f>'FPCM Iterasi 2'!AB26</f>
        <v>0.00359328346629938</v>
      </c>
      <c r="D62" s="7">
        <v>0</v>
      </c>
      <c r="E62" s="7">
        <f t="shared" si="18"/>
        <v>0</v>
      </c>
      <c r="F62" s="7">
        <v>0</v>
      </c>
      <c r="G62" s="8">
        <f t="shared" si="19"/>
        <v>0.00143404607202972</v>
      </c>
      <c r="H62" s="8">
        <f t="shared" si="20"/>
        <v>0</v>
      </c>
      <c r="I62" s="8">
        <f t="shared" si="21"/>
        <v>0</v>
      </c>
      <c r="J62" s="8">
        <f t="shared" si="21"/>
        <v>0</v>
      </c>
      <c r="Q62" s="7">
        <v>20</v>
      </c>
      <c r="R62" s="26">
        <f t="shared" si="28"/>
        <v>0.90558256914332</v>
      </c>
      <c r="S62" s="26">
        <f t="shared" si="28"/>
        <v>0.00239332597439835</v>
      </c>
      <c r="T62" s="26">
        <f t="shared" si="28"/>
        <v>0.000240533699314825</v>
      </c>
      <c r="U62" s="22">
        <f t="shared" si="24"/>
        <v>1.96793615463494</v>
      </c>
      <c r="V62" s="22">
        <f t="shared" si="25"/>
        <v>0.0997145130678901</v>
      </c>
      <c r="W62" s="22">
        <f t="shared" si="26"/>
        <v>0.031604941734219</v>
      </c>
      <c r="X62" s="27">
        <f t="shared" si="27"/>
        <v>2.09925560943705</v>
      </c>
    </row>
    <row r="63" spans="1:24">
      <c r="A63" s="74" t="s">
        <v>47</v>
      </c>
      <c r="B63" s="8">
        <f>'FPCM Iterasi 2'!Y27</f>
        <v>0.862479269141241</v>
      </c>
      <c r="C63" s="8">
        <f>'FPCM Iterasi 2'!AB27</f>
        <v>0.0760600209458581</v>
      </c>
      <c r="D63" s="7">
        <v>2</v>
      </c>
      <c r="E63" s="7">
        <f t="shared" si="18"/>
        <v>4</v>
      </c>
      <c r="F63" s="7">
        <v>2</v>
      </c>
      <c r="G63" s="8">
        <f t="shared" si="19"/>
        <v>0.749655616484693</v>
      </c>
      <c r="H63" s="8">
        <f t="shared" si="20"/>
        <v>1.49931123296939</v>
      </c>
      <c r="I63" s="8">
        <f t="shared" si="21"/>
        <v>2.99862246593877</v>
      </c>
      <c r="J63" s="8">
        <f t="shared" si="21"/>
        <v>1.49931123296939</v>
      </c>
      <c r="Q63" s="7">
        <v>21</v>
      </c>
      <c r="R63" s="26">
        <f t="shared" si="28"/>
        <v>5.96033148558769e-5</v>
      </c>
      <c r="S63" s="26">
        <f t="shared" si="28"/>
        <v>0.00143402918959511</v>
      </c>
      <c r="T63" s="26">
        <f t="shared" si="28"/>
        <v>0.919232777469578</v>
      </c>
      <c r="U63" s="22">
        <f t="shared" si="24"/>
        <v>0.0117242878377621</v>
      </c>
      <c r="V63" s="22">
        <f t="shared" si="25"/>
        <v>0.0559653325023418</v>
      </c>
      <c r="W63" s="22">
        <f t="shared" si="26"/>
        <v>1.41638340074574</v>
      </c>
      <c r="X63" s="27">
        <f t="shared" si="27"/>
        <v>1.48407302108584</v>
      </c>
    </row>
    <row r="64" spans="1:24">
      <c r="A64" s="74" t="s">
        <v>48</v>
      </c>
      <c r="B64" s="8">
        <f>'FPCM Iterasi 2'!Y28</f>
        <v>0.862479269141241</v>
      </c>
      <c r="C64" s="8">
        <f>'FPCM Iterasi 2'!AB28</f>
        <v>0.0760600209458581</v>
      </c>
      <c r="D64" s="7">
        <v>2</v>
      </c>
      <c r="E64" s="7">
        <f t="shared" si="18"/>
        <v>4</v>
      </c>
      <c r="F64" s="7">
        <v>2</v>
      </c>
      <c r="G64" s="8">
        <f t="shared" si="19"/>
        <v>0.749655616484693</v>
      </c>
      <c r="H64" s="8">
        <f t="shared" si="20"/>
        <v>1.49931123296939</v>
      </c>
      <c r="I64" s="8">
        <f t="shared" si="21"/>
        <v>2.99862246593877</v>
      </c>
      <c r="J64" s="8">
        <f t="shared" si="21"/>
        <v>1.49931123296939</v>
      </c>
      <c r="Q64" s="7">
        <v>22</v>
      </c>
      <c r="R64" s="26">
        <f t="shared" si="28"/>
        <v>0.000374173542249683</v>
      </c>
      <c r="S64" s="26">
        <f t="shared" si="28"/>
        <v>0.750562681562074</v>
      </c>
      <c r="T64" s="26">
        <f t="shared" si="28"/>
        <v>0.0140694190070933</v>
      </c>
      <c r="U64" s="22">
        <f t="shared" si="24"/>
        <v>0.0315252375698729</v>
      </c>
      <c r="V64" s="22">
        <f t="shared" si="25"/>
        <v>1.37910445903719</v>
      </c>
      <c r="W64" s="22">
        <f t="shared" si="26"/>
        <v>0.188752843905845</v>
      </c>
      <c r="X64" s="27">
        <f t="shared" si="27"/>
        <v>1.59938254051291</v>
      </c>
    </row>
    <row r="65" spans="1:24">
      <c r="A65" s="74" t="s">
        <v>49</v>
      </c>
      <c r="B65" s="8">
        <f>'FPCM Iterasi 2'!Y29</f>
        <v>0.907472299633395</v>
      </c>
      <c r="C65" s="8">
        <f>'FPCM Iterasi 2'!AB29</f>
        <v>0.0966567020682817</v>
      </c>
      <c r="D65" s="7">
        <v>2</v>
      </c>
      <c r="E65" s="7">
        <f t="shared" si="18"/>
        <v>4</v>
      </c>
      <c r="F65" s="7">
        <v>3</v>
      </c>
      <c r="G65" s="8">
        <f t="shared" si="19"/>
        <v>0.832848492656639</v>
      </c>
      <c r="H65" s="8">
        <f t="shared" si="20"/>
        <v>1.66569698531328</v>
      </c>
      <c r="I65" s="8">
        <f t="shared" si="21"/>
        <v>3.33139397062656</v>
      </c>
      <c r="J65" s="8">
        <f t="shared" si="21"/>
        <v>2.49854547796992</v>
      </c>
      <c r="Q65" s="7">
        <v>23</v>
      </c>
      <c r="R65" s="26">
        <f t="shared" si="28"/>
        <v>0.000374173542249683</v>
      </c>
      <c r="S65" s="26">
        <f t="shared" si="28"/>
        <v>0.750562681562074</v>
      </c>
      <c r="T65" s="26">
        <f t="shared" si="28"/>
        <v>0.0140694190070933</v>
      </c>
      <c r="U65" s="22">
        <f t="shared" si="24"/>
        <v>0.0315252375698729</v>
      </c>
      <c r="V65" s="22">
        <f t="shared" si="25"/>
        <v>1.37910445903719</v>
      </c>
      <c r="W65" s="22">
        <f t="shared" si="26"/>
        <v>0.188752843905845</v>
      </c>
      <c r="X65" s="27">
        <f t="shared" si="27"/>
        <v>1.59938254051291</v>
      </c>
    </row>
    <row r="66" spans="1:24">
      <c r="A66" s="74" t="s">
        <v>50</v>
      </c>
      <c r="B66" s="8">
        <f>'FPCM Iterasi 2'!Y30</f>
        <v>0.927272934320129</v>
      </c>
      <c r="C66" s="8">
        <f>'FPCM Iterasi 2'!AB30</f>
        <v>0.0861262184037387</v>
      </c>
      <c r="D66" s="7">
        <v>3</v>
      </c>
      <c r="E66" s="7">
        <f t="shared" si="18"/>
        <v>6</v>
      </c>
      <c r="F66" s="7">
        <v>2</v>
      </c>
      <c r="G66" s="8">
        <f t="shared" si="19"/>
        <v>0.86725282021919</v>
      </c>
      <c r="H66" s="8">
        <f t="shared" si="20"/>
        <v>2.60175846065757</v>
      </c>
      <c r="I66" s="8">
        <f t="shared" si="21"/>
        <v>5.20351692131514</v>
      </c>
      <c r="J66" s="8">
        <f t="shared" si="21"/>
        <v>1.73450564043838</v>
      </c>
      <c r="Q66" s="7">
        <v>24</v>
      </c>
      <c r="R66" s="26">
        <f t="shared" si="28"/>
        <v>0.000333384627701611</v>
      </c>
      <c r="S66" s="26">
        <f t="shared" si="28"/>
        <v>0.833341340550448</v>
      </c>
      <c r="T66" s="26">
        <f t="shared" si="28"/>
        <v>0.00564150011061946</v>
      </c>
      <c r="U66" s="22">
        <f t="shared" si="24"/>
        <v>0.0249543686257078</v>
      </c>
      <c r="V66" s="22">
        <f t="shared" si="25"/>
        <v>1.20616468528827</v>
      </c>
      <c r="W66" s="22">
        <f t="shared" si="26"/>
        <v>0.0991921302877634</v>
      </c>
      <c r="X66" s="27">
        <f t="shared" si="27"/>
        <v>1.33031118420174</v>
      </c>
    </row>
    <row r="67" spans="1:24">
      <c r="A67" s="74" t="s">
        <v>51</v>
      </c>
      <c r="B67" s="8">
        <f>'FPCM Iterasi 2'!Y31</f>
        <v>0.862479269141241</v>
      </c>
      <c r="C67" s="8">
        <f>'FPCM Iterasi 2'!AB31</f>
        <v>0.0760600209458581</v>
      </c>
      <c r="D67" s="7">
        <v>2</v>
      </c>
      <c r="E67" s="7">
        <f t="shared" si="18"/>
        <v>4</v>
      </c>
      <c r="F67" s="7">
        <v>2</v>
      </c>
      <c r="G67" s="8">
        <f t="shared" si="19"/>
        <v>0.749655616484693</v>
      </c>
      <c r="H67" s="8">
        <f t="shared" si="20"/>
        <v>1.49931123296939</v>
      </c>
      <c r="I67" s="8">
        <f t="shared" si="21"/>
        <v>2.99862246593877</v>
      </c>
      <c r="J67" s="8">
        <f t="shared" si="21"/>
        <v>1.49931123296939</v>
      </c>
      <c r="Q67" s="7">
        <v>25</v>
      </c>
      <c r="R67" s="26">
        <f t="shared" si="28"/>
        <v>0.00079201477223022</v>
      </c>
      <c r="S67" s="26">
        <f t="shared" si="28"/>
        <v>0.866835526581297</v>
      </c>
      <c r="T67" s="26">
        <f t="shared" si="28"/>
        <v>0.00209695497232884</v>
      </c>
      <c r="U67" s="22">
        <f t="shared" si="24"/>
        <v>0.043899972180387</v>
      </c>
      <c r="V67" s="22">
        <f t="shared" si="25"/>
        <v>1.41542781852593</v>
      </c>
      <c r="W67" s="22">
        <f t="shared" si="26"/>
        <v>0.0695907270731913</v>
      </c>
      <c r="X67" s="27">
        <f t="shared" si="27"/>
        <v>1.52891851777951</v>
      </c>
    </row>
    <row r="68" spans="1:24">
      <c r="A68" s="74" t="s">
        <v>52</v>
      </c>
      <c r="B68" s="8">
        <f>'FPCM Iterasi 2'!Y32</f>
        <v>0.0917928021022575</v>
      </c>
      <c r="C68" s="8">
        <f>'FPCM Iterasi 2'!AB32</f>
        <v>0.00971092884893246</v>
      </c>
      <c r="D68" s="7">
        <v>1</v>
      </c>
      <c r="E68" s="7">
        <f t="shared" si="18"/>
        <v>2</v>
      </c>
      <c r="F68" s="7">
        <v>1</v>
      </c>
      <c r="G68" s="8">
        <f t="shared" si="19"/>
        <v>0.00852022065689324</v>
      </c>
      <c r="H68" s="8">
        <f t="shared" si="20"/>
        <v>0.00852022065689324</v>
      </c>
      <c r="I68" s="8">
        <f t="shared" si="21"/>
        <v>0.0170404413137865</v>
      </c>
      <c r="J68" s="8">
        <f t="shared" si="21"/>
        <v>0.00852022065689324</v>
      </c>
      <c r="Q68" s="7">
        <v>26</v>
      </c>
      <c r="R68" s="26">
        <f t="shared" si="28"/>
        <v>0.000374173542249683</v>
      </c>
      <c r="S68" s="26">
        <f t="shared" si="28"/>
        <v>0.750562681562074</v>
      </c>
      <c r="T68" s="26">
        <f t="shared" si="28"/>
        <v>0.0140694190070933</v>
      </c>
      <c r="U68" s="22">
        <f t="shared" si="24"/>
        <v>0.0315252375698729</v>
      </c>
      <c r="V68" s="22">
        <f t="shared" si="25"/>
        <v>1.37910445903719</v>
      </c>
      <c r="W68" s="22">
        <f t="shared" si="26"/>
        <v>0.188752843905845</v>
      </c>
      <c r="X68" s="27">
        <f t="shared" si="27"/>
        <v>1.59938254051291</v>
      </c>
    </row>
    <row r="69" spans="1:24">
      <c r="A69" s="74" t="s">
        <v>53</v>
      </c>
      <c r="B69" s="8">
        <f>'FPCM Iterasi 2'!Y33</f>
        <v>0.907472299633395</v>
      </c>
      <c r="C69" s="8">
        <f>'FPCM Iterasi 2'!AB33</f>
        <v>0.0966567020682817</v>
      </c>
      <c r="D69" s="7">
        <v>2</v>
      </c>
      <c r="E69" s="7">
        <f t="shared" si="18"/>
        <v>4</v>
      </c>
      <c r="F69" s="7">
        <v>3</v>
      </c>
      <c r="G69" s="8">
        <f t="shared" si="19"/>
        <v>0.832848492656639</v>
      </c>
      <c r="H69" s="8">
        <f t="shared" si="20"/>
        <v>1.66569698531328</v>
      </c>
      <c r="I69" s="8">
        <f t="shared" si="21"/>
        <v>3.33139397062656</v>
      </c>
      <c r="J69" s="8">
        <f t="shared" si="21"/>
        <v>2.49854547796992</v>
      </c>
      <c r="Q69" s="7">
        <v>27</v>
      </c>
      <c r="R69" s="26">
        <f t="shared" si="28"/>
        <v>0.000105315780599989</v>
      </c>
      <c r="S69" s="26">
        <f t="shared" si="28"/>
        <v>0.00855807989186381</v>
      </c>
      <c r="T69" s="26">
        <f t="shared" si="28"/>
        <v>0.814832064967413</v>
      </c>
      <c r="U69" s="22">
        <f t="shared" si="24"/>
        <v>0.0141627757471872</v>
      </c>
      <c r="V69" s="22">
        <f t="shared" si="25"/>
        <v>0.123510472382089</v>
      </c>
      <c r="W69" s="22">
        <f t="shared" si="26"/>
        <v>1.20458895814225</v>
      </c>
      <c r="X69" s="27">
        <f t="shared" si="27"/>
        <v>1.34226220627153</v>
      </c>
    </row>
    <row r="70" spans="1:24">
      <c r="A70" s="74" t="s">
        <v>54</v>
      </c>
      <c r="B70" s="8">
        <f>'FPCM Iterasi 2'!Y34</f>
        <v>0.0157671152834354</v>
      </c>
      <c r="C70" s="8">
        <f>'FPCM Iterasi 2'!AB34</f>
        <v>0.00285109906653836</v>
      </c>
      <c r="D70" s="7">
        <v>5</v>
      </c>
      <c r="E70" s="7">
        <f t="shared" si="18"/>
        <v>10</v>
      </c>
      <c r="F70" s="7">
        <v>7</v>
      </c>
      <c r="G70" s="8">
        <f t="shared" si="19"/>
        <v>0.000256730690248358</v>
      </c>
      <c r="H70" s="8">
        <f t="shared" si="20"/>
        <v>0.00128365345124179</v>
      </c>
      <c r="I70" s="8">
        <f t="shared" si="21"/>
        <v>0.00256730690248358</v>
      </c>
      <c r="J70" s="8">
        <f t="shared" si="21"/>
        <v>0.00179711483173851</v>
      </c>
      <c r="Q70" s="7">
        <v>28</v>
      </c>
      <c r="R70" s="26">
        <f t="shared" si="28"/>
        <v>0.000333384627701611</v>
      </c>
      <c r="S70" s="26">
        <f t="shared" si="28"/>
        <v>0.833341340550448</v>
      </c>
      <c r="T70" s="26">
        <f t="shared" si="28"/>
        <v>0.00564150011061946</v>
      </c>
      <c r="U70" s="22">
        <f t="shared" si="24"/>
        <v>0.0249543686257078</v>
      </c>
      <c r="V70" s="22">
        <f t="shared" si="25"/>
        <v>1.20616468528827</v>
      </c>
      <c r="W70" s="22">
        <f t="shared" si="26"/>
        <v>0.0991921302877634</v>
      </c>
      <c r="X70" s="27">
        <f t="shared" si="27"/>
        <v>1.33031118420174</v>
      </c>
    </row>
    <row r="71" spans="1:24">
      <c r="A71" s="74" t="s">
        <v>55</v>
      </c>
      <c r="B71" s="8">
        <f>'FPCM Iterasi 2'!Y35</f>
        <v>0.0917928021022575</v>
      </c>
      <c r="C71" s="8">
        <f>'FPCM Iterasi 2'!AB35</f>
        <v>0.00971092884893246</v>
      </c>
      <c r="D71" s="7">
        <v>1</v>
      </c>
      <c r="E71" s="7">
        <f t="shared" si="18"/>
        <v>2</v>
      </c>
      <c r="F71" s="7">
        <v>1</v>
      </c>
      <c r="G71" s="8">
        <f t="shared" si="19"/>
        <v>0.00852022065689324</v>
      </c>
      <c r="H71" s="8">
        <f t="shared" si="20"/>
        <v>0.00852022065689324</v>
      </c>
      <c r="I71" s="8">
        <f t="shared" si="21"/>
        <v>0.0170404413137865</v>
      </c>
      <c r="J71" s="8">
        <f t="shared" si="21"/>
        <v>0.00852022065689324</v>
      </c>
      <c r="Q71" s="7">
        <v>29</v>
      </c>
      <c r="R71" s="26">
        <f t="shared" si="28"/>
        <v>1.19720863688623</v>
      </c>
      <c r="S71" s="26">
        <f t="shared" si="28"/>
        <v>0.000243384129536133</v>
      </c>
      <c r="T71" s="26">
        <f t="shared" si="28"/>
        <v>2.85870070542423e-5</v>
      </c>
      <c r="U71" s="22">
        <f t="shared" si="24"/>
        <v>0.923909148573528</v>
      </c>
      <c r="V71" s="22">
        <f t="shared" si="25"/>
        <v>0.0119923951990034</v>
      </c>
      <c r="W71" s="22">
        <f t="shared" si="26"/>
        <v>0.00410400289753607</v>
      </c>
      <c r="X71" s="27">
        <f t="shared" si="27"/>
        <v>0.940005546670067</v>
      </c>
    </row>
    <row r="72" spans="1:24">
      <c r="A72" s="28" t="s">
        <v>5</v>
      </c>
      <c r="B72" s="28"/>
      <c r="C72" s="28"/>
      <c r="D72" s="28"/>
      <c r="E72" s="28"/>
      <c r="F72" s="28"/>
      <c r="G72" s="29">
        <f>SUM(G42:G71)</f>
        <v>10.5617872607468</v>
      </c>
      <c r="H72" s="29">
        <f>SUM(H42:H71)</f>
        <v>26.6205196821706</v>
      </c>
      <c r="I72" s="29">
        <f>SUM(I42:I71)</f>
        <v>53.2410393643412</v>
      </c>
      <c r="J72" s="29">
        <f>SUM(J42:J71)</f>
        <v>28.4642475223672</v>
      </c>
      <c r="Q72" s="7">
        <v>30</v>
      </c>
      <c r="R72" s="26">
        <f t="shared" si="28"/>
        <v>0.000105315780599989</v>
      </c>
      <c r="S72" s="26">
        <f t="shared" si="28"/>
        <v>0.00855807989186381</v>
      </c>
      <c r="T72" s="26">
        <f t="shared" si="28"/>
        <v>0.814832064967413</v>
      </c>
      <c r="U72" s="22">
        <f t="shared" si="24"/>
        <v>0.0141627757471872</v>
      </c>
      <c r="V72" s="22">
        <f t="shared" si="25"/>
        <v>0.123510472382089</v>
      </c>
      <c r="W72" s="22">
        <f t="shared" si="26"/>
        <v>1.20458895814225</v>
      </c>
      <c r="X72" s="27">
        <f t="shared" si="27"/>
        <v>1.34226220627153</v>
      </c>
    </row>
    <row r="73" spans="1:24">
      <c r="A73" s="28" t="s">
        <v>66</v>
      </c>
      <c r="B73" s="28"/>
      <c r="C73" s="28"/>
      <c r="D73" s="28"/>
      <c r="E73" s="28"/>
      <c r="F73" s="28"/>
      <c r="G73" s="28"/>
      <c r="H73" s="29">
        <f>(H72/$G72)</f>
        <v>2.52045596308369</v>
      </c>
      <c r="I73" s="29">
        <f>(I72/$G72)</f>
        <v>5.04091192616739</v>
      </c>
      <c r="J73" s="29">
        <f>(J72/$G72)</f>
        <v>2.69502185753689</v>
      </c>
      <c r="Q73" s="18" t="s">
        <v>56</v>
      </c>
      <c r="R73" s="18"/>
      <c r="S73" s="18"/>
      <c r="T73" s="18"/>
      <c r="U73" s="18"/>
      <c r="V73" s="18"/>
      <c r="W73" s="18"/>
      <c r="X73" s="38">
        <f>SUM(X43:X72)</f>
        <v>85.1034277605534</v>
      </c>
    </row>
    <row r="74" spans="1:10">
      <c r="A74" s="30"/>
      <c r="B74" s="30"/>
      <c r="C74" s="30"/>
      <c r="D74" s="30"/>
      <c r="E74" s="30"/>
      <c r="F74" s="30"/>
      <c r="G74" s="30"/>
      <c r="H74" s="31"/>
      <c r="I74" s="31"/>
      <c r="J74" s="31"/>
    </row>
    <row r="75" spans="17:18">
      <c r="Q75" s="39" t="s">
        <v>68</v>
      </c>
      <c r="R75" s="40"/>
    </row>
    <row r="76" spans="1:18">
      <c r="A76" s="32" t="s">
        <v>3</v>
      </c>
      <c r="B76" s="32" t="s">
        <v>67</v>
      </c>
      <c r="C76" s="33" t="s">
        <v>146</v>
      </c>
      <c r="D76" s="32" t="s">
        <v>10</v>
      </c>
      <c r="E76" s="32"/>
      <c r="F76" s="32"/>
      <c r="G76" s="34" t="s">
        <v>11</v>
      </c>
      <c r="H76" s="32" t="s">
        <v>12</v>
      </c>
      <c r="I76" s="32" t="s">
        <v>13</v>
      </c>
      <c r="J76" s="32" t="s">
        <v>14</v>
      </c>
      <c r="Q76" s="40"/>
      <c r="R76" s="40"/>
    </row>
    <row r="77" spans="1:18">
      <c r="A77" s="32"/>
      <c r="B77" s="32"/>
      <c r="C77" s="35"/>
      <c r="D77" s="32" t="s">
        <v>21</v>
      </c>
      <c r="E77" s="32" t="s">
        <v>22</v>
      </c>
      <c r="F77" s="32" t="s">
        <v>23</v>
      </c>
      <c r="G77" s="34"/>
      <c r="H77" s="32"/>
      <c r="I77" s="32"/>
      <c r="J77" s="32"/>
      <c r="Q77" s="41" t="s">
        <v>69</v>
      </c>
      <c r="R77" s="27">
        <f>$X$73</f>
        <v>85.1034277605534</v>
      </c>
    </row>
    <row r="78" spans="1:18">
      <c r="A78" s="74" t="s">
        <v>26</v>
      </c>
      <c r="B78" s="8">
        <f>'FPCM Iterasi 2'!Z6</f>
        <v>0.1186788998782</v>
      </c>
      <c r="C78" s="8">
        <f>'FPCM Iterasi 2'!AC6</f>
        <v>0.00997981067712736</v>
      </c>
      <c r="D78" s="7">
        <v>2</v>
      </c>
      <c r="E78" s="7">
        <f>D78*2</f>
        <v>4</v>
      </c>
      <c r="F78" s="7">
        <v>2</v>
      </c>
      <c r="G78" s="8">
        <f>B78^2</f>
        <v>0.0140846812762999</v>
      </c>
      <c r="H78" s="8">
        <f>$G78*D78</f>
        <v>0.0281693625525999</v>
      </c>
      <c r="I78" s="8">
        <f>$G78*E78</f>
        <v>0.0563387251051997</v>
      </c>
      <c r="J78" s="8">
        <f>$G78*F78</f>
        <v>0.0281693625525999</v>
      </c>
      <c r="Q78" s="41" t="s">
        <v>70</v>
      </c>
      <c r="R78" s="41">
        <f>'FPCM Iterasi 2'!$R$77</f>
        <v>85.1046413882356</v>
      </c>
    </row>
    <row r="79" spans="1:18">
      <c r="A79" s="74" t="s">
        <v>27</v>
      </c>
      <c r="B79" s="8">
        <f>'FPCM Iterasi 2'!Z7</f>
        <v>0.0312389424819421</v>
      </c>
      <c r="C79" s="8">
        <f>'FPCM Iterasi 2'!AC7</f>
        <v>0.0035838951758224</v>
      </c>
      <c r="D79" s="7">
        <v>3</v>
      </c>
      <c r="E79" s="7">
        <f t="shared" ref="E79:E107" si="29">D79*2</f>
        <v>6</v>
      </c>
      <c r="F79" s="7">
        <v>3</v>
      </c>
      <c r="G79" s="8">
        <f t="shared" ref="G79:G107" si="30">B79^2</f>
        <v>0.000975871527390087</v>
      </c>
      <c r="H79" s="8">
        <f t="shared" ref="H79:H107" si="31">G79*D79</f>
        <v>0.00292761458217026</v>
      </c>
      <c r="I79" s="8">
        <f t="shared" ref="I79:J107" si="32">$G79*E79</f>
        <v>0.00585522916434052</v>
      </c>
      <c r="J79" s="8">
        <f t="shared" si="32"/>
        <v>0.00292761458217026</v>
      </c>
      <c r="Q79" s="41" t="s">
        <v>71</v>
      </c>
      <c r="R79" s="27">
        <f>(R77-R78)</f>
        <v>-0.00121362768219058</v>
      </c>
    </row>
    <row r="80" spans="1:10">
      <c r="A80" s="74" t="s">
        <v>28</v>
      </c>
      <c r="B80" s="8">
        <f>'FPCM Iterasi 2'!Z8</f>
        <v>0.954828723005779</v>
      </c>
      <c r="C80" s="8">
        <f>'FPCM Iterasi 2'!AC8</f>
        <v>0.0867841461935368</v>
      </c>
      <c r="D80" s="7">
        <v>0</v>
      </c>
      <c r="E80" s="7">
        <f t="shared" si="29"/>
        <v>0</v>
      </c>
      <c r="F80" s="7">
        <v>0</v>
      </c>
      <c r="G80" s="8">
        <f t="shared" si="30"/>
        <v>0.911697890276847</v>
      </c>
      <c r="H80" s="8">
        <f t="shared" si="31"/>
        <v>0</v>
      </c>
      <c r="I80" s="8">
        <f t="shared" si="32"/>
        <v>0</v>
      </c>
      <c r="J80" s="8">
        <f t="shared" si="32"/>
        <v>0</v>
      </c>
    </row>
    <row r="81" spans="1:18">
      <c r="A81" s="74" t="s">
        <v>29</v>
      </c>
      <c r="B81" s="8">
        <f>'FPCM Iterasi 2'!Z9</f>
        <v>0.0116126198636537</v>
      </c>
      <c r="C81" s="8">
        <f>'FPCM Iterasi 2'!AC9</f>
        <v>0.000645089345662741</v>
      </c>
      <c r="D81" s="7">
        <v>6</v>
      </c>
      <c r="E81" s="7">
        <f t="shared" si="29"/>
        <v>12</v>
      </c>
      <c r="F81" s="7">
        <v>8</v>
      </c>
      <c r="G81" s="8">
        <f t="shared" si="30"/>
        <v>0.000134852940097723</v>
      </c>
      <c r="H81" s="8">
        <f t="shared" si="31"/>
        <v>0.00080911764058634</v>
      </c>
      <c r="I81" s="8">
        <f t="shared" si="32"/>
        <v>0.00161823528117268</v>
      </c>
      <c r="J81" s="8">
        <f t="shared" si="32"/>
        <v>0.00107882352078179</v>
      </c>
      <c r="Q81" s="42" t="s">
        <v>166</v>
      </c>
      <c r="R81" s="43"/>
    </row>
    <row r="82" spans="1:18">
      <c r="A82" s="74" t="s">
        <v>30</v>
      </c>
      <c r="B82" s="8">
        <f>'FPCM Iterasi 2'!Z10</f>
        <v>0.898361597090727</v>
      </c>
      <c r="C82" s="8">
        <f>'FPCM Iterasi 2'!AC10</f>
        <v>0.0906242317961936</v>
      </c>
      <c r="D82" s="7">
        <v>1</v>
      </c>
      <c r="E82" s="7">
        <f t="shared" si="29"/>
        <v>2</v>
      </c>
      <c r="F82" s="7">
        <v>1</v>
      </c>
      <c r="G82" s="8">
        <f t="shared" si="30"/>
        <v>0.807053559127401</v>
      </c>
      <c r="H82" s="8">
        <f t="shared" si="31"/>
        <v>0.807053559127401</v>
      </c>
      <c r="I82" s="8">
        <f t="shared" si="32"/>
        <v>1.6141071182548</v>
      </c>
      <c r="J82" s="8">
        <f t="shared" si="32"/>
        <v>0.807053559127401</v>
      </c>
      <c r="Q82" s="43"/>
      <c r="R82" s="43"/>
    </row>
    <row r="83" spans="1:10">
      <c r="A83" s="74" t="s">
        <v>31</v>
      </c>
      <c r="B83" s="8">
        <f>'FPCM Iterasi 2'!Z11</f>
        <v>0.927314911545826</v>
      </c>
      <c r="C83" s="8">
        <f>'FPCM Iterasi 2'!AC11</f>
        <v>0.102123939149343</v>
      </c>
      <c r="D83" s="7">
        <v>1</v>
      </c>
      <c r="E83" s="7">
        <f t="shared" si="29"/>
        <v>2</v>
      </c>
      <c r="F83" s="7">
        <v>0</v>
      </c>
      <c r="G83" s="8">
        <f t="shared" si="30"/>
        <v>0.859912945175243</v>
      </c>
      <c r="H83" s="8">
        <f t="shared" si="31"/>
        <v>0.859912945175243</v>
      </c>
      <c r="I83" s="8">
        <f t="shared" si="32"/>
        <v>1.71982589035049</v>
      </c>
      <c r="J83" s="8">
        <f t="shared" si="32"/>
        <v>0</v>
      </c>
    </row>
    <row r="84" spans="1:10">
      <c r="A84" s="74" t="s">
        <v>32</v>
      </c>
      <c r="B84" s="8">
        <f>'FPCM Iterasi 2'!Z12</f>
        <v>0.1186788998782</v>
      </c>
      <c r="C84" s="8">
        <f>'FPCM Iterasi 2'!AC12</f>
        <v>0.00997981067712736</v>
      </c>
      <c r="D84" s="7">
        <v>2</v>
      </c>
      <c r="E84" s="7">
        <f t="shared" si="29"/>
        <v>4</v>
      </c>
      <c r="F84" s="7">
        <v>2</v>
      </c>
      <c r="G84" s="8">
        <f t="shared" si="30"/>
        <v>0.0140846812762999</v>
      </c>
      <c r="H84" s="8">
        <f t="shared" si="31"/>
        <v>0.0281693625525999</v>
      </c>
      <c r="I84" s="8">
        <f t="shared" si="32"/>
        <v>0.0563387251051997</v>
      </c>
      <c r="J84" s="8">
        <f t="shared" si="32"/>
        <v>0.0281693625525999</v>
      </c>
    </row>
    <row r="85" spans="1:10">
      <c r="A85" s="74" t="s">
        <v>33</v>
      </c>
      <c r="B85" s="8">
        <f>'FPCM Iterasi 2'!Z13</f>
        <v>0.0573860804955318</v>
      </c>
      <c r="C85" s="8">
        <f>'FPCM Iterasi 2'!AC13</f>
        <v>0.00307600910974702</v>
      </c>
      <c r="D85" s="7">
        <v>3</v>
      </c>
      <c r="E85" s="7">
        <f t="shared" si="29"/>
        <v>6</v>
      </c>
      <c r="F85" s="7">
        <v>4</v>
      </c>
      <c r="G85" s="8">
        <f t="shared" si="30"/>
        <v>0.00329316223463966</v>
      </c>
      <c r="H85" s="8">
        <f t="shared" si="31"/>
        <v>0.00987948670391898</v>
      </c>
      <c r="I85" s="8">
        <f t="shared" si="32"/>
        <v>0.019758973407838</v>
      </c>
      <c r="J85" s="8">
        <f t="shared" si="32"/>
        <v>0.0131726489385586</v>
      </c>
    </row>
    <row r="86" spans="1:10">
      <c r="A86" s="74" t="s">
        <v>34</v>
      </c>
      <c r="B86" s="8">
        <f>'FPCM Iterasi 2'!Z14</f>
        <v>0.150041435453591</v>
      </c>
      <c r="C86" s="8">
        <f>'FPCM Iterasi 2'!AC14</f>
        <v>0.00220205106410938</v>
      </c>
      <c r="D86" s="7">
        <v>4</v>
      </c>
      <c r="E86" s="7">
        <f t="shared" si="29"/>
        <v>8</v>
      </c>
      <c r="F86" s="7">
        <v>1</v>
      </c>
      <c r="G86" s="8">
        <f t="shared" si="30"/>
        <v>0.022512432352974</v>
      </c>
      <c r="H86" s="8">
        <f t="shared" si="31"/>
        <v>0.0900497294118961</v>
      </c>
      <c r="I86" s="8">
        <f t="shared" si="32"/>
        <v>0.180099458823792</v>
      </c>
      <c r="J86" s="8">
        <f t="shared" si="32"/>
        <v>0.022512432352974</v>
      </c>
    </row>
    <row r="87" spans="1:10">
      <c r="A87" s="74" t="s">
        <v>35</v>
      </c>
      <c r="B87" s="8">
        <f>'FPCM Iterasi 2'!Z15</f>
        <v>0.048787157555381</v>
      </c>
      <c r="C87" s="8">
        <f>'FPCM Iterasi 2'!AC15</f>
        <v>0.000472253706971937</v>
      </c>
      <c r="D87" s="7">
        <v>7</v>
      </c>
      <c r="E87" s="7">
        <f t="shared" si="29"/>
        <v>14</v>
      </c>
      <c r="F87" s="7">
        <v>9</v>
      </c>
      <c r="G87" s="8">
        <f t="shared" si="30"/>
        <v>0.00238018674233357</v>
      </c>
      <c r="H87" s="8">
        <f t="shared" si="31"/>
        <v>0.016661307196335</v>
      </c>
      <c r="I87" s="8">
        <f t="shared" si="32"/>
        <v>0.03332261439267</v>
      </c>
      <c r="J87" s="8">
        <f t="shared" si="32"/>
        <v>0.0214216806810022</v>
      </c>
    </row>
    <row r="88" spans="1:10">
      <c r="A88" s="74" t="s">
        <v>36</v>
      </c>
      <c r="B88" s="8">
        <f>'FPCM Iterasi 2'!Z16</f>
        <v>0.954828723005779</v>
      </c>
      <c r="C88" s="8">
        <f>'FPCM Iterasi 2'!AC16</f>
        <v>0.0867841461935368</v>
      </c>
      <c r="D88" s="7">
        <v>0</v>
      </c>
      <c r="E88" s="7">
        <f t="shared" si="29"/>
        <v>0</v>
      </c>
      <c r="F88" s="7">
        <v>0</v>
      </c>
      <c r="G88" s="8">
        <f t="shared" si="30"/>
        <v>0.911697890276847</v>
      </c>
      <c r="H88" s="8">
        <f t="shared" si="31"/>
        <v>0</v>
      </c>
      <c r="I88" s="8">
        <f t="shared" si="32"/>
        <v>0</v>
      </c>
      <c r="J88" s="8">
        <f t="shared" si="32"/>
        <v>0</v>
      </c>
    </row>
    <row r="89" spans="1:10">
      <c r="A89" s="74" t="s">
        <v>37</v>
      </c>
      <c r="B89" s="8">
        <f>'FPCM Iterasi 2'!Z17</f>
        <v>0.104745805067197</v>
      </c>
      <c r="C89" s="8">
        <f>'FPCM Iterasi 2'!AC17</f>
        <v>0.00199427572261457</v>
      </c>
      <c r="D89" s="7">
        <v>4</v>
      </c>
      <c r="E89" s="7">
        <f t="shared" si="29"/>
        <v>8</v>
      </c>
      <c r="F89" s="7">
        <v>3</v>
      </c>
      <c r="G89" s="8">
        <f t="shared" si="30"/>
        <v>0.0109716836791752</v>
      </c>
      <c r="H89" s="8">
        <f t="shared" si="31"/>
        <v>0.0438867347167008</v>
      </c>
      <c r="I89" s="8">
        <f t="shared" si="32"/>
        <v>0.0877734694334015</v>
      </c>
      <c r="J89" s="8">
        <f t="shared" si="32"/>
        <v>0.0329150510375256</v>
      </c>
    </row>
    <row r="90" spans="1:10">
      <c r="A90" s="74" t="s">
        <v>38</v>
      </c>
      <c r="B90" s="8">
        <f>'FPCM Iterasi 2'!Z18</f>
        <v>0.954828723005779</v>
      </c>
      <c r="C90" s="8">
        <f>'FPCM Iterasi 2'!AC18</f>
        <v>0.0867841461935368</v>
      </c>
      <c r="D90" s="7">
        <v>0</v>
      </c>
      <c r="E90" s="7">
        <f t="shared" si="29"/>
        <v>0</v>
      </c>
      <c r="F90" s="7">
        <v>0</v>
      </c>
      <c r="G90" s="8">
        <f t="shared" si="30"/>
        <v>0.911697890276847</v>
      </c>
      <c r="H90" s="8">
        <f t="shared" si="31"/>
        <v>0</v>
      </c>
      <c r="I90" s="8">
        <f t="shared" si="32"/>
        <v>0</v>
      </c>
      <c r="J90" s="8">
        <f t="shared" si="32"/>
        <v>0</v>
      </c>
    </row>
    <row r="91" spans="1:10">
      <c r="A91" s="74" t="s">
        <v>39</v>
      </c>
      <c r="B91" s="8">
        <f>'FPCM Iterasi 2'!Z19</f>
        <v>0.2652331779901</v>
      </c>
      <c r="C91" s="8">
        <f>'FPCM Iterasi 2'!AC19</f>
        <v>0.0119023412549455</v>
      </c>
      <c r="D91" s="7">
        <v>2</v>
      </c>
      <c r="E91" s="7">
        <f t="shared" si="29"/>
        <v>4</v>
      </c>
      <c r="F91" s="7">
        <v>1</v>
      </c>
      <c r="G91" s="8">
        <f t="shared" si="30"/>
        <v>0.0703486387067279</v>
      </c>
      <c r="H91" s="8">
        <f t="shared" si="31"/>
        <v>0.140697277413456</v>
      </c>
      <c r="I91" s="8">
        <f t="shared" si="32"/>
        <v>0.281394554826912</v>
      </c>
      <c r="J91" s="8">
        <f t="shared" si="32"/>
        <v>0.0703486387067279</v>
      </c>
    </row>
    <row r="92" spans="1:10">
      <c r="A92" s="74" t="s">
        <v>40</v>
      </c>
      <c r="B92" s="8">
        <f>'FPCM Iterasi 2'!Z20</f>
        <v>0.094687437788712</v>
      </c>
      <c r="C92" s="8">
        <f>'FPCM Iterasi 2'!AC20</f>
        <v>0.00258993698592242</v>
      </c>
      <c r="D92" s="7">
        <v>3</v>
      </c>
      <c r="E92" s="7">
        <f t="shared" si="29"/>
        <v>6</v>
      </c>
      <c r="F92" s="7">
        <v>5</v>
      </c>
      <c r="G92" s="8">
        <f t="shared" si="30"/>
        <v>0.00896571087499121</v>
      </c>
      <c r="H92" s="8">
        <f t="shared" si="31"/>
        <v>0.0268971326249736</v>
      </c>
      <c r="I92" s="8">
        <f t="shared" si="32"/>
        <v>0.0537942652499473</v>
      </c>
      <c r="J92" s="8">
        <f t="shared" si="32"/>
        <v>0.0448285543749561</v>
      </c>
    </row>
    <row r="93" spans="1:10">
      <c r="A93" s="74" t="s">
        <v>41</v>
      </c>
      <c r="B93" s="8">
        <f>'FPCM Iterasi 2'!Z21</f>
        <v>0.898361597090727</v>
      </c>
      <c r="C93" s="8">
        <f>'FPCM Iterasi 2'!AC21</f>
        <v>0.0906242317961936</v>
      </c>
      <c r="D93" s="7">
        <v>1</v>
      </c>
      <c r="E93" s="7">
        <f t="shared" si="29"/>
        <v>2</v>
      </c>
      <c r="F93" s="7">
        <v>1</v>
      </c>
      <c r="G93" s="8">
        <f t="shared" si="30"/>
        <v>0.807053559127401</v>
      </c>
      <c r="H93" s="8">
        <f t="shared" si="31"/>
        <v>0.807053559127401</v>
      </c>
      <c r="I93" s="8">
        <f t="shared" si="32"/>
        <v>1.6141071182548</v>
      </c>
      <c r="J93" s="8">
        <f t="shared" si="32"/>
        <v>0.807053559127401</v>
      </c>
    </row>
    <row r="94" spans="1:10">
      <c r="A94" s="74" t="s">
        <v>42</v>
      </c>
      <c r="B94" s="8">
        <f>'FPCM Iterasi 2'!Z22</f>
        <v>0.954828723005779</v>
      </c>
      <c r="C94" s="8">
        <f>'FPCM Iterasi 2'!AC22</f>
        <v>0.0867841461935368</v>
      </c>
      <c r="D94" s="7">
        <v>0</v>
      </c>
      <c r="E94" s="7">
        <f t="shared" si="29"/>
        <v>0</v>
      </c>
      <c r="F94" s="7">
        <v>0</v>
      </c>
      <c r="G94" s="8">
        <f t="shared" si="30"/>
        <v>0.911697890276847</v>
      </c>
      <c r="H94" s="8">
        <f t="shared" si="31"/>
        <v>0</v>
      </c>
      <c r="I94" s="8">
        <f t="shared" si="32"/>
        <v>0</v>
      </c>
      <c r="J94" s="8">
        <f t="shared" si="32"/>
        <v>0</v>
      </c>
    </row>
    <row r="95" spans="1:10">
      <c r="A95" s="74" t="s">
        <v>43</v>
      </c>
      <c r="B95" s="8">
        <f>'FPCM Iterasi 2'!Z23</f>
        <v>0.094687437788712</v>
      </c>
      <c r="C95" s="8">
        <f>'FPCM Iterasi 2'!AC23</f>
        <v>0.00258993698592242</v>
      </c>
      <c r="D95" s="7">
        <v>3</v>
      </c>
      <c r="E95" s="7">
        <f t="shared" si="29"/>
        <v>6</v>
      </c>
      <c r="F95" s="7">
        <v>5</v>
      </c>
      <c r="G95" s="8">
        <f t="shared" si="30"/>
        <v>0.00896571087499121</v>
      </c>
      <c r="H95" s="8">
        <f t="shared" si="31"/>
        <v>0.0268971326249736</v>
      </c>
      <c r="I95" s="8">
        <f t="shared" si="32"/>
        <v>0.0537942652499473</v>
      </c>
      <c r="J95" s="8">
        <f t="shared" si="32"/>
        <v>0.0448285543749561</v>
      </c>
    </row>
    <row r="96" spans="1:10">
      <c r="A96" s="74" t="s">
        <v>44</v>
      </c>
      <c r="B96" s="8">
        <f>'FPCM Iterasi 2'!Z24</f>
        <v>0.0655360230030736</v>
      </c>
      <c r="C96" s="8">
        <f>'FPCM Iterasi 2'!AC24</f>
        <v>0.00128970125794967</v>
      </c>
      <c r="D96" s="7">
        <v>4</v>
      </c>
      <c r="E96" s="7">
        <f t="shared" si="29"/>
        <v>8</v>
      </c>
      <c r="F96" s="7">
        <v>7</v>
      </c>
      <c r="G96" s="8">
        <f t="shared" si="30"/>
        <v>0.00429497031105939</v>
      </c>
      <c r="H96" s="8">
        <f t="shared" si="31"/>
        <v>0.0171798812442376</v>
      </c>
      <c r="I96" s="8">
        <f t="shared" si="32"/>
        <v>0.0343597624884751</v>
      </c>
      <c r="J96" s="8">
        <f t="shared" si="32"/>
        <v>0.0300647921774157</v>
      </c>
    </row>
    <row r="97" spans="1:10">
      <c r="A97" s="74" t="s">
        <v>45</v>
      </c>
      <c r="B97" s="8">
        <f>'FPCM Iterasi 2'!Z25</f>
        <v>0.015686459529721</v>
      </c>
      <c r="C97" s="8">
        <f>'FPCM Iterasi 2'!AC25</f>
        <v>0.0010187477057343</v>
      </c>
      <c r="D97" s="7">
        <v>5</v>
      </c>
      <c r="E97" s="7">
        <f t="shared" si="29"/>
        <v>10</v>
      </c>
      <c r="F97" s="7">
        <v>6</v>
      </c>
      <c r="G97" s="8">
        <f t="shared" si="30"/>
        <v>0.000246065012577575</v>
      </c>
      <c r="H97" s="8">
        <f t="shared" si="31"/>
        <v>0.00123032506288787</v>
      </c>
      <c r="I97" s="8">
        <f t="shared" si="32"/>
        <v>0.00246065012577575</v>
      </c>
      <c r="J97" s="8">
        <f t="shared" si="32"/>
        <v>0.00147639007546545</v>
      </c>
    </row>
    <row r="98" spans="1:10">
      <c r="A98" s="74" t="s">
        <v>46</v>
      </c>
      <c r="B98" s="8">
        <f>'FPCM Iterasi 2'!Z26</f>
        <v>0.954828723005779</v>
      </c>
      <c r="C98" s="8">
        <f>'FPCM Iterasi 2'!AC26</f>
        <v>0.0867841461935368</v>
      </c>
      <c r="D98" s="7">
        <v>0</v>
      </c>
      <c r="E98" s="7">
        <f t="shared" si="29"/>
        <v>0</v>
      </c>
      <c r="F98" s="7">
        <v>0</v>
      </c>
      <c r="G98" s="8">
        <f t="shared" si="30"/>
        <v>0.911697890276847</v>
      </c>
      <c r="H98" s="8">
        <f t="shared" si="31"/>
        <v>0</v>
      </c>
      <c r="I98" s="8">
        <f t="shared" si="32"/>
        <v>0</v>
      </c>
      <c r="J98" s="8">
        <f t="shared" si="32"/>
        <v>0</v>
      </c>
    </row>
    <row r="99" spans="1:10">
      <c r="A99" s="74" t="s">
        <v>47</v>
      </c>
      <c r="B99" s="8">
        <f>'FPCM Iterasi 2'!Z27</f>
        <v>0.1186788998782</v>
      </c>
      <c r="C99" s="8">
        <f>'FPCM Iterasi 2'!AC27</f>
        <v>0.00997981067712736</v>
      </c>
      <c r="D99" s="7">
        <v>2</v>
      </c>
      <c r="E99" s="7">
        <f t="shared" si="29"/>
        <v>4</v>
      </c>
      <c r="F99" s="7">
        <v>2</v>
      </c>
      <c r="G99" s="8">
        <f t="shared" si="30"/>
        <v>0.0140846812762999</v>
      </c>
      <c r="H99" s="8">
        <f t="shared" si="31"/>
        <v>0.0281693625525999</v>
      </c>
      <c r="I99" s="8">
        <f t="shared" si="32"/>
        <v>0.0563387251051997</v>
      </c>
      <c r="J99" s="8">
        <f t="shared" si="32"/>
        <v>0.0281693625525999</v>
      </c>
    </row>
    <row r="100" spans="1:10">
      <c r="A100" s="74" t="s">
        <v>48</v>
      </c>
      <c r="B100" s="8">
        <f>'FPCM Iterasi 2'!Z28</f>
        <v>0.1186788998782</v>
      </c>
      <c r="C100" s="8">
        <f>'FPCM Iterasi 2'!AC28</f>
        <v>0.00997981067712736</v>
      </c>
      <c r="D100" s="7">
        <v>2</v>
      </c>
      <c r="E100" s="7">
        <f t="shared" si="29"/>
        <v>4</v>
      </c>
      <c r="F100" s="7">
        <v>2</v>
      </c>
      <c r="G100" s="8">
        <f t="shared" si="30"/>
        <v>0.0140846812762999</v>
      </c>
      <c r="H100" s="8">
        <f t="shared" si="31"/>
        <v>0.0281693625525999</v>
      </c>
      <c r="I100" s="8">
        <f t="shared" si="32"/>
        <v>0.0563387251051997</v>
      </c>
      <c r="J100" s="8">
        <f t="shared" si="32"/>
        <v>0.0281693625525999</v>
      </c>
    </row>
    <row r="101" spans="1:10">
      <c r="A101" s="74" t="s">
        <v>49</v>
      </c>
      <c r="B101" s="8">
        <f>'FPCM Iterasi 2'!Z29</f>
        <v>0.0749714367107238</v>
      </c>
      <c r="C101" s="8">
        <f>'FPCM Iterasi 2'!AC29</f>
        <v>0.00761439573582258</v>
      </c>
      <c r="D101" s="7">
        <v>2</v>
      </c>
      <c r="E101" s="7">
        <f t="shared" si="29"/>
        <v>4</v>
      </c>
      <c r="F101" s="7">
        <v>3</v>
      </c>
      <c r="G101" s="8">
        <f t="shared" si="30"/>
        <v>0.00562071632247007</v>
      </c>
      <c r="H101" s="8">
        <f t="shared" si="31"/>
        <v>0.0112414326449401</v>
      </c>
      <c r="I101" s="8">
        <f t="shared" si="32"/>
        <v>0.0224828652898803</v>
      </c>
      <c r="J101" s="8">
        <f t="shared" si="32"/>
        <v>0.0168621489674102</v>
      </c>
    </row>
    <row r="102" spans="1:10">
      <c r="A102" s="74" t="s">
        <v>50</v>
      </c>
      <c r="B102" s="8">
        <f>'FPCM Iterasi 2'!Z30</f>
        <v>0.0455468063629639</v>
      </c>
      <c r="C102" s="8">
        <f>'FPCM Iterasi 2'!AC30</f>
        <v>0.00403391498220972</v>
      </c>
      <c r="D102" s="7">
        <v>3</v>
      </c>
      <c r="E102" s="7">
        <f t="shared" si="29"/>
        <v>6</v>
      </c>
      <c r="F102" s="7">
        <v>2</v>
      </c>
      <c r="G102" s="8">
        <f t="shared" si="30"/>
        <v>0.00207451156986532</v>
      </c>
      <c r="H102" s="8">
        <f t="shared" si="31"/>
        <v>0.00622353470959598</v>
      </c>
      <c r="I102" s="8">
        <f t="shared" si="32"/>
        <v>0.012447069419192</v>
      </c>
      <c r="J102" s="8">
        <f t="shared" si="32"/>
        <v>0.00414902313973065</v>
      </c>
    </row>
    <row r="103" spans="1:10">
      <c r="A103" s="74" t="s">
        <v>51</v>
      </c>
      <c r="B103" s="8">
        <f>'FPCM Iterasi 2'!Z31</f>
        <v>0.1186788998782</v>
      </c>
      <c r="C103" s="8">
        <f>'FPCM Iterasi 2'!AC31</f>
        <v>0.00997981067712736</v>
      </c>
      <c r="D103" s="7">
        <v>2</v>
      </c>
      <c r="E103" s="7">
        <f t="shared" si="29"/>
        <v>4</v>
      </c>
      <c r="F103" s="7">
        <v>2</v>
      </c>
      <c r="G103" s="8">
        <f t="shared" si="30"/>
        <v>0.0140846812762999</v>
      </c>
      <c r="H103" s="8">
        <f t="shared" si="31"/>
        <v>0.0281693625525999</v>
      </c>
      <c r="I103" s="8">
        <f t="shared" si="32"/>
        <v>0.0563387251051997</v>
      </c>
      <c r="J103" s="8">
        <f t="shared" si="32"/>
        <v>0.0281693625525999</v>
      </c>
    </row>
    <row r="104" spans="1:10">
      <c r="A104" s="74" t="s">
        <v>52</v>
      </c>
      <c r="B104" s="8">
        <f>'FPCM Iterasi 2'!Z32</f>
        <v>0.898361597090727</v>
      </c>
      <c r="C104" s="8">
        <f>'FPCM Iterasi 2'!AC32</f>
        <v>0.0906242317961936</v>
      </c>
      <c r="D104" s="7">
        <v>1</v>
      </c>
      <c r="E104" s="7">
        <f t="shared" si="29"/>
        <v>2</v>
      </c>
      <c r="F104" s="7">
        <v>1</v>
      </c>
      <c r="G104" s="8">
        <f t="shared" si="30"/>
        <v>0.807053559127401</v>
      </c>
      <c r="H104" s="8">
        <f t="shared" si="31"/>
        <v>0.807053559127401</v>
      </c>
      <c r="I104" s="8">
        <f t="shared" si="32"/>
        <v>1.6141071182548</v>
      </c>
      <c r="J104" s="8">
        <f t="shared" si="32"/>
        <v>0.807053559127401</v>
      </c>
    </row>
    <row r="105" spans="1:10">
      <c r="A105" s="74" t="s">
        <v>53</v>
      </c>
      <c r="B105" s="8">
        <f>'FPCM Iterasi 2'!Z33</f>
        <v>0.0749714367107238</v>
      </c>
      <c r="C105" s="8">
        <f>'FPCM Iterasi 2'!AC33</f>
        <v>0.00761439573582258</v>
      </c>
      <c r="D105" s="7">
        <v>2</v>
      </c>
      <c r="E105" s="7">
        <f t="shared" si="29"/>
        <v>4</v>
      </c>
      <c r="F105" s="7">
        <v>3</v>
      </c>
      <c r="G105" s="8">
        <f t="shared" si="30"/>
        <v>0.00562071632247007</v>
      </c>
      <c r="H105" s="8">
        <f t="shared" si="31"/>
        <v>0.0112414326449401</v>
      </c>
      <c r="I105" s="8">
        <f t="shared" si="32"/>
        <v>0.0224828652898803</v>
      </c>
      <c r="J105" s="8">
        <f t="shared" si="32"/>
        <v>0.0168621489674102</v>
      </c>
    </row>
    <row r="106" spans="1:10">
      <c r="A106" s="74" t="s">
        <v>54</v>
      </c>
      <c r="B106" s="8">
        <f>'FPCM Iterasi 2'!Z34</f>
        <v>0.00540758433322699</v>
      </c>
      <c r="C106" s="8">
        <f>'FPCM Iterasi 2'!AC34</f>
        <v>0.000932404543304883</v>
      </c>
      <c r="D106" s="7">
        <v>5</v>
      </c>
      <c r="E106" s="7">
        <f t="shared" si="29"/>
        <v>10</v>
      </c>
      <c r="F106" s="7">
        <v>7</v>
      </c>
      <c r="G106" s="8">
        <f t="shared" si="30"/>
        <v>2.9241968320962e-5</v>
      </c>
      <c r="H106" s="8">
        <f t="shared" si="31"/>
        <v>0.00014620984160481</v>
      </c>
      <c r="I106" s="8">
        <f t="shared" si="32"/>
        <v>0.00029241968320962</v>
      </c>
      <c r="J106" s="8">
        <f t="shared" si="32"/>
        <v>0.000204693778246734</v>
      </c>
    </row>
    <row r="107" spans="1:10">
      <c r="A107" s="74" t="s">
        <v>55</v>
      </c>
      <c r="B107" s="8">
        <f>'FPCM Iterasi 2'!Z35</f>
        <v>0.898361597090727</v>
      </c>
      <c r="C107" s="8">
        <f>'FPCM Iterasi 2'!AC35</f>
        <v>0.0906242317961936</v>
      </c>
      <c r="D107" s="7">
        <v>1</v>
      </c>
      <c r="E107" s="7">
        <f t="shared" si="29"/>
        <v>2</v>
      </c>
      <c r="F107" s="7">
        <v>1</v>
      </c>
      <c r="G107" s="8">
        <f t="shared" si="30"/>
        <v>0.807053559127401</v>
      </c>
      <c r="H107" s="8">
        <f t="shared" si="31"/>
        <v>0.807053559127401</v>
      </c>
      <c r="I107" s="8">
        <f t="shared" si="32"/>
        <v>1.6141071182548</v>
      </c>
      <c r="J107" s="8">
        <f t="shared" si="32"/>
        <v>0.807053559127401</v>
      </c>
    </row>
    <row r="108" spans="1:10">
      <c r="A108" s="36" t="s">
        <v>5</v>
      </c>
      <c r="B108" s="36"/>
      <c r="C108" s="36"/>
      <c r="D108" s="36"/>
      <c r="E108" s="36"/>
      <c r="F108" s="36"/>
      <c r="G108" s="37">
        <f>SUM(G78:G107)</f>
        <v>8.86347451089067</v>
      </c>
      <c r="H108" s="37">
        <f>SUM(H78:H107)</f>
        <v>4.63494234351106</v>
      </c>
      <c r="I108" s="37">
        <f>SUM(I78:I107)</f>
        <v>9.26988468702213</v>
      </c>
      <c r="J108" s="37">
        <f>SUM(J78:J107)</f>
        <v>3.69271424494794</v>
      </c>
    </row>
    <row r="109" spans="1:10">
      <c r="A109" s="36" t="s">
        <v>73</v>
      </c>
      <c r="B109" s="36"/>
      <c r="C109" s="36"/>
      <c r="D109" s="36"/>
      <c r="E109" s="36"/>
      <c r="F109" s="36"/>
      <c r="G109" s="36"/>
      <c r="H109" s="37">
        <f>(H108/$G108)</f>
        <v>0.522926120881382</v>
      </c>
      <c r="I109" s="37">
        <f>(I108/$G108)</f>
        <v>1.04585224176276</v>
      </c>
      <c r="J109" s="37">
        <f>(J108/$G108)</f>
        <v>0.416621522452696</v>
      </c>
    </row>
  </sheetData>
  <mergeCells count="49">
    <mergeCell ref="D4:F4"/>
    <mergeCell ref="A36:F36"/>
    <mergeCell ref="A37:G37"/>
    <mergeCell ref="D40:F40"/>
    <mergeCell ref="R41:T41"/>
    <mergeCell ref="A72:F72"/>
    <mergeCell ref="A73:G73"/>
    <mergeCell ref="Q73:W73"/>
    <mergeCell ref="D76:F76"/>
    <mergeCell ref="A108:F108"/>
    <mergeCell ref="A109:G109"/>
    <mergeCell ref="A4:A5"/>
    <mergeCell ref="A40:A41"/>
    <mergeCell ref="A76:A77"/>
    <mergeCell ref="B4:B5"/>
    <mergeCell ref="B40:B41"/>
    <mergeCell ref="B76:B77"/>
    <mergeCell ref="C4:C5"/>
    <mergeCell ref="C40:C41"/>
    <mergeCell ref="C76:C77"/>
    <mergeCell ref="G4:G5"/>
    <mergeCell ref="G40:G41"/>
    <mergeCell ref="G76:G77"/>
    <mergeCell ref="H4:H5"/>
    <mergeCell ref="H40:H41"/>
    <mergeCell ref="H76:H77"/>
    <mergeCell ref="I4:I5"/>
    <mergeCell ref="I40:I41"/>
    <mergeCell ref="I76:I77"/>
    <mergeCell ref="J4:J5"/>
    <mergeCell ref="J40:J41"/>
    <mergeCell ref="J76:J77"/>
    <mergeCell ref="L4:L6"/>
    <mergeCell ref="Q4:Q5"/>
    <mergeCell ref="Q41:Q42"/>
    <mergeCell ref="R4:R5"/>
    <mergeCell ref="S4:S5"/>
    <mergeCell ref="T4:T5"/>
    <mergeCell ref="U41:U42"/>
    <mergeCell ref="V41:V42"/>
    <mergeCell ref="W4:W5"/>
    <mergeCell ref="W41:W42"/>
    <mergeCell ref="X41:X42"/>
    <mergeCell ref="A1:J2"/>
    <mergeCell ref="L1:O2"/>
    <mergeCell ref="Q1:AC2"/>
    <mergeCell ref="Q38:X39"/>
    <mergeCell ref="Q81:R82"/>
    <mergeCell ref="Q75:R76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9"/>
  <sheetViews>
    <sheetView zoomScale="69" zoomScaleNormal="69" topLeftCell="A12" workbookViewId="0">
      <selection activeCell="V36" sqref="V36"/>
    </sheetView>
  </sheetViews>
  <sheetFormatPr defaultColWidth="9" defaultRowHeight="15"/>
  <cols>
    <col min="2" max="2" width="26.7142857142857" customWidth="1"/>
    <col min="7" max="9" width="9.85714285714286" customWidth="1"/>
    <col min="14" max="14" width="11.2857142857143" customWidth="1"/>
    <col min="16" max="16" width="13.1428571428571" customWidth="1"/>
    <col min="17" max="17" width="11.5714285714286" customWidth="1"/>
    <col min="18" max="18" width="13.5714285714286" customWidth="1"/>
    <col min="19" max="19" width="13.4285714285714" customWidth="1"/>
    <col min="20" max="20" width="12.8571428571429" customWidth="1"/>
    <col min="21" max="21" width="9.57142857142857" customWidth="1"/>
    <col min="22" max="22" width="13.8571428571429" customWidth="1"/>
    <col min="23" max="23" width="11.4285714285714" customWidth="1"/>
    <col min="24" max="24" width="11.1428571428571" customWidth="1"/>
  </cols>
  <sheetData>
    <row r="1" spans="1:22">
      <c r="A1" s="1" t="s">
        <v>6</v>
      </c>
      <c r="B1" s="2"/>
      <c r="C1" s="2"/>
      <c r="D1" s="2"/>
      <c r="E1" s="2"/>
      <c r="F1" s="2"/>
      <c r="G1" s="2"/>
      <c r="H1" s="2"/>
      <c r="I1" s="2"/>
      <c r="K1" s="1" t="s">
        <v>7</v>
      </c>
      <c r="L1" s="2"/>
      <c r="M1" s="2"/>
      <c r="N1" s="2"/>
      <c r="P1" s="1" t="s">
        <v>8</v>
      </c>
      <c r="Q1" s="2"/>
      <c r="R1" s="2"/>
      <c r="S1" s="2"/>
      <c r="T1" s="2"/>
      <c r="U1" s="2"/>
      <c r="V1" s="2"/>
    </row>
    <row r="2" spans="1:22">
      <c r="A2" s="2"/>
      <c r="B2" s="2"/>
      <c r="C2" s="2"/>
      <c r="D2" s="2"/>
      <c r="E2" s="2"/>
      <c r="F2" s="2"/>
      <c r="G2" s="2"/>
      <c r="H2" s="2"/>
      <c r="I2" s="2"/>
      <c r="K2" s="2"/>
      <c r="L2" s="2"/>
      <c r="M2" s="2"/>
      <c r="N2" s="2"/>
      <c r="P2" s="2"/>
      <c r="Q2" s="2"/>
      <c r="R2" s="2"/>
      <c r="S2" s="2"/>
      <c r="T2" s="2"/>
      <c r="U2" s="2"/>
      <c r="V2" s="2"/>
    </row>
    <row r="4" ht="17.25" customHeight="1" spans="1:22">
      <c r="A4" s="3" t="s">
        <v>3</v>
      </c>
      <c r="B4" s="3" t="s">
        <v>9</v>
      </c>
      <c r="C4" s="3" t="s">
        <v>10</v>
      </c>
      <c r="D4" s="3"/>
      <c r="E4" s="3"/>
      <c r="F4" s="5" t="s">
        <v>11</v>
      </c>
      <c r="G4" s="3" t="s">
        <v>12</v>
      </c>
      <c r="H4" s="3" t="s">
        <v>13</v>
      </c>
      <c r="I4" s="3" t="s">
        <v>14</v>
      </c>
      <c r="K4" s="16" t="s">
        <v>15</v>
      </c>
      <c r="L4" s="49">
        <f>(G36/$F36)</f>
        <v>3.1649096235477</v>
      </c>
      <c r="M4" s="49">
        <f t="shared" ref="M4:N4" si="0">(H36/$F36)</f>
        <v>6.3298192470954</v>
      </c>
      <c r="N4" s="49">
        <f t="shared" si="0"/>
        <v>3.46007293887881</v>
      </c>
      <c r="O4" s="17" t="s">
        <v>3</v>
      </c>
      <c r="P4" s="16" t="s">
        <v>16</v>
      </c>
      <c r="Q4" s="16"/>
      <c r="R4" s="16"/>
      <c r="S4" s="16" t="s">
        <v>17</v>
      </c>
      <c r="T4" s="16" t="s">
        <v>18</v>
      </c>
      <c r="U4" s="16" t="s">
        <v>19</v>
      </c>
      <c r="V4" s="16" t="s">
        <v>20</v>
      </c>
    </row>
    <row r="5" spans="1:22">
      <c r="A5" s="3"/>
      <c r="B5" s="3"/>
      <c r="C5" s="3" t="s">
        <v>21</v>
      </c>
      <c r="D5" s="3" t="s">
        <v>22</v>
      </c>
      <c r="E5" s="3" t="s">
        <v>23</v>
      </c>
      <c r="F5" s="5"/>
      <c r="G5" s="3"/>
      <c r="H5" s="3"/>
      <c r="I5" s="3"/>
      <c r="K5" s="16"/>
      <c r="L5" s="49">
        <f>(G72/$F72)</f>
        <v>2.00908289241623</v>
      </c>
      <c r="M5" s="49">
        <f t="shared" ref="M5:N5" si="1">(H72/$F72)</f>
        <v>4.01816578483245</v>
      </c>
      <c r="N5" s="49">
        <f t="shared" si="1"/>
        <v>2.47477954144621</v>
      </c>
      <c r="O5" s="20"/>
      <c r="P5" s="19" t="s">
        <v>11</v>
      </c>
      <c r="Q5" s="19" t="s">
        <v>24</v>
      </c>
      <c r="R5" s="19" t="s">
        <v>25</v>
      </c>
      <c r="S5" s="16"/>
      <c r="T5" s="16"/>
      <c r="U5" s="16"/>
      <c r="V5" s="16"/>
    </row>
    <row r="6" spans="1:22">
      <c r="A6" s="74" t="s">
        <v>26</v>
      </c>
      <c r="B6" s="7">
        <f>'Matriks Awal'!B2</f>
        <v>0.31</v>
      </c>
      <c r="C6" s="7">
        <v>2</v>
      </c>
      <c r="D6" s="7">
        <f>C6*2</f>
        <v>4</v>
      </c>
      <c r="E6" s="7">
        <v>2</v>
      </c>
      <c r="F6" s="7">
        <f>B6^2</f>
        <v>0.0961</v>
      </c>
      <c r="G6" s="7">
        <f>$F6*C6</f>
        <v>0.1922</v>
      </c>
      <c r="H6" s="7">
        <f>$F6*D6</f>
        <v>0.3844</v>
      </c>
      <c r="I6" s="7">
        <f>$F6*E6</f>
        <v>0.1922</v>
      </c>
      <c r="K6" s="16"/>
      <c r="L6" s="49">
        <f>(G108/$F108)</f>
        <v>1.65794889160958</v>
      </c>
      <c r="M6" s="49">
        <f t="shared" ref="M6:N6" si="2">(H108/$F108)</f>
        <v>3.31589778321915</v>
      </c>
      <c r="N6" s="49">
        <f t="shared" si="2"/>
        <v>1.79137252858892</v>
      </c>
      <c r="O6" s="68">
        <v>1</v>
      </c>
      <c r="P6" s="70">
        <f>B6^2</f>
        <v>0.0961</v>
      </c>
      <c r="Q6" s="7">
        <v>0.0225</v>
      </c>
      <c r="R6" s="7">
        <v>0.2916</v>
      </c>
      <c r="S6" s="22">
        <f>SUM(($C6-L$4)^2,($D6-M$4)^2,($E6-N$4)^2)*P6</f>
        <v>0.85691266214778</v>
      </c>
      <c r="T6" s="22">
        <f>SUM(($C42-L$5)^2,($D42-M$5)^2,($E42-N$5)^2)*Q6</f>
        <v>0.00508113242210464</v>
      </c>
      <c r="U6" s="22">
        <f>SUM(($C78-L$6)^2,($D78-M$6)^2,($E78-N$6)^2)*R6</f>
        <v>0.183276497779994</v>
      </c>
      <c r="V6" s="27">
        <f>(S6+T6+U6)</f>
        <v>1.04527029234988</v>
      </c>
    </row>
    <row r="7" spans="1:22">
      <c r="A7" s="74" t="s">
        <v>27</v>
      </c>
      <c r="B7" s="7">
        <f>'Matriks Awal'!B3</f>
        <v>0.32</v>
      </c>
      <c r="C7" s="7">
        <v>3</v>
      </c>
      <c r="D7" s="7">
        <f t="shared" ref="D7:D35" si="3">C7*2</f>
        <v>6</v>
      </c>
      <c r="E7" s="7">
        <v>3</v>
      </c>
      <c r="F7" s="7">
        <f t="shared" ref="F7:F35" si="4">B7^2</f>
        <v>0.1024</v>
      </c>
      <c r="G7" s="7">
        <f t="shared" ref="G7:G35" si="5">F7*C7</f>
        <v>0.3072</v>
      </c>
      <c r="H7" s="7">
        <f t="shared" ref="H7:H35" si="6">$F7*D7</f>
        <v>0.6144</v>
      </c>
      <c r="I7" s="7">
        <f t="shared" ref="I7:I35" si="7">$F7*E7</f>
        <v>0.3072</v>
      </c>
      <c r="O7" s="68">
        <v>2</v>
      </c>
      <c r="P7" s="70">
        <f t="shared" ref="P7:P35" si="8">B7^2</f>
        <v>0.1024</v>
      </c>
      <c r="Q7" s="7">
        <v>0.0256</v>
      </c>
      <c r="R7" s="7">
        <v>0.2704</v>
      </c>
      <c r="S7" s="22">
        <f t="shared" ref="S7:S35" si="9">SUM(($C7-L$4)^2,($D7-M$4)^2,($E7-N$4)^2)*P7</f>
        <v>0.0355986461472574</v>
      </c>
      <c r="T7" s="22">
        <f t="shared" ref="T7:T35" si="10">SUM(($C43-L$5)^2,($D43-M$5)^2,($E43-N$5)^2)*Q7</f>
        <v>0.132747266575217</v>
      </c>
      <c r="U7" s="22">
        <f t="shared" ref="U7:U35" si="11">SUM(($C79-L$6)^2,($D79-M$6)^2,($E79-N$6)^2)*R7</f>
        <v>2.83008380262446</v>
      </c>
      <c r="V7" s="27">
        <f t="shared" ref="V7:V35" si="12">(S7+T7+U7)</f>
        <v>2.99842971534693</v>
      </c>
    </row>
    <row r="8" spans="1:22">
      <c r="A8" s="74" t="s">
        <v>28</v>
      </c>
      <c r="B8" s="7">
        <f>'Matriks Awal'!B4</f>
        <v>0.11</v>
      </c>
      <c r="C8" s="7">
        <v>0</v>
      </c>
      <c r="D8" s="7">
        <f t="shared" si="3"/>
        <v>0</v>
      </c>
      <c r="E8" s="7">
        <v>0</v>
      </c>
      <c r="F8" s="7">
        <f t="shared" si="4"/>
        <v>0.0121</v>
      </c>
      <c r="G8" s="7">
        <f t="shared" si="5"/>
        <v>0</v>
      </c>
      <c r="H8" s="7">
        <f t="shared" si="6"/>
        <v>0</v>
      </c>
      <c r="I8" s="7">
        <f t="shared" si="7"/>
        <v>0</v>
      </c>
      <c r="O8" s="68">
        <v>3</v>
      </c>
      <c r="P8" s="70">
        <f t="shared" si="8"/>
        <v>0.0121</v>
      </c>
      <c r="Q8" s="7">
        <v>0.1089</v>
      </c>
      <c r="R8" s="7">
        <v>0.3136</v>
      </c>
      <c r="S8" s="22">
        <f t="shared" si="9"/>
        <v>0.750869969358677</v>
      </c>
      <c r="T8" s="22">
        <f t="shared" si="10"/>
        <v>2.86478918885949</v>
      </c>
      <c r="U8" s="22">
        <f t="shared" si="11"/>
        <v>5.31645709078002</v>
      </c>
      <c r="V8" s="27">
        <f t="shared" si="12"/>
        <v>8.93211624899819</v>
      </c>
    </row>
    <row r="9" spans="1:22">
      <c r="A9" s="74" t="s">
        <v>29</v>
      </c>
      <c r="B9" s="7">
        <f>'Matriks Awal'!B5</f>
        <v>0.65</v>
      </c>
      <c r="C9" s="7">
        <v>6</v>
      </c>
      <c r="D9" s="7">
        <f t="shared" si="3"/>
        <v>12</v>
      </c>
      <c r="E9" s="7">
        <v>8</v>
      </c>
      <c r="F9" s="7">
        <f t="shared" si="4"/>
        <v>0.4225</v>
      </c>
      <c r="G9" s="7">
        <f t="shared" si="5"/>
        <v>2.535</v>
      </c>
      <c r="H9" s="7">
        <f t="shared" si="6"/>
        <v>5.07</v>
      </c>
      <c r="I9" s="7">
        <f t="shared" si="7"/>
        <v>3.38</v>
      </c>
      <c r="O9" s="68">
        <v>4</v>
      </c>
      <c r="P9" s="70">
        <f t="shared" si="8"/>
        <v>0.4225</v>
      </c>
      <c r="Q9" s="7">
        <v>0.0484</v>
      </c>
      <c r="R9" s="7">
        <v>0.0169</v>
      </c>
      <c r="S9" s="22">
        <f t="shared" si="9"/>
        <v>25.6878415344302</v>
      </c>
      <c r="T9" s="22">
        <f t="shared" si="10"/>
        <v>5.33199364302045</v>
      </c>
      <c r="U9" s="22">
        <f t="shared" si="11"/>
        <v>2.24455819228645</v>
      </c>
      <c r="V9" s="27">
        <f t="shared" si="12"/>
        <v>33.2643933697371</v>
      </c>
    </row>
    <row r="10" spans="1:22">
      <c r="A10" s="74" t="s">
        <v>30</v>
      </c>
      <c r="B10" s="7">
        <f>'Matriks Awal'!B6</f>
        <v>0.44</v>
      </c>
      <c r="C10" s="7">
        <v>1</v>
      </c>
      <c r="D10" s="7">
        <f t="shared" si="3"/>
        <v>2</v>
      </c>
      <c r="E10" s="7">
        <v>1</v>
      </c>
      <c r="F10" s="7">
        <f t="shared" si="4"/>
        <v>0.1936</v>
      </c>
      <c r="G10" s="7">
        <f t="shared" si="5"/>
        <v>0.1936</v>
      </c>
      <c r="H10" s="7">
        <f t="shared" si="6"/>
        <v>0.3872</v>
      </c>
      <c r="I10" s="7">
        <f t="shared" si="7"/>
        <v>0.1936</v>
      </c>
      <c r="O10" s="68">
        <v>5</v>
      </c>
      <c r="P10" s="70">
        <f t="shared" si="8"/>
        <v>0.1936</v>
      </c>
      <c r="Q10" s="7">
        <v>0.0441</v>
      </c>
      <c r="R10" s="7">
        <v>0.1225</v>
      </c>
      <c r="S10" s="22">
        <f t="shared" si="9"/>
        <v>5.70851423661661</v>
      </c>
      <c r="T10" s="22">
        <f t="shared" si="10"/>
        <v>0.320440130658436</v>
      </c>
      <c r="U10" s="22">
        <f t="shared" si="11"/>
        <v>0.341867389359929</v>
      </c>
      <c r="V10" s="27">
        <f t="shared" si="12"/>
        <v>6.37082175663497</v>
      </c>
    </row>
    <row r="11" spans="1:22">
      <c r="A11" s="74" t="s">
        <v>31</v>
      </c>
      <c r="B11" s="7">
        <f>'Matriks Awal'!B7</f>
        <v>0.14</v>
      </c>
      <c r="C11" s="7">
        <v>1</v>
      </c>
      <c r="D11" s="7">
        <f t="shared" si="3"/>
        <v>2</v>
      </c>
      <c r="E11" s="7">
        <v>0</v>
      </c>
      <c r="F11" s="7">
        <f t="shared" si="4"/>
        <v>0.0196</v>
      </c>
      <c r="G11" s="7">
        <f t="shared" si="5"/>
        <v>0.0196</v>
      </c>
      <c r="H11" s="7">
        <f t="shared" si="6"/>
        <v>0.0392</v>
      </c>
      <c r="I11" s="7">
        <f t="shared" si="7"/>
        <v>0</v>
      </c>
      <c r="O11" s="68">
        <v>6</v>
      </c>
      <c r="P11" s="70">
        <f t="shared" si="8"/>
        <v>0.0196</v>
      </c>
      <c r="Q11" s="7">
        <v>0.09</v>
      </c>
      <c r="R11" s="7">
        <v>0.3136</v>
      </c>
      <c r="S11" s="22">
        <f t="shared" si="9"/>
        <v>0.693962953406971</v>
      </c>
      <c r="T11" s="22">
        <f t="shared" si="10"/>
        <v>1.00941976778366</v>
      </c>
      <c r="U11" s="22">
        <f t="shared" si="11"/>
        <v>1.68512936669239</v>
      </c>
      <c r="V11" s="27">
        <f t="shared" si="12"/>
        <v>3.38851208788301</v>
      </c>
    </row>
    <row r="12" spans="1:22">
      <c r="A12" s="74" t="s">
        <v>32</v>
      </c>
      <c r="B12" s="7">
        <f>'Matriks Awal'!B8</f>
        <v>0.45</v>
      </c>
      <c r="C12" s="7">
        <v>2</v>
      </c>
      <c r="D12" s="7">
        <f t="shared" si="3"/>
        <v>4</v>
      </c>
      <c r="E12" s="7">
        <v>2</v>
      </c>
      <c r="F12" s="7">
        <f t="shared" si="4"/>
        <v>0.2025</v>
      </c>
      <c r="G12" s="7">
        <f t="shared" si="5"/>
        <v>0.405</v>
      </c>
      <c r="H12" s="7">
        <f t="shared" si="6"/>
        <v>0.81</v>
      </c>
      <c r="I12" s="7">
        <f t="shared" si="7"/>
        <v>0.405</v>
      </c>
      <c r="O12" s="68">
        <v>7</v>
      </c>
      <c r="P12" s="70">
        <f t="shared" si="8"/>
        <v>0.2025</v>
      </c>
      <c r="Q12" s="7">
        <v>0.1681</v>
      </c>
      <c r="R12" s="7">
        <v>0.0196</v>
      </c>
      <c r="S12" s="22">
        <f t="shared" si="9"/>
        <v>1.80566924125833</v>
      </c>
      <c r="T12" s="22">
        <f t="shared" si="10"/>
        <v>0.0379617048958128</v>
      </c>
      <c r="U12" s="22">
        <f t="shared" si="11"/>
        <v>0.0123189964214262</v>
      </c>
      <c r="V12" s="27">
        <f t="shared" si="12"/>
        <v>1.85594994257557</v>
      </c>
    </row>
    <row r="13" spans="1:22">
      <c r="A13" s="74" t="s">
        <v>33</v>
      </c>
      <c r="B13" s="7">
        <f>'Matriks Awal'!B9</f>
        <v>0.34</v>
      </c>
      <c r="C13" s="7">
        <v>3</v>
      </c>
      <c r="D13" s="7">
        <f t="shared" si="3"/>
        <v>6</v>
      </c>
      <c r="E13" s="7">
        <v>4</v>
      </c>
      <c r="F13" s="7">
        <f t="shared" si="4"/>
        <v>0.1156</v>
      </c>
      <c r="G13" s="7">
        <f t="shared" si="5"/>
        <v>0.3468</v>
      </c>
      <c r="H13" s="7">
        <f t="shared" si="6"/>
        <v>0.6936</v>
      </c>
      <c r="I13" s="7">
        <f t="shared" si="7"/>
        <v>0.4624</v>
      </c>
      <c r="O13" s="68">
        <v>8</v>
      </c>
      <c r="P13" s="70">
        <f t="shared" si="8"/>
        <v>0.1156</v>
      </c>
      <c r="Q13" s="7">
        <v>0.1024</v>
      </c>
      <c r="R13" s="7">
        <v>0.1156</v>
      </c>
      <c r="S13" s="22">
        <f t="shared" si="9"/>
        <v>0.0494186706583954</v>
      </c>
      <c r="T13" s="22">
        <f t="shared" si="10"/>
        <v>0.740954216212686</v>
      </c>
      <c r="U13" s="22">
        <f t="shared" si="11"/>
        <v>1.60493736215721</v>
      </c>
      <c r="V13" s="27">
        <f t="shared" si="12"/>
        <v>2.39531024902829</v>
      </c>
    </row>
    <row r="14" spans="1:22">
      <c r="A14" s="74" t="s">
        <v>34</v>
      </c>
      <c r="B14" s="7">
        <f>'Matriks Awal'!B10</f>
        <v>0.66</v>
      </c>
      <c r="C14" s="7">
        <v>4</v>
      </c>
      <c r="D14" s="7">
        <f t="shared" si="3"/>
        <v>8</v>
      </c>
      <c r="E14" s="7">
        <v>1</v>
      </c>
      <c r="F14" s="7">
        <f t="shared" si="4"/>
        <v>0.4356</v>
      </c>
      <c r="G14" s="7">
        <f t="shared" si="5"/>
        <v>1.7424</v>
      </c>
      <c r="H14" s="7">
        <f t="shared" si="6"/>
        <v>3.4848</v>
      </c>
      <c r="I14" s="7">
        <f t="shared" si="7"/>
        <v>0.4356</v>
      </c>
      <c r="O14" s="68">
        <v>9</v>
      </c>
      <c r="P14" s="70">
        <f t="shared" si="8"/>
        <v>0.4356</v>
      </c>
      <c r="Q14" s="7">
        <v>0.0121</v>
      </c>
      <c r="R14" s="7">
        <v>0.0529</v>
      </c>
      <c r="S14" s="22">
        <f t="shared" si="9"/>
        <v>4.15511807186602</v>
      </c>
      <c r="T14" s="22">
        <f t="shared" si="10"/>
        <v>0.266124125040826</v>
      </c>
      <c r="U14" s="22">
        <f t="shared" si="11"/>
        <v>1.48396600613512</v>
      </c>
      <c r="V14" s="27">
        <f t="shared" si="12"/>
        <v>5.90520820304196</v>
      </c>
    </row>
    <row r="15" spans="1:22">
      <c r="A15" s="74" t="s">
        <v>35</v>
      </c>
      <c r="B15" s="7">
        <f>'Matriks Awal'!B11</f>
        <v>0.32</v>
      </c>
      <c r="C15" s="7">
        <v>7</v>
      </c>
      <c r="D15" s="7">
        <f t="shared" si="3"/>
        <v>14</v>
      </c>
      <c r="E15" s="7">
        <v>9</v>
      </c>
      <c r="F15" s="7">
        <f t="shared" si="4"/>
        <v>0.1024</v>
      </c>
      <c r="G15" s="7">
        <f t="shared" si="5"/>
        <v>0.7168</v>
      </c>
      <c r="H15" s="7">
        <f t="shared" si="6"/>
        <v>1.4336</v>
      </c>
      <c r="I15" s="7">
        <f t="shared" si="7"/>
        <v>0.9216</v>
      </c>
      <c r="O15" s="68">
        <v>10</v>
      </c>
      <c r="P15" s="70">
        <f t="shared" si="8"/>
        <v>0.1024</v>
      </c>
      <c r="Q15" s="7">
        <v>0.1089</v>
      </c>
      <c r="R15" s="7">
        <v>0.1225</v>
      </c>
      <c r="S15" s="22">
        <f t="shared" si="9"/>
        <v>10.6731912008016</v>
      </c>
      <c r="T15" s="22">
        <f t="shared" si="10"/>
        <v>18.1998874428278</v>
      </c>
      <c r="U15" s="22">
        <f t="shared" si="11"/>
        <v>23.8448528799953</v>
      </c>
      <c r="V15" s="27">
        <f t="shared" si="12"/>
        <v>52.7179315236246</v>
      </c>
    </row>
    <row r="16" spans="1:22">
      <c r="A16" s="74" t="s">
        <v>36</v>
      </c>
      <c r="B16" s="7">
        <f>'Matriks Awal'!B12</f>
        <v>0.19</v>
      </c>
      <c r="C16" s="7">
        <v>0</v>
      </c>
      <c r="D16" s="7">
        <f t="shared" si="3"/>
        <v>0</v>
      </c>
      <c r="E16" s="7">
        <v>0</v>
      </c>
      <c r="F16" s="7">
        <f t="shared" si="4"/>
        <v>0.0361</v>
      </c>
      <c r="G16" s="7">
        <f t="shared" si="5"/>
        <v>0</v>
      </c>
      <c r="H16" s="7">
        <f t="shared" si="6"/>
        <v>0</v>
      </c>
      <c r="I16" s="7">
        <f t="shared" si="7"/>
        <v>0</v>
      </c>
      <c r="O16" s="68">
        <v>11</v>
      </c>
      <c r="P16" s="70">
        <f t="shared" si="8"/>
        <v>0.0361</v>
      </c>
      <c r="Q16" s="7">
        <v>0.09</v>
      </c>
      <c r="R16" s="7">
        <v>0.2601</v>
      </c>
      <c r="S16" s="22">
        <f t="shared" si="9"/>
        <v>2.24019883420233</v>
      </c>
      <c r="T16" s="22">
        <f t="shared" si="10"/>
        <v>2.36759437095826</v>
      </c>
      <c r="U16" s="22">
        <f t="shared" si="11"/>
        <v>4.40947222357105</v>
      </c>
      <c r="V16" s="27">
        <f t="shared" si="12"/>
        <v>9.01726542873165</v>
      </c>
    </row>
    <row r="17" spans="1:22">
      <c r="A17" s="74" t="s">
        <v>37</v>
      </c>
      <c r="B17" s="7">
        <f>'Matriks Awal'!B13</f>
        <v>0.57</v>
      </c>
      <c r="C17" s="7">
        <v>4</v>
      </c>
      <c r="D17" s="7">
        <f t="shared" si="3"/>
        <v>8</v>
      </c>
      <c r="E17" s="7">
        <v>3</v>
      </c>
      <c r="F17" s="7">
        <f t="shared" si="4"/>
        <v>0.3249</v>
      </c>
      <c r="G17" s="7">
        <f t="shared" si="5"/>
        <v>1.2996</v>
      </c>
      <c r="H17" s="7">
        <f t="shared" si="6"/>
        <v>2.5992</v>
      </c>
      <c r="I17" s="7">
        <f t="shared" si="7"/>
        <v>0.9747</v>
      </c>
      <c r="O17" s="68">
        <v>12</v>
      </c>
      <c r="P17" s="70">
        <f t="shared" si="8"/>
        <v>0.3249</v>
      </c>
      <c r="Q17" s="7">
        <v>0.0324</v>
      </c>
      <c r="R17" s="7">
        <v>0.0625</v>
      </c>
      <c r="S17" s="22">
        <f t="shared" si="9"/>
        <v>1.20165785314473</v>
      </c>
      <c r="T17" s="22">
        <f t="shared" si="10"/>
        <v>0.651065402116402</v>
      </c>
      <c r="U17" s="22">
        <f t="shared" si="11"/>
        <v>1.80542483351335</v>
      </c>
      <c r="V17" s="27">
        <f t="shared" si="12"/>
        <v>3.65814808877449</v>
      </c>
    </row>
    <row r="18" spans="1:22">
      <c r="A18" s="74" t="s">
        <v>38</v>
      </c>
      <c r="B18" s="7">
        <f>'Matriks Awal'!B14</f>
        <v>0.25</v>
      </c>
      <c r="C18" s="7">
        <v>0</v>
      </c>
      <c r="D18" s="7">
        <f t="shared" si="3"/>
        <v>0</v>
      </c>
      <c r="E18" s="7">
        <v>0</v>
      </c>
      <c r="F18" s="7">
        <f t="shared" si="4"/>
        <v>0.0625</v>
      </c>
      <c r="G18" s="7">
        <f t="shared" si="5"/>
        <v>0</v>
      </c>
      <c r="H18" s="7">
        <f t="shared" si="6"/>
        <v>0</v>
      </c>
      <c r="I18" s="7">
        <f t="shared" si="7"/>
        <v>0</v>
      </c>
      <c r="O18" s="68">
        <v>13</v>
      </c>
      <c r="P18" s="70">
        <f t="shared" si="8"/>
        <v>0.0625</v>
      </c>
      <c r="Q18" s="7">
        <v>0.3136</v>
      </c>
      <c r="R18" s="7">
        <v>0.0361</v>
      </c>
      <c r="S18" s="22">
        <f t="shared" si="9"/>
        <v>3.87846058553036</v>
      </c>
      <c r="T18" s="22">
        <f t="shared" si="10"/>
        <v>8.24975105258345</v>
      </c>
      <c r="U18" s="22">
        <f t="shared" si="11"/>
        <v>0.612002873013899</v>
      </c>
      <c r="V18" s="27">
        <f t="shared" si="12"/>
        <v>12.7402145111277</v>
      </c>
    </row>
    <row r="19" spans="1:22">
      <c r="A19" s="74" t="s">
        <v>39</v>
      </c>
      <c r="B19" s="7">
        <f>'Matriks Awal'!B15</f>
        <v>0.24</v>
      </c>
      <c r="C19" s="7">
        <v>2</v>
      </c>
      <c r="D19" s="7">
        <f t="shared" si="3"/>
        <v>4</v>
      </c>
      <c r="E19" s="7">
        <v>1</v>
      </c>
      <c r="F19" s="7">
        <f t="shared" si="4"/>
        <v>0.0576</v>
      </c>
      <c r="G19" s="7">
        <f t="shared" si="5"/>
        <v>0.1152</v>
      </c>
      <c r="H19" s="7">
        <f t="shared" si="6"/>
        <v>0.2304</v>
      </c>
      <c r="I19" s="7">
        <f t="shared" si="7"/>
        <v>0.0576</v>
      </c>
      <c r="O19" s="68">
        <v>14</v>
      </c>
      <c r="P19" s="70">
        <f t="shared" si="8"/>
        <v>0.0576</v>
      </c>
      <c r="Q19" s="7">
        <v>0.1225</v>
      </c>
      <c r="R19" s="7">
        <v>0.1681</v>
      </c>
      <c r="S19" s="22">
        <f t="shared" si="9"/>
        <v>0.739412986738986</v>
      </c>
      <c r="T19" s="22">
        <f t="shared" si="10"/>
        <v>0.266484930841335</v>
      </c>
      <c r="U19" s="22">
        <f t="shared" si="11"/>
        <v>0.203613694032092</v>
      </c>
      <c r="V19" s="27">
        <f t="shared" si="12"/>
        <v>1.20951161161241</v>
      </c>
    </row>
    <row r="20" spans="1:22">
      <c r="A20" s="74" t="s">
        <v>40</v>
      </c>
      <c r="B20" s="7">
        <f>'Matriks Awal'!B16</f>
        <v>0.26</v>
      </c>
      <c r="C20" s="7">
        <v>3</v>
      </c>
      <c r="D20" s="7">
        <f t="shared" si="3"/>
        <v>6</v>
      </c>
      <c r="E20" s="7">
        <v>5</v>
      </c>
      <c r="F20" s="7">
        <f t="shared" si="4"/>
        <v>0.0676</v>
      </c>
      <c r="G20" s="7">
        <f t="shared" si="5"/>
        <v>0.2028</v>
      </c>
      <c r="H20" s="7">
        <f t="shared" si="6"/>
        <v>0.4056</v>
      </c>
      <c r="I20" s="7">
        <f t="shared" si="7"/>
        <v>0.338</v>
      </c>
      <c r="O20" s="68">
        <v>15</v>
      </c>
      <c r="P20" s="70">
        <f t="shared" si="8"/>
        <v>0.0676</v>
      </c>
      <c r="Q20" s="7">
        <v>0.2209</v>
      </c>
      <c r="R20" s="7">
        <v>0.0729</v>
      </c>
      <c r="S20" s="22">
        <f t="shared" si="9"/>
        <v>0.169496946072819</v>
      </c>
      <c r="T20" s="22">
        <f t="shared" si="10"/>
        <v>2.49314851539944</v>
      </c>
      <c r="U20" s="22">
        <f t="shared" si="11"/>
        <v>1.40702803845683</v>
      </c>
      <c r="V20" s="27">
        <f t="shared" si="12"/>
        <v>4.06967349992908</v>
      </c>
    </row>
    <row r="21" spans="1:22">
      <c r="A21" s="74" t="s">
        <v>41</v>
      </c>
      <c r="B21" s="7">
        <f>'Matriks Awal'!B17</f>
        <v>0.35</v>
      </c>
      <c r="C21" s="7">
        <v>1</v>
      </c>
      <c r="D21" s="7">
        <f t="shared" si="3"/>
        <v>2</v>
      </c>
      <c r="E21" s="7">
        <v>1</v>
      </c>
      <c r="F21" s="7">
        <f t="shared" si="4"/>
        <v>0.1225</v>
      </c>
      <c r="G21" s="7">
        <f t="shared" si="5"/>
        <v>0.1225</v>
      </c>
      <c r="H21" s="7">
        <f t="shared" si="6"/>
        <v>0.245</v>
      </c>
      <c r="I21" s="7">
        <f t="shared" si="7"/>
        <v>0.1225</v>
      </c>
      <c r="O21" s="68">
        <v>16</v>
      </c>
      <c r="P21" s="70">
        <f t="shared" si="8"/>
        <v>0.1225</v>
      </c>
      <c r="Q21" s="7">
        <v>0.2116</v>
      </c>
      <c r="R21" s="7">
        <v>0.0361</v>
      </c>
      <c r="S21" s="22">
        <f t="shared" si="9"/>
        <v>3.61205058876826</v>
      </c>
      <c r="T21" s="22">
        <f t="shared" si="10"/>
        <v>1.53753132987132</v>
      </c>
      <c r="U21" s="22">
        <f t="shared" si="11"/>
        <v>0.100746226578722</v>
      </c>
      <c r="V21" s="27">
        <f t="shared" si="12"/>
        <v>5.2503281452183</v>
      </c>
    </row>
    <row r="22" spans="1:22">
      <c r="A22" s="74" t="s">
        <v>42</v>
      </c>
      <c r="B22" s="7">
        <f>'Matriks Awal'!B18</f>
        <v>0.29</v>
      </c>
      <c r="C22" s="7">
        <v>0</v>
      </c>
      <c r="D22" s="7">
        <f t="shared" si="3"/>
        <v>0</v>
      </c>
      <c r="E22" s="7">
        <v>0</v>
      </c>
      <c r="F22" s="7">
        <f t="shared" si="4"/>
        <v>0.0841</v>
      </c>
      <c r="G22" s="7">
        <f t="shared" si="5"/>
        <v>0</v>
      </c>
      <c r="H22" s="7">
        <f t="shared" si="6"/>
        <v>0</v>
      </c>
      <c r="I22" s="7">
        <f t="shared" si="7"/>
        <v>0</v>
      </c>
      <c r="O22" s="68">
        <v>17</v>
      </c>
      <c r="P22" s="70">
        <f t="shared" si="8"/>
        <v>0.0841</v>
      </c>
      <c r="Q22" s="7">
        <v>0.0064</v>
      </c>
      <c r="R22" s="7">
        <v>0.3969</v>
      </c>
      <c r="S22" s="22">
        <f t="shared" si="9"/>
        <v>5.21885656388965</v>
      </c>
      <c r="T22" s="22">
        <f t="shared" si="10"/>
        <v>0.168362266379254</v>
      </c>
      <c r="U22" s="22">
        <f t="shared" si="11"/>
        <v>6.72864100551846</v>
      </c>
      <c r="V22" s="27">
        <f t="shared" si="12"/>
        <v>12.1158598357874</v>
      </c>
    </row>
    <row r="23" spans="1:22">
      <c r="A23" s="74" t="s">
        <v>43</v>
      </c>
      <c r="B23" s="7">
        <f>'Matriks Awal'!B19</f>
        <v>0.28</v>
      </c>
      <c r="C23" s="7">
        <v>3</v>
      </c>
      <c r="D23" s="7">
        <f t="shared" si="3"/>
        <v>6</v>
      </c>
      <c r="E23" s="7">
        <v>5</v>
      </c>
      <c r="F23" s="7">
        <f t="shared" si="4"/>
        <v>0.0784</v>
      </c>
      <c r="G23" s="7">
        <f t="shared" si="5"/>
        <v>0.2352</v>
      </c>
      <c r="H23" s="7">
        <f t="shared" si="6"/>
        <v>0.4704</v>
      </c>
      <c r="I23" s="7">
        <f t="shared" si="7"/>
        <v>0.392</v>
      </c>
      <c r="O23" s="68">
        <v>18</v>
      </c>
      <c r="P23" s="70">
        <f t="shared" si="8"/>
        <v>0.0784</v>
      </c>
      <c r="Q23" s="7">
        <v>0.16</v>
      </c>
      <c r="R23" s="7">
        <v>0.1024</v>
      </c>
      <c r="S23" s="22">
        <f t="shared" si="9"/>
        <v>0.196576339824098</v>
      </c>
      <c r="T23" s="22">
        <f t="shared" si="10"/>
        <v>1.80581150956954</v>
      </c>
      <c r="U23" s="22">
        <f t="shared" si="11"/>
        <v>1.97640152452646</v>
      </c>
      <c r="V23" s="27">
        <f t="shared" si="12"/>
        <v>3.97878937392009</v>
      </c>
    </row>
    <row r="24" spans="1:22">
      <c r="A24" s="74" t="s">
        <v>44</v>
      </c>
      <c r="B24" s="7">
        <f>'Matriks Awal'!B20</f>
        <v>0.41</v>
      </c>
      <c r="C24" s="7">
        <v>4</v>
      </c>
      <c r="D24" s="7">
        <f t="shared" si="3"/>
        <v>8</v>
      </c>
      <c r="E24" s="7">
        <v>7</v>
      </c>
      <c r="F24" s="7">
        <f t="shared" si="4"/>
        <v>0.1681</v>
      </c>
      <c r="G24" s="7">
        <f t="shared" si="5"/>
        <v>0.6724</v>
      </c>
      <c r="H24" s="7">
        <f t="shared" si="6"/>
        <v>1.3448</v>
      </c>
      <c r="I24" s="7">
        <f t="shared" si="7"/>
        <v>1.1767</v>
      </c>
      <c r="O24" s="68">
        <v>19</v>
      </c>
      <c r="P24" s="70">
        <f t="shared" si="8"/>
        <v>0.1681</v>
      </c>
      <c r="Q24" s="7">
        <v>0.0576</v>
      </c>
      <c r="R24" s="7">
        <v>0.1225</v>
      </c>
      <c r="S24" s="22">
        <f t="shared" si="9"/>
        <v>2.69261962775031</v>
      </c>
      <c r="T24" s="22">
        <f t="shared" si="10"/>
        <v>2.32107119106408</v>
      </c>
      <c r="U24" s="22">
        <f t="shared" si="11"/>
        <v>6.68308759566903</v>
      </c>
      <c r="V24" s="27">
        <f t="shared" si="12"/>
        <v>11.6967784144834</v>
      </c>
    </row>
    <row r="25" spans="1:22">
      <c r="A25" s="74" t="s">
        <v>45</v>
      </c>
      <c r="B25" s="7">
        <f>'Matriks Awal'!B21</f>
        <v>0.67</v>
      </c>
      <c r="C25" s="7">
        <v>5</v>
      </c>
      <c r="D25" s="7">
        <f t="shared" si="3"/>
        <v>10</v>
      </c>
      <c r="E25" s="7">
        <v>6</v>
      </c>
      <c r="F25" s="7">
        <f t="shared" si="4"/>
        <v>0.4489</v>
      </c>
      <c r="G25" s="7">
        <f t="shared" si="5"/>
        <v>2.2445</v>
      </c>
      <c r="H25" s="7">
        <f t="shared" si="6"/>
        <v>4.489</v>
      </c>
      <c r="I25" s="7">
        <f t="shared" si="7"/>
        <v>2.6934</v>
      </c>
      <c r="O25" s="68">
        <v>20</v>
      </c>
      <c r="P25" s="70">
        <f t="shared" si="8"/>
        <v>0.4489</v>
      </c>
      <c r="Q25" s="7">
        <v>0.0441</v>
      </c>
      <c r="R25" s="7">
        <v>0.0144</v>
      </c>
      <c r="S25" s="22">
        <f t="shared" si="9"/>
        <v>10.4544379018327</v>
      </c>
      <c r="T25" s="22">
        <f t="shared" si="10"/>
        <v>2.52054013065844</v>
      </c>
      <c r="U25" s="22">
        <f t="shared" si="11"/>
        <v>1.05925065477961</v>
      </c>
      <c r="V25" s="27">
        <f t="shared" si="12"/>
        <v>14.0342286872708</v>
      </c>
    </row>
    <row r="26" spans="1:22">
      <c r="A26" s="74" t="s">
        <v>46</v>
      </c>
      <c r="B26" s="7">
        <f>'Matriks Awal'!B22</f>
        <v>0.16</v>
      </c>
      <c r="C26" s="7">
        <v>0</v>
      </c>
      <c r="D26" s="7">
        <f t="shared" si="3"/>
        <v>0</v>
      </c>
      <c r="E26" s="7">
        <v>0</v>
      </c>
      <c r="F26" s="7">
        <f t="shared" si="4"/>
        <v>0.0256</v>
      </c>
      <c r="G26" s="7">
        <f t="shared" si="5"/>
        <v>0</v>
      </c>
      <c r="H26" s="7">
        <f t="shared" si="6"/>
        <v>0</v>
      </c>
      <c r="I26" s="7">
        <f t="shared" si="7"/>
        <v>0</v>
      </c>
      <c r="O26" s="68">
        <v>21</v>
      </c>
      <c r="P26" s="70">
        <f t="shared" si="8"/>
        <v>0.0256</v>
      </c>
      <c r="Q26" s="7">
        <v>0.0625</v>
      </c>
      <c r="R26" s="7">
        <v>0.3481</v>
      </c>
      <c r="S26" s="22">
        <f t="shared" si="9"/>
        <v>1.58861745583323</v>
      </c>
      <c r="T26" s="22">
        <f t="shared" si="10"/>
        <v>1.6441627576099</v>
      </c>
      <c r="U26" s="22">
        <f t="shared" si="11"/>
        <v>5.90133518271851</v>
      </c>
      <c r="V26" s="27">
        <f t="shared" si="12"/>
        <v>9.13411539616164</v>
      </c>
    </row>
    <row r="27" spans="1:22">
      <c r="A27" s="74" t="s">
        <v>47</v>
      </c>
      <c r="B27" s="7">
        <f>'Matriks Awal'!B23</f>
        <v>0.47</v>
      </c>
      <c r="C27" s="7">
        <v>2</v>
      </c>
      <c r="D27" s="7">
        <f t="shared" si="3"/>
        <v>4</v>
      </c>
      <c r="E27" s="7">
        <v>2</v>
      </c>
      <c r="F27" s="7">
        <f t="shared" si="4"/>
        <v>0.2209</v>
      </c>
      <c r="G27" s="7">
        <f t="shared" si="5"/>
        <v>0.4418</v>
      </c>
      <c r="H27" s="7">
        <f t="shared" si="6"/>
        <v>0.8836</v>
      </c>
      <c r="I27" s="7">
        <f t="shared" si="7"/>
        <v>0.4418</v>
      </c>
      <c r="O27" s="68">
        <v>22</v>
      </c>
      <c r="P27" s="70">
        <f t="shared" si="8"/>
        <v>0.2209</v>
      </c>
      <c r="Q27" s="7">
        <v>0.0625</v>
      </c>
      <c r="R27" s="7">
        <v>0.0784</v>
      </c>
      <c r="S27" s="22">
        <f t="shared" si="9"/>
        <v>1.96973992787143</v>
      </c>
      <c r="T27" s="22">
        <f t="shared" si="10"/>
        <v>0.0141142567280684</v>
      </c>
      <c r="U27" s="22">
        <f t="shared" si="11"/>
        <v>0.0492759856857049</v>
      </c>
      <c r="V27" s="27">
        <f t="shared" si="12"/>
        <v>2.03313017028521</v>
      </c>
    </row>
    <row r="28" spans="1:22">
      <c r="A28" s="74" t="s">
        <v>48</v>
      </c>
      <c r="B28" s="7">
        <f>'Matriks Awal'!B24</f>
        <v>0.12</v>
      </c>
      <c r="C28" s="7">
        <v>2</v>
      </c>
      <c r="D28" s="7">
        <f t="shared" si="3"/>
        <v>4</v>
      </c>
      <c r="E28" s="7">
        <v>2</v>
      </c>
      <c r="F28" s="7">
        <f t="shared" si="4"/>
        <v>0.0144</v>
      </c>
      <c r="G28" s="7">
        <f t="shared" si="5"/>
        <v>0.0288</v>
      </c>
      <c r="H28" s="7">
        <f t="shared" si="6"/>
        <v>0.0576</v>
      </c>
      <c r="I28" s="7">
        <f t="shared" si="7"/>
        <v>0.0288</v>
      </c>
      <c r="O28" s="68">
        <v>23</v>
      </c>
      <c r="P28" s="70">
        <f t="shared" si="8"/>
        <v>0.0144</v>
      </c>
      <c r="Q28" s="7">
        <v>0.3364</v>
      </c>
      <c r="R28" s="7">
        <v>0.09</v>
      </c>
      <c r="S28" s="22">
        <f t="shared" si="9"/>
        <v>0.128403146045037</v>
      </c>
      <c r="T28" s="22">
        <f t="shared" si="10"/>
        <v>0.0759685754131555</v>
      </c>
      <c r="U28" s="22">
        <f t="shared" si="11"/>
        <v>0.0565668203024674</v>
      </c>
      <c r="V28" s="27">
        <f t="shared" si="12"/>
        <v>0.26093854176066</v>
      </c>
    </row>
    <row r="29" spans="1:22">
      <c r="A29" s="74" t="s">
        <v>49</v>
      </c>
      <c r="B29" s="7">
        <f>'Matriks Awal'!B25</f>
        <v>0.44</v>
      </c>
      <c r="C29" s="7">
        <v>2</v>
      </c>
      <c r="D29" s="7">
        <f t="shared" si="3"/>
        <v>4</v>
      </c>
      <c r="E29" s="7">
        <v>3</v>
      </c>
      <c r="F29" s="7">
        <f t="shared" si="4"/>
        <v>0.1936</v>
      </c>
      <c r="G29" s="7">
        <f t="shared" si="5"/>
        <v>0.3872</v>
      </c>
      <c r="H29" s="7">
        <f t="shared" si="6"/>
        <v>0.7744</v>
      </c>
      <c r="I29" s="7">
        <f t="shared" si="7"/>
        <v>0.5808</v>
      </c>
      <c r="O29" s="68">
        <v>24</v>
      </c>
      <c r="P29" s="70">
        <f t="shared" si="8"/>
        <v>0.1936</v>
      </c>
      <c r="Q29" s="7">
        <v>0.0441</v>
      </c>
      <c r="R29" s="7">
        <v>0.1225</v>
      </c>
      <c r="S29" s="22">
        <f t="shared" si="9"/>
        <v>1.35456872156051</v>
      </c>
      <c r="T29" s="22">
        <f t="shared" si="10"/>
        <v>0.0121834639917696</v>
      </c>
      <c r="U29" s="22">
        <f t="shared" si="11"/>
        <v>0.250607458129629</v>
      </c>
      <c r="V29" s="27">
        <f t="shared" si="12"/>
        <v>1.6173596436819</v>
      </c>
    </row>
    <row r="30" spans="1:22">
      <c r="A30" s="74" t="s">
        <v>50</v>
      </c>
      <c r="B30" s="7">
        <f>'Matriks Awal'!B26</f>
        <v>0.53</v>
      </c>
      <c r="C30" s="7">
        <v>3</v>
      </c>
      <c r="D30" s="7">
        <f t="shared" si="3"/>
        <v>6</v>
      </c>
      <c r="E30" s="7">
        <v>2</v>
      </c>
      <c r="F30" s="7">
        <f t="shared" si="4"/>
        <v>0.2809</v>
      </c>
      <c r="G30" s="7">
        <f t="shared" si="5"/>
        <v>0.8427</v>
      </c>
      <c r="H30" s="7">
        <f t="shared" si="6"/>
        <v>1.6854</v>
      </c>
      <c r="I30" s="7">
        <f t="shared" si="7"/>
        <v>0.5618</v>
      </c>
      <c r="O30" s="68">
        <v>25</v>
      </c>
      <c r="P30" s="70">
        <f t="shared" si="8"/>
        <v>0.2809</v>
      </c>
      <c r="Q30" s="7">
        <v>0.0225</v>
      </c>
      <c r="R30" s="7">
        <v>0.1024</v>
      </c>
      <c r="S30" s="22">
        <f t="shared" si="9"/>
        <v>0.637021903846929</v>
      </c>
      <c r="T30" s="22">
        <f t="shared" si="10"/>
        <v>0.115537481628454</v>
      </c>
      <c r="U30" s="22">
        <f t="shared" si="11"/>
        <v>0.926620806091491</v>
      </c>
      <c r="V30" s="27">
        <f t="shared" si="12"/>
        <v>1.67918019156687</v>
      </c>
    </row>
    <row r="31" spans="1:22">
      <c r="A31" s="74" t="s">
        <v>51</v>
      </c>
      <c r="B31" s="7">
        <f>'Matriks Awal'!B27</f>
        <v>0.2</v>
      </c>
      <c r="C31" s="7">
        <v>2</v>
      </c>
      <c r="D31" s="7">
        <f t="shared" si="3"/>
        <v>4</v>
      </c>
      <c r="E31" s="7">
        <v>2</v>
      </c>
      <c r="F31" s="7">
        <f t="shared" si="4"/>
        <v>0.04</v>
      </c>
      <c r="G31" s="7">
        <f t="shared" si="5"/>
        <v>0.08</v>
      </c>
      <c r="H31" s="7">
        <f t="shared" si="6"/>
        <v>0.16</v>
      </c>
      <c r="I31" s="7">
        <f t="shared" si="7"/>
        <v>0.08</v>
      </c>
      <c r="O31" s="68">
        <v>26</v>
      </c>
      <c r="P31" s="70">
        <f t="shared" si="8"/>
        <v>0.04</v>
      </c>
      <c r="Q31" s="7">
        <v>0.2809</v>
      </c>
      <c r="R31" s="7">
        <v>0.0729</v>
      </c>
      <c r="S31" s="22">
        <f t="shared" si="9"/>
        <v>0.356675405680658</v>
      </c>
      <c r="T31" s="22">
        <f t="shared" si="10"/>
        <v>0.0634351154386308</v>
      </c>
      <c r="U31" s="22">
        <f t="shared" si="11"/>
        <v>0.0458191244449986</v>
      </c>
      <c r="V31" s="27">
        <f t="shared" si="12"/>
        <v>0.465929645564287</v>
      </c>
    </row>
    <row r="32" spans="1:22">
      <c r="A32" s="74" t="s">
        <v>52</v>
      </c>
      <c r="B32" s="7">
        <f>'Matriks Awal'!B28</f>
        <v>0.7</v>
      </c>
      <c r="C32" s="7">
        <v>1</v>
      </c>
      <c r="D32" s="7">
        <f t="shared" si="3"/>
        <v>2</v>
      </c>
      <c r="E32" s="7">
        <v>1</v>
      </c>
      <c r="F32" s="7">
        <f t="shared" si="4"/>
        <v>0.49</v>
      </c>
      <c r="G32" s="7">
        <f t="shared" si="5"/>
        <v>0.49</v>
      </c>
      <c r="H32" s="7">
        <f t="shared" si="6"/>
        <v>0.98</v>
      </c>
      <c r="I32" s="7">
        <f t="shared" si="7"/>
        <v>0.49</v>
      </c>
      <c r="O32" s="68">
        <v>27</v>
      </c>
      <c r="P32" s="70">
        <f t="shared" si="8"/>
        <v>0.49</v>
      </c>
      <c r="Q32" s="7">
        <v>0.0225</v>
      </c>
      <c r="R32" s="7">
        <v>0.0225</v>
      </c>
      <c r="S32" s="22">
        <f t="shared" si="9"/>
        <v>14.448202355073</v>
      </c>
      <c r="T32" s="22">
        <f t="shared" si="10"/>
        <v>0.163489862580835</v>
      </c>
      <c r="U32" s="22">
        <f t="shared" si="11"/>
        <v>0.0627919694742727</v>
      </c>
      <c r="V32" s="27">
        <f t="shared" si="12"/>
        <v>14.6744841871281</v>
      </c>
    </row>
    <row r="33" spans="1:22">
      <c r="A33" s="74" t="s">
        <v>53</v>
      </c>
      <c r="B33" s="7">
        <f>'Matriks Awal'!B29</f>
        <v>0.27</v>
      </c>
      <c r="C33" s="7">
        <v>2</v>
      </c>
      <c r="D33" s="7">
        <f t="shared" si="3"/>
        <v>4</v>
      </c>
      <c r="E33" s="7">
        <v>3</v>
      </c>
      <c r="F33" s="7">
        <f t="shared" si="4"/>
        <v>0.0729</v>
      </c>
      <c r="G33" s="7">
        <f t="shared" si="5"/>
        <v>0.1458</v>
      </c>
      <c r="H33" s="7">
        <f t="shared" si="6"/>
        <v>0.2916</v>
      </c>
      <c r="I33" s="7">
        <f t="shared" si="7"/>
        <v>0.2187</v>
      </c>
      <c r="O33" s="68">
        <v>28</v>
      </c>
      <c r="P33" s="70">
        <f t="shared" si="8"/>
        <v>0.0729</v>
      </c>
      <c r="Q33" s="7">
        <v>0.36</v>
      </c>
      <c r="R33" s="7">
        <v>0.0169</v>
      </c>
      <c r="S33" s="22">
        <f t="shared" si="9"/>
        <v>0.510062292364468</v>
      </c>
      <c r="T33" s="22">
        <f t="shared" si="10"/>
        <v>0.0994568489124046</v>
      </c>
      <c r="U33" s="22">
        <f t="shared" si="11"/>
        <v>0.0345736003460468</v>
      </c>
      <c r="V33" s="27">
        <f t="shared" si="12"/>
        <v>0.644092741622919</v>
      </c>
    </row>
    <row r="34" spans="1:22">
      <c r="A34" s="74" t="s">
        <v>54</v>
      </c>
      <c r="B34" s="7">
        <f>'Matriks Awal'!B30</f>
        <v>0.63</v>
      </c>
      <c r="C34" s="7">
        <v>5</v>
      </c>
      <c r="D34" s="7">
        <f t="shared" si="3"/>
        <v>10</v>
      </c>
      <c r="E34" s="7">
        <v>7</v>
      </c>
      <c r="F34" s="7">
        <f t="shared" si="4"/>
        <v>0.3969</v>
      </c>
      <c r="G34" s="7">
        <f t="shared" si="5"/>
        <v>1.9845</v>
      </c>
      <c r="H34" s="7">
        <f t="shared" si="6"/>
        <v>3.969</v>
      </c>
      <c r="I34" s="7">
        <f t="shared" si="7"/>
        <v>2.7783</v>
      </c>
      <c r="O34" s="68">
        <v>29</v>
      </c>
      <c r="P34" s="70">
        <f t="shared" si="8"/>
        <v>0.3969</v>
      </c>
      <c r="Q34" s="7">
        <v>0.0441</v>
      </c>
      <c r="R34" s="7">
        <v>0.0256</v>
      </c>
      <c r="S34" s="22">
        <f t="shared" si="9"/>
        <v>11.6565033308738</v>
      </c>
      <c r="T34" s="22">
        <f t="shared" si="10"/>
        <v>2.87556457510288</v>
      </c>
      <c r="U34" s="22">
        <f t="shared" si="11"/>
        <v>2.12419400170001</v>
      </c>
      <c r="V34" s="27">
        <f t="shared" si="12"/>
        <v>16.6562619076767</v>
      </c>
    </row>
    <row r="35" spans="1:22">
      <c r="A35" s="74" t="s">
        <v>55</v>
      </c>
      <c r="B35" s="7">
        <f>'Matriks Awal'!B31</f>
        <v>0.36</v>
      </c>
      <c r="C35" s="7">
        <v>1</v>
      </c>
      <c r="D35" s="7">
        <f t="shared" si="3"/>
        <v>2</v>
      </c>
      <c r="E35" s="7">
        <v>1</v>
      </c>
      <c r="F35" s="7">
        <f t="shared" si="4"/>
        <v>0.1296</v>
      </c>
      <c r="G35" s="7">
        <f t="shared" si="5"/>
        <v>0.1296</v>
      </c>
      <c r="H35" s="7">
        <f t="shared" si="6"/>
        <v>0.2592</v>
      </c>
      <c r="I35" s="7">
        <f t="shared" si="7"/>
        <v>0.1296</v>
      </c>
      <c r="O35" s="68">
        <v>30</v>
      </c>
      <c r="P35" s="70">
        <f t="shared" si="8"/>
        <v>0.1296</v>
      </c>
      <c r="Q35" s="7">
        <v>0.1764</v>
      </c>
      <c r="R35" s="7">
        <v>0.0484</v>
      </c>
      <c r="S35" s="22">
        <f t="shared" si="9"/>
        <v>3.82140209228054</v>
      </c>
      <c r="T35" s="22">
        <f t="shared" si="10"/>
        <v>1.28176052263374</v>
      </c>
      <c r="U35" s="22">
        <f t="shared" si="11"/>
        <v>0.135072503224658</v>
      </c>
      <c r="V35" s="27">
        <f t="shared" si="12"/>
        <v>5.23823511813894</v>
      </c>
    </row>
    <row r="36" spans="1:22">
      <c r="A36" s="9" t="s">
        <v>5</v>
      </c>
      <c r="B36" s="9"/>
      <c r="C36" s="9"/>
      <c r="D36" s="9"/>
      <c r="E36" s="9"/>
      <c r="F36" s="69">
        <f>SUM(F6:F35)</f>
        <v>5.0179</v>
      </c>
      <c r="G36" s="69">
        <f>SUM(G6:G35)</f>
        <v>15.8812</v>
      </c>
      <c r="H36" s="69">
        <f>SUM(H6:H35)</f>
        <v>31.7624</v>
      </c>
      <c r="I36" s="69">
        <f>SUM(I6:I35)</f>
        <v>17.3623</v>
      </c>
      <c r="O36" s="18" t="s">
        <v>56</v>
      </c>
      <c r="P36" s="18"/>
      <c r="Q36" s="18"/>
      <c r="R36" s="18"/>
      <c r="S36" s="18"/>
      <c r="T36" s="18"/>
      <c r="U36" s="18"/>
      <c r="V36" s="38">
        <f>SUM(V6:V35)</f>
        <v>249.048468529663</v>
      </c>
    </row>
    <row r="37" spans="1:9">
      <c r="A37" s="9" t="s">
        <v>57</v>
      </c>
      <c r="B37" s="9"/>
      <c r="C37" s="9"/>
      <c r="D37" s="9"/>
      <c r="E37" s="9"/>
      <c r="F37" s="9"/>
      <c r="G37" s="69">
        <f>(G36/$F36)</f>
        <v>3.1649096235477</v>
      </c>
      <c r="H37" s="69">
        <f t="shared" ref="H37:I37" si="13">(H36/$F36)</f>
        <v>6.3298192470954</v>
      </c>
      <c r="I37" s="69">
        <f t="shared" si="13"/>
        <v>3.46007293887881</v>
      </c>
    </row>
    <row r="38" spans="1:9">
      <c r="A38" s="30"/>
      <c r="B38" s="30"/>
      <c r="C38" s="30"/>
      <c r="D38" s="30"/>
      <c r="E38" s="30"/>
      <c r="F38" s="30"/>
      <c r="G38" s="67"/>
      <c r="H38" s="67"/>
      <c r="I38" s="67"/>
    </row>
    <row r="39" customHeight="1" spans="1:24">
      <c r="A39" s="30"/>
      <c r="B39" s="30"/>
      <c r="C39" s="30"/>
      <c r="D39" s="30"/>
      <c r="E39" s="30"/>
      <c r="F39" s="30"/>
      <c r="G39" s="67"/>
      <c r="H39" s="67"/>
      <c r="I39" s="67"/>
      <c r="O39" s="2" t="s">
        <v>8</v>
      </c>
      <c r="P39" s="2"/>
      <c r="Q39" s="2"/>
      <c r="R39" s="2"/>
      <c r="S39" s="2"/>
      <c r="T39" s="2"/>
      <c r="U39" s="2"/>
      <c r="V39" s="2"/>
      <c r="W39" s="2"/>
      <c r="X39" s="2"/>
    </row>
    <row r="40" customHeight="1" spans="1:24">
      <c r="A40" s="11" t="s">
        <v>3</v>
      </c>
      <c r="B40" s="11" t="s">
        <v>58</v>
      </c>
      <c r="C40" s="11" t="s">
        <v>10</v>
      </c>
      <c r="D40" s="11"/>
      <c r="E40" s="11"/>
      <c r="F40" s="13" t="s">
        <v>11</v>
      </c>
      <c r="G40" s="11" t="s">
        <v>12</v>
      </c>
      <c r="H40" s="11" t="s">
        <v>13</v>
      </c>
      <c r="I40" s="11" t="s">
        <v>14</v>
      </c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9">
      <c r="A41" s="14"/>
      <c r="B41" s="14"/>
      <c r="C41" s="14" t="s">
        <v>21</v>
      </c>
      <c r="D41" s="14" t="s">
        <v>22</v>
      </c>
      <c r="E41" s="14" t="s">
        <v>23</v>
      </c>
      <c r="F41" s="15"/>
      <c r="G41" s="14"/>
      <c r="H41" s="14"/>
      <c r="I41" s="14"/>
    </row>
    <row r="42" spans="1:24">
      <c r="A42" s="74" t="s">
        <v>26</v>
      </c>
      <c r="B42" s="7">
        <f>'Matriks Awal'!C2</f>
        <v>0.15</v>
      </c>
      <c r="C42" s="7">
        <v>2</v>
      </c>
      <c r="D42" s="7">
        <f>C42*2</f>
        <v>4</v>
      </c>
      <c r="E42" s="7">
        <v>2</v>
      </c>
      <c r="F42" s="7">
        <f>B42^2</f>
        <v>0.0225</v>
      </c>
      <c r="G42" s="7">
        <f>$F42*C42</f>
        <v>0.045</v>
      </c>
      <c r="H42" s="7">
        <f>$F42*D42</f>
        <v>0.09</v>
      </c>
      <c r="I42" s="7">
        <f>$F42*E42</f>
        <v>0.045</v>
      </c>
      <c r="O42" s="17" t="s">
        <v>3</v>
      </c>
      <c r="P42" s="16" t="s">
        <v>17</v>
      </c>
      <c r="Q42" s="16" t="s">
        <v>18</v>
      </c>
      <c r="R42" s="16" t="s">
        <v>19</v>
      </c>
      <c r="S42" s="18" t="s">
        <v>59</v>
      </c>
      <c r="U42" s="16" t="s">
        <v>3</v>
      </c>
      <c r="V42" s="19" t="s">
        <v>60</v>
      </c>
      <c r="W42" s="19" t="s">
        <v>61</v>
      </c>
      <c r="X42" s="19" t="s">
        <v>62</v>
      </c>
    </row>
    <row r="43" spans="1:24">
      <c r="A43" s="74" t="s">
        <v>27</v>
      </c>
      <c r="B43" s="7">
        <f>'Matriks Awal'!C3</f>
        <v>0.16</v>
      </c>
      <c r="C43" s="7">
        <v>3</v>
      </c>
      <c r="D43" s="7">
        <f t="shared" ref="D43:D71" si="14">C43*2</f>
        <v>6</v>
      </c>
      <c r="E43" s="7">
        <v>3</v>
      </c>
      <c r="F43" s="7">
        <f t="shared" ref="F43:F71" si="15">B43^2</f>
        <v>0.0256</v>
      </c>
      <c r="G43" s="7">
        <f t="shared" ref="G43:G71" si="16">F43*C43</f>
        <v>0.0768</v>
      </c>
      <c r="H43" s="7">
        <f t="shared" ref="H43:H71" si="17">$F43*D43</f>
        <v>0.1536</v>
      </c>
      <c r="I43" s="7">
        <f t="shared" ref="I43:I71" si="18">$F43*E43</f>
        <v>0.0768</v>
      </c>
      <c r="O43" s="20"/>
      <c r="P43" s="16"/>
      <c r="Q43" s="16"/>
      <c r="R43" s="16"/>
      <c r="S43" s="18" t="s">
        <v>20</v>
      </c>
      <c r="U43" s="16"/>
      <c r="V43" s="16" t="s">
        <v>63</v>
      </c>
      <c r="W43" s="16" t="s">
        <v>64</v>
      </c>
      <c r="X43" s="16" t="s">
        <v>65</v>
      </c>
    </row>
    <row r="44" spans="1:24">
      <c r="A44" s="74" t="s">
        <v>28</v>
      </c>
      <c r="B44" s="7">
        <f>'Matriks Awal'!C4</f>
        <v>0.33</v>
      </c>
      <c r="C44" s="7">
        <v>0</v>
      </c>
      <c r="D44" s="7">
        <f t="shared" si="14"/>
        <v>0</v>
      </c>
      <c r="E44" s="7">
        <v>0</v>
      </c>
      <c r="F44" s="7">
        <f t="shared" si="15"/>
        <v>0.1089</v>
      </c>
      <c r="G44" s="7">
        <f t="shared" si="16"/>
        <v>0</v>
      </c>
      <c r="H44" s="7">
        <f t="shared" si="17"/>
        <v>0</v>
      </c>
      <c r="I44" s="7">
        <f t="shared" si="18"/>
        <v>0</v>
      </c>
      <c r="O44" s="21">
        <v>1</v>
      </c>
      <c r="P44" s="22">
        <f>SUM(($C6-L$4)^2,($D6-M$4)^2,($E6-N$4)^2)^-1</f>
        <v>0.112146784900031</v>
      </c>
      <c r="Q44" s="22">
        <f>SUM(($C42-L$5)^2,($D42-M$5)^2,($E42-N$5)^2)^-1</f>
        <v>4.42814674581545</v>
      </c>
      <c r="R44" s="22">
        <f>SUM(($C78-L$6)^2,($D78-M$6)^2,($E78-N$6)^2)^-1</f>
        <v>1.59103869580724</v>
      </c>
      <c r="S44" s="22">
        <f>SUM(P44:R44)</f>
        <v>6.13133222652271</v>
      </c>
      <c r="U44" s="21">
        <v>1</v>
      </c>
      <c r="V44" s="22">
        <f>P44/S44</f>
        <v>0.0182907695679758</v>
      </c>
      <c r="W44" s="22">
        <f>Q44/S44</f>
        <v>0.722216083261696</v>
      </c>
      <c r="X44" s="22">
        <f>R44/S44</f>
        <v>0.259493147170329</v>
      </c>
    </row>
    <row r="45" spans="1:24">
      <c r="A45" s="74" t="s">
        <v>29</v>
      </c>
      <c r="B45" s="7">
        <f>'Matriks Awal'!C5</f>
        <v>0.22</v>
      </c>
      <c r="C45" s="7">
        <v>6</v>
      </c>
      <c r="D45" s="7">
        <f t="shared" si="14"/>
        <v>12</v>
      </c>
      <c r="E45" s="7">
        <v>8</v>
      </c>
      <c r="F45" s="7">
        <f t="shared" si="15"/>
        <v>0.0484</v>
      </c>
      <c r="G45" s="7">
        <f t="shared" si="16"/>
        <v>0.2904</v>
      </c>
      <c r="H45" s="7">
        <f t="shared" si="17"/>
        <v>0.5808</v>
      </c>
      <c r="I45" s="7">
        <f t="shared" si="18"/>
        <v>0.3872</v>
      </c>
      <c r="O45" s="21">
        <v>2</v>
      </c>
      <c r="P45" s="22">
        <f t="shared" ref="P45:P73" si="19">SUM(($C7-L$4)^2,($D7-M$4)^2,($E7-N$4)^2)^-1</f>
        <v>2.87651388697233</v>
      </c>
      <c r="Q45" s="22">
        <f t="shared" ref="Q45:Q73" si="20">SUM(($C43-L$5)^2,($D43-M$5)^2,($E43-N$5)^2)^-1</f>
        <v>0.192847662030725</v>
      </c>
      <c r="R45" s="22">
        <f t="shared" ref="R45:R73" si="21">SUM(($C79-L$6)^2,($D79-M$6)^2,($E79-N$6)^2)^-1</f>
        <v>0.0955448738829736</v>
      </c>
      <c r="S45" s="22">
        <f t="shared" ref="S45:S73" si="22">SUM(P45:R45)</f>
        <v>3.16490642288603</v>
      </c>
      <c r="U45" s="21">
        <v>2</v>
      </c>
      <c r="V45" s="22">
        <f t="shared" ref="V45:V73" si="23">P45/S45</f>
        <v>0.908878021217854</v>
      </c>
      <c r="W45" s="22">
        <f t="shared" ref="W45:W73" si="24">Q45/S45</f>
        <v>0.0609331323783247</v>
      </c>
      <c r="X45" s="22">
        <f t="shared" ref="X45:X73" si="25">R45/S45</f>
        <v>0.0301888464038212</v>
      </c>
    </row>
    <row r="46" spans="1:24">
      <c r="A46" s="74" t="s">
        <v>30</v>
      </c>
      <c r="B46" s="7">
        <f>'Matriks Awal'!C6</f>
        <v>0.21</v>
      </c>
      <c r="C46" s="7">
        <v>1</v>
      </c>
      <c r="D46" s="7">
        <f t="shared" si="14"/>
        <v>2</v>
      </c>
      <c r="E46" s="7">
        <v>1</v>
      </c>
      <c r="F46" s="7">
        <f t="shared" si="15"/>
        <v>0.0441</v>
      </c>
      <c r="G46" s="7">
        <f t="shared" si="16"/>
        <v>0.0441</v>
      </c>
      <c r="H46" s="7">
        <f t="shared" si="17"/>
        <v>0.0882</v>
      </c>
      <c r="I46" s="7">
        <f t="shared" si="18"/>
        <v>0.0441</v>
      </c>
      <c r="O46" s="21">
        <v>3</v>
      </c>
      <c r="P46" s="22">
        <f t="shared" si="19"/>
        <v>0.0161146410081291</v>
      </c>
      <c r="Q46" s="22">
        <f t="shared" si="20"/>
        <v>0.0380132682793858</v>
      </c>
      <c r="R46" s="22">
        <f t="shared" si="21"/>
        <v>0.0589866511936786</v>
      </c>
      <c r="S46" s="22">
        <f t="shared" si="22"/>
        <v>0.113114560481194</v>
      </c>
      <c r="U46" s="21">
        <v>3</v>
      </c>
      <c r="V46" s="22">
        <f t="shared" si="23"/>
        <v>0.142463012184964</v>
      </c>
      <c r="W46" s="22">
        <f t="shared" si="24"/>
        <v>0.336059903496738</v>
      </c>
      <c r="X46" s="22">
        <f t="shared" si="25"/>
        <v>0.521477084318298</v>
      </c>
    </row>
    <row r="47" spans="1:24">
      <c r="A47" s="74" t="s">
        <v>31</v>
      </c>
      <c r="B47" s="7">
        <f>'Matriks Awal'!C7</f>
        <v>0.3</v>
      </c>
      <c r="C47" s="7">
        <v>1</v>
      </c>
      <c r="D47" s="7">
        <f t="shared" si="14"/>
        <v>2</v>
      </c>
      <c r="E47" s="7">
        <v>0</v>
      </c>
      <c r="F47" s="7">
        <f t="shared" si="15"/>
        <v>0.09</v>
      </c>
      <c r="G47" s="7">
        <f t="shared" si="16"/>
        <v>0.09</v>
      </c>
      <c r="H47" s="7">
        <f t="shared" si="17"/>
        <v>0.18</v>
      </c>
      <c r="I47" s="7">
        <f t="shared" si="18"/>
        <v>0</v>
      </c>
      <c r="O47" s="21">
        <v>4</v>
      </c>
      <c r="P47" s="22">
        <f t="shared" si="19"/>
        <v>0.0164474698831239</v>
      </c>
      <c r="Q47" s="22">
        <f t="shared" si="20"/>
        <v>0.00907728013955069</v>
      </c>
      <c r="R47" s="22">
        <f t="shared" si="21"/>
        <v>0.00752932138631015</v>
      </c>
      <c r="S47" s="22">
        <f t="shared" si="22"/>
        <v>0.0330540714089847</v>
      </c>
      <c r="U47" s="21">
        <v>4</v>
      </c>
      <c r="V47" s="22">
        <f t="shared" si="23"/>
        <v>0.497592858671357</v>
      </c>
      <c r="W47" s="22">
        <f t="shared" si="24"/>
        <v>0.274619124138617</v>
      </c>
      <c r="X47" s="22">
        <f t="shared" si="25"/>
        <v>0.227788017190026</v>
      </c>
    </row>
    <row r="48" spans="1:24">
      <c r="A48" s="74" t="s">
        <v>32</v>
      </c>
      <c r="B48" s="7">
        <f>'Matriks Awal'!C8</f>
        <v>0.41</v>
      </c>
      <c r="C48" s="7">
        <v>2</v>
      </c>
      <c r="D48" s="7">
        <f t="shared" si="14"/>
        <v>4</v>
      </c>
      <c r="E48" s="7">
        <v>2</v>
      </c>
      <c r="F48" s="7">
        <f t="shared" si="15"/>
        <v>0.1681</v>
      </c>
      <c r="G48" s="7">
        <f t="shared" si="16"/>
        <v>0.3362</v>
      </c>
      <c r="H48" s="7">
        <f t="shared" si="17"/>
        <v>0.6724</v>
      </c>
      <c r="I48" s="7">
        <f t="shared" si="18"/>
        <v>0.3362</v>
      </c>
      <c r="O48" s="21">
        <v>5</v>
      </c>
      <c r="P48" s="22">
        <f t="shared" si="19"/>
        <v>0.0339142536876189</v>
      </c>
      <c r="Q48" s="22">
        <f t="shared" si="20"/>
        <v>0.137623211891045</v>
      </c>
      <c r="R48" s="22">
        <f t="shared" si="21"/>
        <v>0.35832607558549</v>
      </c>
      <c r="S48" s="22">
        <f t="shared" si="22"/>
        <v>0.529863541164153</v>
      </c>
      <c r="U48" s="21">
        <v>5</v>
      </c>
      <c r="V48" s="22">
        <f t="shared" si="23"/>
        <v>0.0640056374007288</v>
      </c>
      <c r="W48" s="22">
        <f t="shared" si="24"/>
        <v>0.259733310936388</v>
      </c>
      <c r="X48" s="22">
        <f t="shared" si="25"/>
        <v>0.676261051662883</v>
      </c>
    </row>
    <row r="49" spans="1:24">
      <c r="A49" s="74" t="s">
        <v>33</v>
      </c>
      <c r="B49" s="7">
        <f>'Matriks Awal'!C9</f>
        <v>0.32</v>
      </c>
      <c r="C49" s="7">
        <v>3</v>
      </c>
      <c r="D49" s="7">
        <f t="shared" si="14"/>
        <v>6</v>
      </c>
      <c r="E49" s="7">
        <v>4</v>
      </c>
      <c r="F49" s="7">
        <f t="shared" si="15"/>
        <v>0.1024</v>
      </c>
      <c r="G49" s="7">
        <f t="shared" si="16"/>
        <v>0.3072</v>
      </c>
      <c r="H49" s="7">
        <f t="shared" si="17"/>
        <v>0.6144</v>
      </c>
      <c r="I49" s="7">
        <f t="shared" si="18"/>
        <v>0.4096</v>
      </c>
      <c r="O49" s="21">
        <v>6</v>
      </c>
      <c r="P49" s="22">
        <f t="shared" si="19"/>
        <v>0.0282435826059229</v>
      </c>
      <c r="Q49" s="22">
        <f t="shared" si="20"/>
        <v>0.0891601322585643</v>
      </c>
      <c r="R49" s="22">
        <f t="shared" si="21"/>
        <v>0.186098471843465</v>
      </c>
      <c r="S49" s="22">
        <f t="shared" si="22"/>
        <v>0.303502186707953</v>
      </c>
      <c r="U49" s="21">
        <v>6</v>
      </c>
      <c r="V49" s="22">
        <f t="shared" si="23"/>
        <v>0.0930589097636404</v>
      </c>
      <c r="W49" s="22">
        <f t="shared" si="24"/>
        <v>0.293770971555995</v>
      </c>
      <c r="X49" s="22">
        <f t="shared" si="25"/>
        <v>0.613170118680365</v>
      </c>
    </row>
    <row r="50" spans="1:24">
      <c r="A50" s="74" t="s">
        <v>34</v>
      </c>
      <c r="B50" s="7">
        <f>'Matriks Awal'!C10</f>
        <v>0.11</v>
      </c>
      <c r="C50" s="7">
        <v>4</v>
      </c>
      <c r="D50" s="7">
        <f t="shared" si="14"/>
        <v>8</v>
      </c>
      <c r="E50" s="7">
        <v>1</v>
      </c>
      <c r="F50" s="7">
        <f t="shared" si="15"/>
        <v>0.0121</v>
      </c>
      <c r="G50" s="7">
        <f t="shared" si="16"/>
        <v>0.0484</v>
      </c>
      <c r="H50" s="7">
        <f t="shared" si="17"/>
        <v>0.0968</v>
      </c>
      <c r="I50" s="7">
        <f t="shared" si="18"/>
        <v>0.0121</v>
      </c>
      <c r="O50" s="21">
        <v>7</v>
      </c>
      <c r="P50" s="22">
        <f t="shared" si="19"/>
        <v>0.112146784900031</v>
      </c>
      <c r="Q50" s="22">
        <f t="shared" si="20"/>
        <v>4.42814674581545</v>
      </c>
      <c r="R50" s="22">
        <f t="shared" si="21"/>
        <v>1.59103869580724</v>
      </c>
      <c r="S50" s="22">
        <f t="shared" si="22"/>
        <v>6.13133222652271</v>
      </c>
      <c r="U50" s="21">
        <v>7</v>
      </c>
      <c r="V50" s="22">
        <f t="shared" si="23"/>
        <v>0.0182907695679758</v>
      </c>
      <c r="W50" s="22">
        <f t="shared" si="24"/>
        <v>0.722216083261696</v>
      </c>
      <c r="X50" s="22">
        <f t="shared" si="25"/>
        <v>0.259493147170329</v>
      </c>
    </row>
    <row r="51" spans="1:24">
      <c r="A51" s="74" t="s">
        <v>35</v>
      </c>
      <c r="B51" s="7">
        <f>'Matriks Awal'!C11</f>
        <v>0.33</v>
      </c>
      <c r="C51" s="7">
        <v>7</v>
      </c>
      <c r="D51" s="7">
        <f t="shared" si="14"/>
        <v>14</v>
      </c>
      <c r="E51" s="7">
        <v>9</v>
      </c>
      <c r="F51" s="7">
        <f t="shared" si="15"/>
        <v>0.1089</v>
      </c>
      <c r="G51" s="7">
        <f t="shared" si="16"/>
        <v>0.7623</v>
      </c>
      <c r="H51" s="7">
        <f t="shared" si="17"/>
        <v>1.5246</v>
      </c>
      <c r="I51" s="7">
        <f t="shared" si="18"/>
        <v>0.9801</v>
      </c>
      <c r="O51" s="21">
        <v>8</v>
      </c>
      <c r="P51" s="22">
        <f t="shared" si="19"/>
        <v>2.33919687559142</v>
      </c>
      <c r="Q51" s="22">
        <f t="shared" si="20"/>
        <v>0.138200171831679</v>
      </c>
      <c r="R51" s="22">
        <f t="shared" si="21"/>
        <v>0.0720277331226319</v>
      </c>
      <c r="S51" s="22">
        <f t="shared" si="22"/>
        <v>2.54942478054573</v>
      </c>
      <c r="U51" s="21">
        <v>8</v>
      </c>
      <c r="V51" s="22">
        <f t="shared" si="23"/>
        <v>0.917539083106696</v>
      </c>
      <c r="W51" s="22">
        <f t="shared" si="24"/>
        <v>0.0542083739384127</v>
      </c>
      <c r="X51" s="22">
        <f t="shared" si="25"/>
        <v>0.028252542954891</v>
      </c>
    </row>
    <row r="52" spans="1:24">
      <c r="A52" s="74" t="s">
        <v>36</v>
      </c>
      <c r="B52" s="7">
        <f>'Matriks Awal'!C12</f>
        <v>0.3</v>
      </c>
      <c r="C52" s="7">
        <v>0</v>
      </c>
      <c r="D52" s="7">
        <f t="shared" si="14"/>
        <v>0</v>
      </c>
      <c r="E52" s="7">
        <v>0</v>
      </c>
      <c r="F52" s="7">
        <f t="shared" si="15"/>
        <v>0.09</v>
      </c>
      <c r="G52" s="7">
        <f t="shared" si="16"/>
        <v>0</v>
      </c>
      <c r="H52" s="7">
        <f t="shared" si="17"/>
        <v>0</v>
      </c>
      <c r="I52" s="7">
        <f t="shared" si="18"/>
        <v>0</v>
      </c>
      <c r="O52" s="21">
        <v>9</v>
      </c>
      <c r="P52" s="22">
        <f t="shared" si="19"/>
        <v>0.104834566061892</v>
      </c>
      <c r="Q52" s="22">
        <f t="shared" si="20"/>
        <v>0.0454675050529288</v>
      </c>
      <c r="R52" s="22">
        <f t="shared" si="21"/>
        <v>0.0356477168488342</v>
      </c>
      <c r="S52" s="22">
        <f t="shared" si="22"/>
        <v>0.185949787963655</v>
      </c>
      <c r="U52" s="21">
        <v>9</v>
      </c>
      <c r="V52" s="22">
        <f t="shared" si="23"/>
        <v>0.563778895420857</v>
      </c>
      <c r="W52" s="22">
        <f t="shared" si="24"/>
        <v>0.244514960467799</v>
      </c>
      <c r="X52" s="22">
        <f t="shared" si="25"/>
        <v>0.191706144111343</v>
      </c>
    </row>
    <row r="53" spans="1:24">
      <c r="A53" s="74" t="s">
        <v>37</v>
      </c>
      <c r="B53" s="7">
        <f>'Matriks Awal'!C13</f>
        <v>0.18</v>
      </c>
      <c r="C53" s="7">
        <v>4</v>
      </c>
      <c r="D53" s="7">
        <f t="shared" si="14"/>
        <v>8</v>
      </c>
      <c r="E53" s="7">
        <v>3</v>
      </c>
      <c r="F53" s="7">
        <f t="shared" si="15"/>
        <v>0.0324</v>
      </c>
      <c r="G53" s="7">
        <f t="shared" si="16"/>
        <v>0.1296</v>
      </c>
      <c r="H53" s="7">
        <f t="shared" si="17"/>
        <v>0.2592</v>
      </c>
      <c r="I53" s="7">
        <f t="shared" si="18"/>
        <v>0.0972</v>
      </c>
      <c r="O53" s="21">
        <v>10</v>
      </c>
      <c r="P53" s="22">
        <f t="shared" si="19"/>
        <v>0.00959413150888831</v>
      </c>
      <c r="Q53" s="22">
        <f t="shared" si="20"/>
        <v>0.00598355348856377</v>
      </c>
      <c r="R53" s="22">
        <f t="shared" si="21"/>
        <v>0.00513737705225147</v>
      </c>
      <c r="S53" s="22">
        <f t="shared" si="22"/>
        <v>0.0207150620497036</v>
      </c>
      <c r="U53" s="21">
        <v>10</v>
      </c>
      <c r="V53" s="22">
        <f t="shared" si="23"/>
        <v>0.46314761142729</v>
      </c>
      <c r="W53" s="22">
        <f t="shared" si="24"/>
        <v>0.288850377286193</v>
      </c>
      <c r="X53" s="22">
        <f t="shared" si="25"/>
        <v>0.248002011286516</v>
      </c>
    </row>
    <row r="54" spans="1:24">
      <c r="A54" s="74" t="s">
        <v>38</v>
      </c>
      <c r="B54" s="7">
        <f>'Matriks Awal'!C14</f>
        <v>0.56</v>
      </c>
      <c r="C54" s="7">
        <v>0</v>
      </c>
      <c r="D54" s="7">
        <f t="shared" si="14"/>
        <v>0</v>
      </c>
      <c r="E54" s="7">
        <v>0</v>
      </c>
      <c r="F54" s="7">
        <f t="shared" si="15"/>
        <v>0.3136</v>
      </c>
      <c r="G54" s="7">
        <f t="shared" si="16"/>
        <v>0</v>
      </c>
      <c r="H54" s="7">
        <f t="shared" si="17"/>
        <v>0</v>
      </c>
      <c r="I54" s="7">
        <f t="shared" si="18"/>
        <v>0</v>
      </c>
      <c r="O54" s="21">
        <v>11</v>
      </c>
      <c r="P54" s="22">
        <f t="shared" si="19"/>
        <v>0.0161146410081291</v>
      </c>
      <c r="Q54" s="22">
        <f t="shared" si="20"/>
        <v>0.0380132682793858</v>
      </c>
      <c r="R54" s="22">
        <f t="shared" si="21"/>
        <v>0.0589866511936786</v>
      </c>
      <c r="S54" s="22">
        <f t="shared" si="22"/>
        <v>0.113114560481194</v>
      </c>
      <c r="U54" s="21">
        <v>11</v>
      </c>
      <c r="V54" s="22">
        <f t="shared" si="23"/>
        <v>0.142463012184964</v>
      </c>
      <c r="W54" s="22">
        <f t="shared" si="24"/>
        <v>0.336059903496738</v>
      </c>
      <c r="X54" s="22">
        <f t="shared" si="25"/>
        <v>0.521477084318298</v>
      </c>
    </row>
    <row r="55" spans="1:24">
      <c r="A55" s="74" t="s">
        <v>39</v>
      </c>
      <c r="B55" s="7">
        <f>'Matriks Awal'!C15</f>
        <v>0.35</v>
      </c>
      <c r="C55" s="7">
        <v>2</v>
      </c>
      <c r="D55" s="7">
        <f t="shared" si="14"/>
        <v>4</v>
      </c>
      <c r="E55" s="7">
        <v>1</v>
      </c>
      <c r="F55" s="7">
        <f t="shared" si="15"/>
        <v>0.1225</v>
      </c>
      <c r="G55" s="7">
        <f t="shared" si="16"/>
        <v>0.245</v>
      </c>
      <c r="H55" s="7">
        <f t="shared" si="17"/>
        <v>0.49</v>
      </c>
      <c r="I55" s="7">
        <f t="shared" si="18"/>
        <v>0.1225</v>
      </c>
      <c r="O55" s="21">
        <v>12</v>
      </c>
      <c r="P55" s="22">
        <f t="shared" si="19"/>
        <v>0.270376462942208</v>
      </c>
      <c r="Q55" s="22">
        <f t="shared" si="20"/>
        <v>0.0497645857001126</v>
      </c>
      <c r="R55" s="22">
        <f t="shared" si="21"/>
        <v>0.0346178909472377</v>
      </c>
      <c r="S55" s="22">
        <f t="shared" si="22"/>
        <v>0.354758939589559</v>
      </c>
      <c r="U55" s="21">
        <v>12</v>
      </c>
      <c r="V55" s="22">
        <f t="shared" si="23"/>
        <v>0.762141366345898</v>
      </c>
      <c r="W55" s="22">
        <f t="shared" si="24"/>
        <v>0.140277185848194</v>
      </c>
      <c r="X55" s="22">
        <f t="shared" si="25"/>
        <v>0.0975814478059078</v>
      </c>
    </row>
    <row r="56" spans="1:24">
      <c r="A56" s="74" t="s">
        <v>40</v>
      </c>
      <c r="B56" s="7">
        <f>'Matriks Awal'!C16</f>
        <v>0.47</v>
      </c>
      <c r="C56" s="7">
        <v>3</v>
      </c>
      <c r="D56" s="7">
        <f t="shared" si="14"/>
        <v>6</v>
      </c>
      <c r="E56" s="7">
        <v>5</v>
      </c>
      <c r="F56" s="7">
        <f t="shared" si="15"/>
        <v>0.2209</v>
      </c>
      <c r="G56" s="7">
        <f t="shared" si="16"/>
        <v>0.6627</v>
      </c>
      <c r="H56" s="7">
        <f t="shared" si="17"/>
        <v>1.3254</v>
      </c>
      <c r="I56" s="7">
        <f t="shared" si="18"/>
        <v>1.1045</v>
      </c>
      <c r="O56" s="21">
        <v>13</v>
      </c>
      <c r="P56" s="22">
        <f t="shared" si="19"/>
        <v>0.0161146410081291</v>
      </c>
      <c r="Q56" s="22">
        <f t="shared" si="20"/>
        <v>0.0380132682793858</v>
      </c>
      <c r="R56" s="22">
        <f t="shared" si="21"/>
        <v>0.0589866511936786</v>
      </c>
      <c r="S56" s="22">
        <f t="shared" si="22"/>
        <v>0.113114560481194</v>
      </c>
      <c r="U56" s="21">
        <v>13</v>
      </c>
      <c r="V56" s="22">
        <f t="shared" si="23"/>
        <v>0.142463012184964</v>
      </c>
      <c r="W56" s="22">
        <f t="shared" si="24"/>
        <v>0.336059903496738</v>
      </c>
      <c r="X56" s="22">
        <f t="shared" si="25"/>
        <v>0.521477084318298</v>
      </c>
    </row>
    <row r="57" spans="1:24">
      <c r="A57" s="74" t="s">
        <v>41</v>
      </c>
      <c r="B57" s="7">
        <f>'Matriks Awal'!C17</f>
        <v>0.46</v>
      </c>
      <c r="C57" s="7">
        <v>1</v>
      </c>
      <c r="D57" s="7">
        <f t="shared" si="14"/>
        <v>2</v>
      </c>
      <c r="E57" s="7">
        <v>1</v>
      </c>
      <c r="F57" s="7">
        <f t="shared" si="15"/>
        <v>0.2116</v>
      </c>
      <c r="G57" s="7">
        <f t="shared" si="16"/>
        <v>0.2116</v>
      </c>
      <c r="H57" s="7">
        <f t="shared" si="17"/>
        <v>0.4232</v>
      </c>
      <c r="I57" s="7">
        <f t="shared" si="18"/>
        <v>0.2116</v>
      </c>
      <c r="O57" s="21">
        <v>14</v>
      </c>
      <c r="P57" s="22">
        <f t="shared" si="19"/>
        <v>0.0778996325910257</v>
      </c>
      <c r="Q57" s="22">
        <f t="shared" si="20"/>
        <v>0.459688281859872</v>
      </c>
      <c r="R57" s="22">
        <f t="shared" si="21"/>
        <v>0.825582978586429</v>
      </c>
      <c r="S57" s="22">
        <f t="shared" si="22"/>
        <v>1.36317089303733</v>
      </c>
      <c r="U57" s="21">
        <v>14</v>
      </c>
      <c r="V57" s="22">
        <f t="shared" si="23"/>
        <v>0.0571459037079753</v>
      </c>
      <c r="W57" s="22">
        <f t="shared" si="24"/>
        <v>0.337219848375448</v>
      </c>
      <c r="X57" s="22">
        <f t="shared" si="25"/>
        <v>0.605634247916576</v>
      </c>
    </row>
    <row r="58" spans="1:24">
      <c r="A58" s="74" t="s">
        <v>42</v>
      </c>
      <c r="B58" s="7">
        <f>'Matriks Awal'!C18</f>
        <v>0.08</v>
      </c>
      <c r="C58" s="7">
        <v>0</v>
      </c>
      <c r="D58" s="7">
        <f t="shared" si="14"/>
        <v>0</v>
      </c>
      <c r="E58" s="7">
        <v>0</v>
      </c>
      <c r="F58" s="7">
        <f t="shared" si="15"/>
        <v>0.0064</v>
      </c>
      <c r="G58" s="7">
        <f t="shared" si="16"/>
        <v>0</v>
      </c>
      <c r="H58" s="7">
        <f t="shared" si="17"/>
        <v>0</v>
      </c>
      <c r="I58" s="7">
        <f t="shared" si="18"/>
        <v>0</v>
      </c>
      <c r="O58" s="21">
        <v>15</v>
      </c>
      <c r="P58" s="22">
        <f t="shared" si="19"/>
        <v>0.398827244775005</v>
      </c>
      <c r="Q58" s="22">
        <f t="shared" si="20"/>
        <v>0.0886028243546528</v>
      </c>
      <c r="R58" s="22">
        <f t="shared" si="21"/>
        <v>0.0518113342502783</v>
      </c>
      <c r="S58" s="22">
        <f t="shared" si="22"/>
        <v>0.539241403379936</v>
      </c>
      <c r="U58" s="21">
        <v>15</v>
      </c>
      <c r="V58" s="22">
        <f t="shared" si="23"/>
        <v>0.739607979422903</v>
      </c>
      <c r="W58" s="22">
        <f t="shared" si="24"/>
        <v>0.164310128634958</v>
      </c>
      <c r="X58" s="22">
        <f t="shared" si="25"/>
        <v>0.0960818919421388</v>
      </c>
    </row>
    <row r="59" spans="1:24">
      <c r="A59" s="74" t="s">
        <v>43</v>
      </c>
      <c r="B59" s="7">
        <f>'Matriks Awal'!C19</f>
        <v>0.4</v>
      </c>
      <c r="C59" s="7">
        <v>3</v>
      </c>
      <c r="D59" s="7">
        <f t="shared" si="14"/>
        <v>6</v>
      </c>
      <c r="E59" s="7">
        <v>5</v>
      </c>
      <c r="F59" s="7">
        <f t="shared" si="15"/>
        <v>0.16</v>
      </c>
      <c r="G59" s="7">
        <f t="shared" si="16"/>
        <v>0.48</v>
      </c>
      <c r="H59" s="7">
        <f t="shared" si="17"/>
        <v>0.96</v>
      </c>
      <c r="I59" s="7">
        <f t="shared" si="18"/>
        <v>0.8</v>
      </c>
      <c r="O59" s="21">
        <v>16</v>
      </c>
      <c r="P59" s="22">
        <f t="shared" si="19"/>
        <v>0.0339142536876189</v>
      </c>
      <c r="Q59" s="22">
        <f t="shared" si="20"/>
        <v>0.137623211891045</v>
      </c>
      <c r="R59" s="22">
        <f t="shared" si="21"/>
        <v>0.35832607558549</v>
      </c>
      <c r="S59" s="22">
        <f t="shared" si="22"/>
        <v>0.529863541164153</v>
      </c>
      <c r="U59" s="21">
        <v>16</v>
      </c>
      <c r="V59" s="22">
        <f t="shared" si="23"/>
        <v>0.0640056374007288</v>
      </c>
      <c r="W59" s="22">
        <f t="shared" si="24"/>
        <v>0.259733310936388</v>
      </c>
      <c r="X59" s="22">
        <f t="shared" si="25"/>
        <v>0.676261051662883</v>
      </c>
    </row>
    <row r="60" spans="1:24">
      <c r="A60" s="74" t="s">
        <v>44</v>
      </c>
      <c r="B60" s="7">
        <f>'Matriks Awal'!C20</f>
        <v>0.24</v>
      </c>
      <c r="C60" s="7">
        <v>4</v>
      </c>
      <c r="D60" s="7">
        <f t="shared" si="14"/>
        <v>8</v>
      </c>
      <c r="E60" s="7">
        <v>7</v>
      </c>
      <c r="F60" s="7">
        <f t="shared" si="15"/>
        <v>0.0576</v>
      </c>
      <c r="G60" s="7">
        <f t="shared" si="16"/>
        <v>0.2304</v>
      </c>
      <c r="H60" s="7">
        <f t="shared" si="17"/>
        <v>0.4608</v>
      </c>
      <c r="I60" s="7">
        <f t="shared" si="18"/>
        <v>0.4032</v>
      </c>
      <c r="O60" s="21">
        <v>17</v>
      </c>
      <c r="P60" s="22">
        <f t="shared" si="19"/>
        <v>0.0161146410081291</v>
      </c>
      <c r="Q60" s="22">
        <f t="shared" si="20"/>
        <v>0.0380132682793858</v>
      </c>
      <c r="R60" s="22">
        <f t="shared" si="21"/>
        <v>0.0589866511936786</v>
      </c>
      <c r="S60" s="22">
        <f t="shared" si="22"/>
        <v>0.113114560481194</v>
      </c>
      <c r="U60" s="21">
        <v>17</v>
      </c>
      <c r="V60" s="22">
        <f t="shared" si="23"/>
        <v>0.142463012184964</v>
      </c>
      <c r="W60" s="22">
        <f t="shared" si="24"/>
        <v>0.336059903496738</v>
      </c>
      <c r="X60" s="22">
        <f t="shared" si="25"/>
        <v>0.521477084318298</v>
      </c>
    </row>
    <row r="61" spans="1:24">
      <c r="A61" s="74" t="s">
        <v>45</v>
      </c>
      <c r="B61" s="7">
        <f>'Matriks Awal'!C21</f>
        <v>0.21</v>
      </c>
      <c r="C61" s="7">
        <v>5</v>
      </c>
      <c r="D61" s="7">
        <f t="shared" si="14"/>
        <v>10</v>
      </c>
      <c r="E61" s="7">
        <v>6</v>
      </c>
      <c r="F61" s="7">
        <f t="shared" si="15"/>
        <v>0.0441</v>
      </c>
      <c r="G61" s="7">
        <f t="shared" si="16"/>
        <v>0.2205</v>
      </c>
      <c r="H61" s="7">
        <f t="shared" si="17"/>
        <v>0.441</v>
      </c>
      <c r="I61" s="7">
        <f t="shared" si="18"/>
        <v>0.2646</v>
      </c>
      <c r="O61" s="21">
        <v>18</v>
      </c>
      <c r="P61" s="22">
        <f t="shared" si="19"/>
        <v>0.398827244775005</v>
      </c>
      <c r="Q61" s="22">
        <f t="shared" si="20"/>
        <v>0.0886028243546528</v>
      </c>
      <c r="R61" s="22">
        <f t="shared" si="21"/>
        <v>0.0518113342502783</v>
      </c>
      <c r="S61" s="22">
        <f t="shared" si="22"/>
        <v>0.539241403379936</v>
      </c>
      <c r="U61" s="21">
        <v>18</v>
      </c>
      <c r="V61" s="22">
        <f t="shared" si="23"/>
        <v>0.739607979422903</v>
      </c>
      <c r="W61" s="22">
        <f t="shared" si="24"/>
        <v>0.164310128634958</v>
      </c>
      <c r="X61" s="22">
        <f t="shared" si="25"/>
        <v>0.0960818919421388</v>
      </c>
    </row>
    <row r="62" spans="1:24">
      <c r="A62" s="74" t="s">
        <v>46</v>
      </c>
      <c r="B62" s="7">
        <f>'Matriks Awal'!C22</f>
        <v>0.25</v>
      </c>
      <c r="C62" s="7">
        <v>0</v>
      </c>
      <c r="D62" s="7">
        <f t="shared" si="14"/>
        <v>0</v>
      </c>
      <c r="E62" s="7">
        <v>0</v>
      </c>
      <c r="F62" s="7">
        <f t="shared" si="15"/>
        <v>0.0625</v>
      </c>
      <c r="G62" s="7">
        <f t="shared" si="16"/>
        <v>0</v>
      </c>
      <c r="H62" s="7">
        <f t="shared" si="17"/>
        <v>0</v>
      </c>
      <c r="I62" s="7">
        <f t="shared" si="18"/>
        <v>0</v>
      </c>
      <c r="O62" s="21">
        <v>19</v>
      </c>
      <c r="P62" s="22">
        <f t="shared" si="19"/>
        <v>0.0624299096194467</v>
      </c>
      <c r="Q62" s="22">
        <f t="shared" si="20"/>
        <v>0.0248161280971281</v>
      </c>
      <c r="R62" s="22">
        <f t="shared" si="21"/>
        <v>0.01832985102266</v>
      </c>
      <c r="S62" s="22">
        <f t="shared" si="22"/>
        <v>0.105575888739235</v>
      </c>
      <c r="U62" s="21">
        <v>19</v>
      </c>
      <c r="V62" s="22">
        <f t="shared" si="23"/>
        <v>0.59132734154523</v>
      </c>
      <c r="W62" s="22">
        <f t="shared" si="24"/>
        <v>0.235054882260307</v>
      </c>
      <c r="X62" s="22">
        <f t="shared" si="25"/>
        <v>0.173617776194463</v>
      </c>
    </row>
    <row r="63" spans="1:24">
      <c r="A63" s="74" t="s">
        <v>47</v>
      </c>
      <c r="B63" s="7">
        <f>'Matriks Awal'!C23</f>
        <v>0.25</v>
      </c>
      <c r="C63" s="7">
        <v>2</v>
      </c>
      <c r="D63" s="7">
        <f t="shared" si="14"/>
        <v>4</v>
      </c>
      <c r="E63" s="7">
        <v>2</v>
      </c>
      <c r="F63" s="7">
        <f t="shared" si="15"/>
        <v>0.0625</v>
      </c>
      <c r="G63" s="7">
        <f t="shared" si="16"/>
        <v>0.125</v>
      </c>
      <c r="H63" s="7">
        <f t="shared" si="17"/>
        <v>0.25</v>
      </c>
      <c r="I63" s="7">
        <f t="shared" si="18"/>
        <v>0.125</v>
      </c>
      <c r="O63" s="21">
        <v>20</v>
      </c>
      <c r="P63" s="22">
        <f t="shared" si="19"/>
        <v>0.0429387026079428</v>
      </c>
      <c r="Q63" s="22">
        <f t="shared" si="20"/>
        <v>0.0174962498964378</v>
      </c>
      <c r="R63" s="22">
        <f t="shared" si="21"/>
        <v>0.0135945160241567</v>
      </c>
      <c r="S63" s="22">
        <f t="shared" si="22"/>
        <v>0.0740294685285374</v>
      </c>
      <c r="U63" s="21">
        <v>20</v>
      </c>
      <c r="V63" s="22">
        <f t="shared" si="23"/>
        <v>0.580021759731944</v>
      </c>
      <c r="W63" s="22">
        <f t="shared" si="24"/>
        <v>0.236341692628703</v>
      </c>
      <c r="X63" s="22">
        <f t="shared" si="25"/>
        <v>0.183636547639353</v>
      </c>
    </row>
    <row r="64" spans="1:24">
      <c r="A64" s="74" t="s">
        <v>48</v>
      </c>
      <c r="B64" s="7">
        <f>'Matriks Awal'!C24</f>
        <v>0.58</v>
      </c>
      <c r="C64" s="7">
        <v>2</v>
      </c>
      <c r="D64" s="7">
        <f t="shared" si="14"/>
        <v>4</v>
      </c>
      <c r="E64" s="7">
        <v>2</v>
      </c>
      <c r="F64" s="7">
        <f t="shared" si="15"/>
        <v>0.3364</v>
      </c>
      <c r="G64" s="7">
        <f t="shared" si="16"/>
        <v>0.6728</v>
      </c>
      <c r="H64" s="7">
        <f t="shared" si="17"/>
        <v>1.3456</v>
      </c>
      <c r="I64" s="7">
        <f t="shared" si="18"/>
        <v>0.6728</v>
      </c>
      <c r="O64" s="21">
        <v>21</v>
      </c>
      <c r="P64" s="22">
        <f t="shared" si="19"/>
        <v>0.0161146410081291</v>
      </c>
      <c r="Q64" s="22">
        <f t="shared" si="20"/>
        <v>0.0380132682793858</v>
      </c>
      <c r="R64" s="22">
        <f t="shared" si="21"/>
        <v>0.0589866511936786</v>
      </c>
      <c r="S64" s="22">
        <f t="shared" si="22"/>
        <v>0.113114560481194</v>
      </c>
      <c r="U64" s="21">
        <v>21</v>
      </c>
      <c r="V64" s="22">
        <f t="shared" si="23"/>
        <v>0.142463012184964</v>
      </c>
      <c r="W64" s="22">
        <f t="shared" si="24"/>
        <v>0.336059903496738</v>
      </c>
      <c r="X64" s="22">
        <f t="shared" si="25"/>
        <v>0.521477084318298</v>
      </c>
    </row>
    <row r="65" spans="1:24">
      <c r="A65" s="74" t="s">
        <v>49</v>
      </c>
      <c r="B65" s="7">
        <f>'Matriks Awal'!C25</f>
        <v>0.21</v>
      </c>
      <c r="C65" s="7">
        <v>2</v>
      </c>
      <c r="D65" s="7">
        <f t="shared" si="14"/>
        <v>4</v>
      </c>
      <c r="E65" s="7">
        <v>3</v>
      </c>
      <c r="F65" s="7">
        <f t="shared" si="15"/>
        <v>0.0441</v>
      </c>
      <c r="G65" s="7">
        <f t="shared" si="16"/>
        <v>0.0882</v>
      </c>
      <c r="H65" s="7">
        <f t="shared" si="17"/>
        <v>0.1764</v>
      </c>
      <c r="I65" s="7">
        <f t="shared" si="18"/>
        <v>0.1323</v>
      </c>
      <c r="O65" s="21">
        <v>22</v>
      </c>
      <c r="P65" s="22">
        <f t="shared" si="19"/>
        <v>0.112146784900031</v>
      </c>
      <c r="Q65" s="22">
        <f t="shared" si="20"/>
        <v>4.42814674581545</v>
      </c>
      <c r="R65" s="22">
        <f t="shared" si="21"/>
        <v>1.59103869580724</v>
      </c>
      <c r="S65" s="22">
        <f t="shared" si="22"/>
        <v>6.13133222652271</v>
      </c>
      <c r="U65" s="21">
        <v>22</v>
      </c>
      <c r="V65" s="22">
        <f t="shared" si="23"/>
        <v>0.0182907695679758</v>
      </c>
      <c r="W65" s="22">
        <f t="shared" si="24"/>
        <v>0.722216083261696</v>
      </c>
      <c r="X65" s="22">
        <f t="shared" si="25"/>
        <v>0.259493147170329</v>
      </c>
    </row>
    <row r="66" spans="1:24">
      <c r="A66" s="74" t="s">
        <v>50</v>
      </c>
      <c r="B66" s="7">
        <f>'Matriks Awal'!C26</f>
        <v>0.15</v>
      </c>
      <c r="C66" s="7">
        <v>3</v>
      </c>
      <c r="D66" s="7">
        <f t="shared" si="14"/>
        <v>6</v>
      </c>
      <c r="E66" s="7">
        <v>2</v>
      </c>
      <c r="F66" s="7">
        <f t="shared" si="15"/>
        <v>0.0225</v>
      </c>
      <c r="G66" s="7">
        <f t="shared" si="16"/>
        <v>0.0675</v>
      </c>
      <c r="H66" s="7">
        <f t="shared" si="17"/>
        <v>0.135</v>
      </c>
      <c r="I66" s="7">
        <f t="shared" si="18"/>
        <v>0.045</v>
      </c>
      <c r="O66" s="21">
        <v>23</v>
      </c>
      <c r="P66" s="22">
        <f t="shared" si="19"/>
        <v>0.112146784900031</v>
      </c>
      <c r="Q66" s="22">
        <f t="shared" si="20"/>
        <v>4.42814674581545</v>
      </c>
      <c r="R66" s="22">
        <f t="shared" si="21"/>
        <v>1.59103869580724</v>
      </c>
      <c r="S66" s="22">
        <f t="shared" si="22"/>
        <v>6.13133222652271</v>
      </c>
      <c r="U66" s="21">
        <v>23</v>
      </c>
      <c r="V66" s="22">
        <f t="shared" si="23"/>
        <v>0.0182907695679758</v>
      </c>
      <c r="W66" s="22">
        <f t="shared" si="24"/>
        <v>0.722216083261696</v>
      </c>
      <c r="X66" s="22">
        <f t="shared" si="25"/>
        <v>0.259493147170329</v>
      </c>
    </row>
    <row r="67" spans="1:24">
      <c r="A67" s="74" t="s">
        <v>51</v>
      </c>
      <c r="B67" s="7">
        <f>'Matriks Awal'!C27</f>
        <v>0.53</v>
      </c>
      <c r="C67" s="7">
        <v>2</v>
      </c>
      <c r="D67" s="7">
        <f t="shared" si="14"/>
        <v>4</v>
      </c>
      <c r="E67" s="7">
        <v>2</v>
      </c>
      <c r="F67" s="7">
        <f t="shared" si="15"/>
        <v>0.2809</v>
      </c>
      <c r="G67" s="7">
        <f t="shared" si="16"/>
        <v>0.5618</v>
      </c>
      <c r="H67" s="7">
        <f t="shared" si="17"/>
        <v>1.1236</v>
      </c>
      <c r="I67" s="7">
        <f t="shared" si="18"/>
        <v>0.5618</v>
      </c>
      <c r="O67" s="21">
        <v>24</v>
      </c>
      <c r="P67" s="22">
        <f t="shared" si="19"/>
        <v>0.142923719497204</v>
      </c>
      <c r="Q67" s="22">
        <f t="shared" si="20"/>
        <v>3.61966022387322</v>
      </c>
      <c r="R67" s="22">
        <f t="shared" si="21"/>
        <v>0.488812268055629</v>
      </c>
      <c r="S67" s="22">
        <f t="shared" si="22"/>
        <v>4.25139621142606</v>
      </c>
      <c r="U67" s="21">
        <v>24</v>
      </c>
      <c r="V67" s="22">
        <f t="shared" si="23"/>
        <v>0.0336180662515251</v>
      </c>
      <c r="W67" s="22">
        <f t="shared" si="24"/>
        <v>0.851405054684158</v>
      </c>
      <c r="X67" s="22">
        <f t="shared" si="25"/>
        <v>0.114976879064317</v>
      </c>
    </row>
    <row r="68" spans="1:24">
      <c r="A68" s="74" t="s">
        <v>52</v>
      </c>
      <c r="B68" s="7">
        <f>'Matriks Awal'!C28</f>
        <v>0.15</v>
      </c>
      <c r="C68" s="7">
        <v>1</v>
      </c>
      <c r="D68" s="7">
        <f t="shared" si="14"/>
        <v>2</v>
      </c>
      <c r="E68" s="7">
        <v>1</v>
      </c>
      <c r="F68" s="7">
        <f t="shared" si="15"/>
        <v>0.0225</v>
      </c>
      <c r="G68" s="7">
        <f t="shared" si="16"/>
        <v>0.0225</v>
      </c>
      <c r="H68" s="7">
        <f t="shared" si="17"/>
        <v>0.045</v>
      </c>
      <c r="I68" s="7">
        <f t="shared" si="18"/>
        <v>0.0225</v>
      </c>
      <c r="O68" s="21">
        <v>25</v>
      </c>
      <c r="P68" s="22">
        <f t="shared" si="19"/>
        <v>0.440958149639228</v>
      </c>
      <c r="Q68" s="22">
        <f t="shared" si="20"/>
        <v>0.19474199785967</v>
      </c>
      <c r="R68" s="22">
        <f t="shared" si="21"/>
        <v>0.110509066197127</v>
      </c>
      <c r="S68" s="22">
        <f t="shared" si="22"/>
        <v>0.746209213696025</v>
      </c>
      <c r="U68" s="21">
        <v>25</v>
      </c>
      <c r="V68" s="22">
        <f t="shared" si="23"/>
        <v>0.590930990325263</v>
      </c>
      <c r="W68" s="22">
        <f t="shared" si="24"/>
        <v>0.260975064747726</v>
      </c>
      <c r="X68" s="22">
        <f t="shared" si="25"/>
        <v>0.148093944927011</v>
      </c>
    </row>
    <row r="69" spans="1:24">
      <c r="A69" s="74" t="s">
        <v>53</v>
      </c>
      <c r="B69" s="7">
        <f>'Matriks Awal'!C29</f>
        <v>0.6</v>
      </c>
      <c r="C69" s="7">
        <v>2</v>
      </c>
      <c r="D69" s="7">
        <f t="shared" si="14"/>
        <v>4</v>
      </c>
      <c r="E69" s="7">
        <v>3</v>
      </c>
      <c r="F69" s="7">
        <f t="shared" si="15"/>
        <v>0.36</v>
      </c>
      <c r="G69" s="7">
        <f t="shared" si="16"/>
        <v>0.72</v>
      </c>
      <c r="H69" s="7">
        <f t="shared" si="17"/>
        <v>1.44</v>
      </c>
      <c r="I69" s="7">
        <f t="shared" si="18"/>
        <v>1.08</v>
      </c>
      <c r="O69" s="21">
        <v>26</v>
      </c>
      <c r="P69" s="22">
        <f t="shared" si="19"/>
        <v>0.112146784900031</v>
      </c>
      <c r="Q69" s="22">
        <f t="shared" si="20"/>
        <v>4.42814674581545</v>
      </c>
      <c r="R69" s="22">
        <f t="shared" si="21"/>
        <v>1.59103869580724</v>
      </c>
      <c r="S69" s="22">
        <f t="shared" si="22"/>
        <v>6.13133222652271</v>
      </c>
      <c r="U69" s="21">
        <v>26</v>
      </c>
      <c r="V69" s="22">
        <f t="shared" si="23"/>
        <v>0.0182907695679758</v>
      </c>
      <c r="W69" s="22">
        <f t="shared" si="24"/>
        <v>0.722216083261696</v>
      </c>
      <c r="X69" s="22">
        <f t="shared" si="25"/>
        <v>0.259493147170329</v>
      </c>
    </row>
    <row r="70" spans="1:24">
      <c r="A70" s="74" t="s">
        <v>54</v>
      </c>
      <c r="B70" s="7">
        <f>'Matriks Awal'!C30</f>
        <v>0.21</v>
      </c>
      <c r="C70" s="7">
        <v>5</v>
      </c>
      <c r="D70" s="7">
        <f t="shared" si="14"/>
        <v>10</v>
      </c>
      <c r="E70" s="7">
        <v>7</v>
      </c>
      <c r="F70" s="7">
        <f t="shared" si="15"/>
        <v>0.0441</v>
      </c>
      <c r="G70" s="7">
        <f t="shared" si="16"/>
        <v>0.2205</v>
      </c>
      <c r="H70" s="7">
        <f t="shared" si="17"/>
        <v>0.441</v>
      </c>
      <c r="I70" s="7">
        <f t="shared" si="18"/>
        <v>0.3087</v>
      </c>
      <c r="O70" s="21">
        <v>27</v>
      </c>
      <c r="P70" s="22">
        <f t="shared" si="19"/>
        <v>0.0339142536876189</v>
      </c>
      <c r="Q70" s="22">
        <f t="shared" si="20"/>
        <v>0.137623211891045</v>
      </c>
      <c r="R70" s="22">
        <f t="shared" si="21"/>
        <v>0.35832607558549</v>
      </c>
      <c r="S70" s="22">
        <f t="shared" si="22"/>
        <v>0.529863541164153</v>
      </c>
      <c r="U70" s="21">
        <v>27</v>
      </c>
      <c r="V70" s="22">
        <f t="shared" si="23"/>
        <v>0.0640056374007288</v>
      </c>
      <c r="W70" s="22">
        <f t="shared" si="24"/>
        <v>0.259733310936388</v>
      </c>
      <c r="X70" s="22">
        <f t="shared" si="25"/>
        <v>0.676261051662883</v>
      </c>
    </row>
    <row r="71" spans="1:24">
      <c r="A71" s="74" t="s">
        <v>55</v>
      </c>
      <c r="B71" s="7">
        <f>'Matriks Awal'!C31</f>
        <v>0.42</v>
      </c>
      <c r="C71" s="7">
        <v>1</v>
      </c>
      <c r="D71" s="7">
        <f t="shared" si="14"/>
        <v>2</v>
      </c>
      <c r="E71" s="7">
        <v>1</v>
      </c>
      <c r="F71" s="7">
        <f t="shared" si="15"/>
        <v>0.1764</v>
      </c>
      <c r="G71" s="7">
        <f t="shared" si="16"/>
        <v>0.1764</v>
      </c>
      <c r="H71" s="7">
        <f t="shared" si="17"/>
        <v>0.3528</v>
      </c>
      <c r="I71" s="7">
        <f t="shared" si="18"/>
        <v>0.1764</v>
      </c>
      <c r="O71" s="21">
        <v>28</v>
      </c>
      <c r="P71" s="22">
        <f t="shared" si="19"/>
        <v>0.142923719497204</v>
      </c>
      <c r="Q71" s="22">
        <f t="shared" si="20"/>
        <v>3.61966022387322</v>
      </c>
      <c r="R71" s="22">
        <f t="shared" si="21"/>
        <v>0.488812268055629</v>
      </c>
      <c r="S71" s="22">
        <f t="shared" si="22"/>
        <v>4.25139621142606</v>
      </c>
      <c r="U71" s="21">
        <v>28</v>
      </c>
      <c r="V71" s="22">
        <f t="shared" si="23"/>
        <v>0.0336180662515251</v>
      </c>
      <c r="W71" s="22">
        <f t="shared" si="24"/>
        <v>0.851405054684158</v>
      </c>
      <c r="X71" s="22">
        <f t="shared" si="25"/>
        <v>0.114976879064317</v>
      </c>
    </row>
    <row r="72" spans="1:24">
      <c r="A72" s="28" t="s">
        <v>5</v>
      </c>
      <c r="B72" s="28"/>
      <c r="C72" s="28"/>
      <c r="D72" s="28"/>
      <c r="E72" s="28"/>
      <c r="F72" s="71">
        <f>SUM(F42:F71)</f>
        <v>3.402</v>
      </c>
      <c r="G72" s="71">
        <f>SUM(G42:G71)</f>
        <v>6.8349</v>
      </c>
      <c r="H72" s="71">
        <f>SUM(H42:H71)</f>
        <v>13.6698</v>
      </c>
      <c r="I72" s="71">
        <f>SUM(I42:I71)</f>
        <v>8.4192</v>
      </c>
      <c r="O72" s="21">
        <v>29</v>
      </c>
      <c r="P72" s="22">
        <f t="shared" si="19"/>
        <v>0.0340496621271283</v>
      </c>
      <c r="Q72" s="22">
        <f t="shared" si="20"/>
        <v>0.0153361188205701</v>
      </c>
      <c r="R72" s="22">
        <f t="shared" si="21"/>
        <v>0.0120516299262271</v>
      </c>
      <c r="S72" s="22">
        <f t="shared" si="22"/>
        <v>0.0614374108739256</v>
      </c>
      <c r="U72" s="21">
        <v>29</v>
      </c>
      <c r="V72" s="22">
        <f t="shared" si="23"/>
        <v>0.554217074625767</v>
      </c>
      <c r="W72" s="22">
        <f t="shared" si="24"/>
        <v>0.249621828173082</v>
      </c>
      <c r="X72" s="22">
        <f t="shared" si="25"/>
        <v>0.196161097201151</v>
      </c>
    </row>
    <row r="73" spans="1:24">
      <c r="A73" s="28" t="s">
        <v>66</v>
      </c>
      <c r="B73" s="28"/>
      <c r="C73" s="28"/>
      <c r="D73" s="28"/>
      <c r="E73" s="28"/>
      <c r="F73" s="28"/>
      <c r="G73" s="71">
        <f>(G72/$F72)</f>
        <v>2.00908289241623</v>
      </c>
      <c r="H73" s="71">
        <f>(H72/$F72)</f>
        <v>4.01816578483245</v>
      </c>
      <c r="I73" s="71">
        <f>(I72/$F72)</f>
        <v>2.47477954144621</v>
      </c>
      <c r="O73" s="21">
        <v>30</v>
      </c>
      <c r="P73" s="22">
        <f t="shared" si="19"/>
        <v>0.0339142536876189</v>
      </c>
      <c r="Q73" s="22">
        <f t="shared" si="20"/>
        <v>0.137623211891045</v>
      </c>
      <c r="R73" s="22">
        <f t="shared" si="21"/>
        <v>0.35832607558549</v>
      </c>
      <c r="S73" s="22">
        <f t="shared" si="22"/>
        <v>0.529863541164153</v>
      </c>
      <c r="U73" s="21">
        <v>30</v>
      </c>
      <c r="V73" s="22">
        <f t="shared" si="23"/>
        <v>0.0640056374007288</v>
      </c>
      <c r="W73" s="22">
        <f t="shared" si="24"/>
        <v>0.259733310936388</v>
      </c>
      <c r="X73" s="22">
        <f t="shared" si="25"/>
        <v>0.676261051662883</v>
      </c>
    </row>
    <row r="74" spans="1:9">
      <c r="A74" s="30"/>
      <c r="B74" s="30"/>
      <c r="C74" s="30"/>
      <c r="D74" s="30"/>
      <c r="E74" s="30"/>
      <c r="F74" s="30"/>
      <c r="G74" s="67"/>
      <c r="H74" s="67"/>
      <c r="I74" s="67"/>
    </row>
    <row r="75" spans="1:9">
      <c r="A75" s="30"/>
      <c r="B75" s="30"/>
      <c r="C75" s="30"/>
      <c r="D75" s="30"/>
      <c r="E75" s="30"/>
      <c r="F75" s="30"/>
      <c r="G75" s="67"/>
      <c r="H75" s="67"/>
      <c r="I75" s="67"/>
    </row>
    <row r="76" spans="1:16">
      <c r="A76" s="32" t="s">
        <v>3</v>
      </c>
      <c r="B76" s="32" t="s">
        <v>67</v>
      </c>
      <c r="C76" s="32" t="s">
        <v>10</v>
      </c>
      <c r="D76" s="32"/>
      <c r="E76" s="32"/>
      <c r="F76" s="34" t="s">
        <v>11</v>
      </c>
      <c r="G76" s="32" t="s">
        <v>12</v>
      </c>
      <c r="H76" s="32" t="s">
        <v>13</v>
      </c>
      <c r="I76" s="32" t="s">
        <v>14</v>
      </c>
      <c r="O76" s="39" t="s">
        <v>68</v>
      </c>
      <c r="P76" s="40"/>
    </row>
    <row r="77" spans="1:16">
      <c r="A77" s="32"/>
      <c r="B77" s="32"/>
      <c r="C77" s="32" t="s">
        <v>21</v>
      </c>
      <c r="D77" s="32" t="s">
        <v>22</v>
      </c>
      <c r="E77" s="32" t="s">
        <v>23</v>
      </c>
      <c r="F77" s="34"/>
      <c r="G77" s="32"/>
      <c r="H77" s="32"/>
      <c r="I77" s="32"/>
      <c r="O77" s="40"/>
      <c r="P77" s="40"/>
    </row>
    <row r="78" spans="1:16">
      <c r="A78" s="74" t="s">
        <v>26</v>
      </c>
      <c r="B78" s="7">
        <f>'Matriks Awal'!D2</f>
        <v>0.54</v>
      </c>
      <c r="C78" s="7">
        <v>2</v>
      </c>
      <c r="D78" s="7">
        <f>C78*2</f>
        <v>4</v>
      </c>
      <c r="E78" s="7">
        <v>2</v>
      </c>
      <c r="F78" s="7">
        <f>B78^2</f>
        <v>0.2916</v>
      </c>
      <c r="G78" s="7">
        <f>$F78*C78</f>
        <v>0.5832</v>
      </c>
      <c r="H78" s="7">
        <f>$F78*D78</f>
        <v>1.1664</v>
      </c>
      <c r="I78" s="7">
        <f>$F78*E78</f>
        <v>0.5832</v>
      </c>
      <c r="O78" s="41" t="s">
        <v>69</v>
      </c>
      <c r="P78" s="27">
        <f>SUM(V6:V35)</f>
        <v>249.048468529663</v>
      </c>
    </row>
    <row r="79" spans="1:16">
      <c r="A79" s="74" t="s">
        <v>27</v>
      </c>
      <c r="B79" s="7">
        <f>'Matriks Awal'!D3</f>
        <v>0.52</v>
      </c>
      <c r="C79" s="7">
        <v>3</v>
      </c>
      <c r="D79" s="7">
        <f t="shared" ref="D79:D107" si="26">C79*2</f>
        <v>6</v>
      </c>
      <c r="E79" s="7">
        <v>3</v>
      </c>
      <c r="F79" s="7">
        <f t="shared" ref="F79:F107" si="27">B79^2</f>
        <v>0.2704</v>
      </c>
      <c r="G79" s="7">
        <f t="shared" ref="G79:G107" si="28">F79*C79</f>
        <v>0.8112</v>
      </c>
      <c r="H79" s="7">
        <f t="shared" ref="H79:H107" si="29">$F79*D79</f>
        <v>1.6224</v>
      </c>
      <c r="I79" s="7">
        <f t="shared" ref="I79:I107" si="30">$F79*E79</f>
        <v>0.8112</v>
      </c>
      <c r="O79" s="41" t="s">
        <v>70</v>
      </c>
      <c r="P79" s="41">
        <v>0</v>
      </c>
    </row>
    <row r="80" spans="1:16">
      <c r="A80" s="74" t="s">
        <v>28</v>
      </c>
      <c r="B80" s="7">
        <f>'Matriks Awal'!D4</f>
        <v>0.56</v>
      </c>
      <c r="C80" s="7">
        <v>0</v>
      </c>
      <c r="D80" s="7">
        <f t="shared" si="26"/>
        <v>0</v>
      </c>
      <c r="E80" s="7">
        <v>0</v>
      </c>
      <c r="F80" s="7">
        <f t="shared" si="27"/>
        <v>0.3136</v>
      </c>
      <c r="G80" s="7">
        <f t="shared" si="28"/>
        <v>0</v>
      </c>
      <c r="H80" s="7">
        <f t="shared" si="29"/>
        <v>0</v>
      </c>
      <c r="I80" s="7">
        <f t="shared" si="30"/>
        <v>0</v>
      </c>
      <c r="O80" s="41" t="s">
        <v>71</v>
      </c>
      <c r="P80" s="27">
        <f>(P78-P79)</f>
        <v>249.048468529663</v>
      </c>
    </row>
    <row r="81" spans="1:9">
      <c r="A81" s="74" t="s">
        <v>29</v>
      </c>
      <c r="B81" s="7">
        <f>'Matriks Awal'!D5</f>
        <v>0.13</v>
      </c>
      <c r="C81" s="7">
        <v>6</v>
      </c>
      <c r="D81" s="7">
        <f t="shared" si="26"/>
        <v>12</v>
      </c>
      <c r="E81" s="7">
        <v>8</v>
      </c>
      <c r="F81" s="7">
        <f t="shared" si="27"/>
        <v>0.0169</v>
      </c>
      <c r="G81" s="7">
        <f t="shared" si="28"/>
        <v>0.1014</v>
      </c>
      <c r="H81" s="7">
        <f t="shared" si="29"/>
        <v>0.2028</v>
      </c>
      <c r="I81" s="7">
        <f t="shared" si="30"/>
        <v>0.1352</v>
      </c>
    </row>
    <row r="82" spans="1:16">
      <c r="A82" s="74" t="s">
        <v>30</v>
      </c>
      <c r="B82" s="7">
        <f>'Matriks Awal'!D6</f>
        <v>0.35</v>
      </c>
      <c r="C82" s="7">
        <v>1</v>
      </c>
      <c r="D82" s="7">
        <f t="shared" si="26"/>
        <v>2</v>
      </c>
      <c r="E82" s="7">
        <v>1</v>
      </c>
      <c r="F82" s="7">
        <f t="shared" si="27"/>
        <v>0.1225</v>
      </c>
      <c r="G82" s="7">
        <f t="shared" si="28"/>
        <v>0.1225</v>
      </c>
      <c r="H82" s="7">
        <f t="shared" si="29"/>
        <v>0.245</v>
      </c>
      <c r="I82" s="7">
        <f t="shared" si="30"/>
        <v>0.1225</v>
      </c>
      <c r="O82" s="42" t="s">
        <v>72</v>
      </c>
      <c r="P82" s="43"/>
    </row>
    <row r="83" spans="1:16">
      <c r="A83" s="74" t="s">
        <v>31</v>
      </c>
      <c r="B83" s="7">
        <f>'Matriks Awal'!D7</f>
        <v>0.56</v>
      </c>
      <c r="C83" s="7">
        <v>1</v>
      </c>
      <c r="D83" s="7">
        <f t="shared" si="26"/>
        <v>2</v>
      </c>
      <c r="E83" s="7">
        <v>0</v>
      </c>
      <c r="F83" s="7">
        <f t="shared" si="27"/>
        <v>0.3136</v>
      </c>
      <c r="G83" s="7">
        <f t="shared" si="28"/>
        <v>0.3136</v>
      </c>
      <c r="H83" s="7">
        <f t="shared" si="29"/>
        <v>0.6272</v>
      </c>
      <c r="I83" s="7">
        <f t="shared" si="30"/>
        <v>0</v>
      </c>
      <c r="O83" s="43"/>
      <c r="P83" s="43"/>
    </row>
    <row r="84" spans="1:9">
      <c r="A84" s="74" t="s">
        <v>32</v>
      </c>
      <c r="B84" s="7">
        <f>'Matriks Awal'!D8</f>
        <v>0.14</v>
      </c>
      <c r="C84" s="7">
        <v>2</v>
      </c>
      <c r="D84" s="7">
        <f t="shared" si="26"/>
        <v>4</v>
      </c>
      <c r="E84" s="7">
        <v>2</v>
      </c>
      <c r="F84" s="7">
        <f t="shared" si="27"/>
        <v>0.0196</v>
      </c>
      <c r="G84" s="7">
        <f t="shared" si="28"/>
        <v>0.0392</v>
      </c>
      <c r="H84" s="7">
        <f t="shared" si="29"/>
        <v>0.0784</v>
      </c>
      <c r="I84" s="7">
        <f t="shared" si="30"/>
        <v>0.0392</v>
      </c>
    </row>
    <row r="85" spans="1:9">
      <c r="A85" s="74" t="s">
        <v>33</v>
      </c>
      <c r="B85" s="7">
        <f>'Matriks Awal'!D9</f>
        <v>0.34</v>
      </c>
      <c r="C85" s="7">
        <v>3</v>
      </c>
      <c r="D85" s="7">
        <f t="shared" si="26"/>
        <v>6</v>
      </c>
      <c r="E85" s="7">
        <v>4</v>
      </c>
      <c r="F85" s="7">
        <f t="shared" si="27"/>
        <v>0.1156</v>
      </c>
      <c r="G85" s="7">
        <f t="shared" si="28"/>
        <v>0.3468</v>
      </c>
      <c r="H85" s="7">
        <f t="shared" si="29"/>
        <v>0.6936</v>
      </c>
      <c r="I85" s="7">
        <f t="shared" si="30"/>
        <v>0.4624</v>
      </c>
    </row>
    <row r="86" spans="1:9">
      <c r="A86" s="74" t="s">
        <v>34</v>
      </c>
      <c r="B86" s="7">
        <f>'Matriks Awal'!D10</f>
        <v>0.23</v>
      </c>
      <c r="C86" s="7">
        <v>4</v>
      </c>
      <c r="D86" s="7">
        <f t="shared" si="26"/>
        <v>8</v>
      </c>
      <c r="E86" s="7">
        <v>1</v>
      </c>
      <c r="F86" s="7">
        <f t="shared" si="27"/>
        <v>0.0529</v>
      </c>
      <c r="G86" s="7">
        <f t="shared" si="28"/>
        <v>0.2116</v>
      </c>
      <c r="H86" s="7">
        <f t="shared" si="29"/>
        <v>0.4232</v>
      </c>
      <c r="I86" s="7">
        <f t="shared" si="30"/>
        <v>0.0529</v>
      </c>
    </row>
    <row r="87" spans="1:9">
      <c r="A87" s="74" t="s">
        <v>35</v>
      </c>
      <c r="B87" s="7">
        <f>'Matriks Awal'!D11</f>
        <v>0.35</v>
      </c>
      <c r="C87" s="7">
        <v>7</v>
      </c>
      <c r="D87" s="7">
        <f t="shared" si="26"/>
        <v>14</v>
      </c>
      <c r="E87" s="7">
        <v>9</v>
      </c>
      <c r="F87" s="7">
        <f t="shared" si="27"/>
        <v>0.1225</v>
      </c>
      <c r="G87" s="7">
        <f t="shared" si="28"/>
        <v>0.8575</v>
      </c>
      <c r="H87" s="7">
        <f t="shared" si="29"/>
        <v>1.715</v>
      </c>
      <c r="I87" s="7">
        <f t="shared" si="30"/>
        <v>1.1025</v>
      </c>
    </row>
    <row r="88" spans="1:9">
      <c r="A88" s="74" t="s">
        <v>36</v>
      </c>
      <c r="B88" s="7">
        <f>'Matriks Awal'!D12</f>
        <v>0.51</v>
      </c>
      <c r="C88" s="7">
        <v>0</v>
      </c>
      <c r="D88" s="7">
        <f t="shared" si="26"/>
        <v>0</v>
      </c>
      <c r="E88" s="7">
        <v>0</v>
      </c>
      <c r="F88" s="7">
        <f t="shared" si="27"/>
        <v>0.2601</v>
      </c>
      <c r="G88" s="7">
        <f t="shared" si="28"/>
        <v>0</v>
      </c>
      <c r="H88" s="7">
        <f t="shared" si="29"/>
        <v>0</v>
      </c>
      <c r="I88" s="7">
        <f t="shared" si="30"/>
        <v>0</v>
      </c>
    </row>
    <row r="89" spans="1:9">
      <c r="A89" s="74" t="s">
        <v>37</v>
      </c>
      <c r="B89" s="7">
        <f>'Matriks Awal'!D13</f>
        <v>0.25</v>
      </c>
      <c r="C89" s="7">
        <v>4</v>
      </c>
      <c r="D89" s="7">
        <f t="shared" si="26"/>
        <v>8</v>
      </c>
      <c r="E89" s="7">
        <v>3</v>
      </c>
      <c r="F89" s="7">
        <f t="shared" si="27"/>
        <v>0.0625</v>
      </c>
      <c r="G89" s="7">
        <f t="shared" si="28"/>
        <v>0.25</v>
      </c>
      <c r="H89" s="7">
        <f t="shared" si="29"/>
        <v>0.5</v>
      </c>
      <c r="I89" s="7">
        <f t="shared" si="30"/>
        <v>0.1875</v>
      </c>
    </row>
    <row r="90" spans="1:9">
      <c r="A90" s="74" t="s">
        <v>38</v>
      </c>
      <c r="B90" s="7">
        <f>'Matriks Awal'!D14</f>
        <v>0.19</v>
      </c>
      <c r="C90" s="7">
        <v>0</v>
      </c>
      <c r="D90" s="7">
        <f t="shared" si="26"/>
        <v>0</v>
      </c>
      <c r="E90" s="7">
        <v>0</v>
      </c>
      <c r="F90" s="7">
        <f t="shared" si="27"/>
        <v>0.0361</v>
      </c>
      <c r="G90" s="7">
        <f t="shared" si="28"/>
        <v>0</v>
      </c>
      <c r="H90" s="7">
        <f t="shared" si="29"/>
        <v>0</v>
      </c>
      <c r="I90" s="7">
        <f t="shared" si="30"/>
        <v>0</v>
      </c>
    </row>
    <row r="91" spans="1:9">
      <c r="A91" s="74" t="s">
        <v>39</v>
      </c>
      <c r="B91" s="7">
        <f>'Matriks Awal'!D15</f>
        <v>0.41</v>
      </c>
      <c r="C91" s="7">
        <v>2</v>
      </c>
      <c r="D91" s="7">
        <f t="shared" si="26"/>
        <v>4</v>
      </c>
      <c r="E91" s="7">
        <v>1</v>
      </c>
      <c r="F91" s="7">
        <f t="shared" si="27"/>
        <v>0.1681</v>
      </c>
      <c r="G91" s="7">
        <f t="shared" si="28"/>
        <v>0.3362</v>
      </c>
      <c r="H91" s="7">
        <f t="shared" si="29"/>
        <v>0.6724</v>
      </c>
      <c r="I91" s="7">
        <f t="shared" si="30"/>
        <v>0.1681</v>
      </c>
    </row>
    <row r="92" spans="1:9">
      <c r="A92" s="74" t="s">
        <v>40</v>
      </c>
      <c r="B92" s="7">
        <f>'Matriks Awal'!D16</f>
        <v>0.27</v>
      </c>
      <c r="C92" s="7">
        <v>3</v>
      </c>
      <c r="D92" s="7">
        <f t="shared" si="26"/>
        <v>6</v>
      </c>
      <c r="E92" s="7">
        <v>5</v>
      </c>
      <c r="F92" s="7">
        <f t="shared" si="27"/>
        <v>0.0729</v>
      </c>
      <c r="G92" s="7">
        <f t="shared" si="28"/>
        <v>0.2187</v>
      </c>
      <c r="H92" s="7">
        <f t="shared" si="29"/>
        <v>0.4374</v>
      </c>
      <c r="I92" s="7">
        <f t="shared" si="30"/>
        <v>0.3645</v>
      </c>
    </row>
    <row r="93" spans="1:9">
      <c r="A93" s="74" t="s">
        <v>41</v>
      </c>
      <c r="B93" s="7">
        <f>'Matriks Awal'!D17</f>
        <v>0.19</v>
      </c>
      <c r="C93" s="7">
        <v>1</v>
      </c>
      <c r="D93" s="7">
        <f t="shared" si="26"/>
        <v>2</v>
      </c>
      <c r="E93" s="7">
        <v>1</v>
      </c>
      <c r="F93" s="7">
        <f t="shared" si="27"/>
        <v>0.0361</v>
      </c>
      <c r="G93" s="7">
        <f t="shared" si="28"/>
        <v>0.0361</v>
      </c>
      <c r="H93" s="7">
        <f t="shared" si="29"/>
        <v>0.0722</v>
      </c>
      <c r="I93" s="7">
        <f t="shared" si="30"/>
        <v>0.0361</v>
      </c>
    </row>
    <row r="94" spans="1:9">
      <c r="A94" s="74" t="s">
        <v>42</v>
      </c>
      <c r="B94" s="7">
        <f>'Matriks Awal'!D18</f>
        <v>0.63</v>
      </c>
      <c r="C94" s="7">
        <v>0</v>
      </c>
      <c r="D94" s="7">
        <f t="shared" si="26"/>
        <v>0</v>
      </c>
      <c r="E94" s="7">
        <v>0</v>
      </c>
      <c r="F94" s="7">
        <f t="shared" si="27"/>
        <v>0.3969</v>
      </c>
      <c r="G94" s="7">
        <f t="shared" si="28"/>
        <v>0</v>
      </c>
      <c r="H94" s="7">
        <f t="shared" si="29"/>
        <v>0</v>
      </c>
      <c r="I94" s="7">
        <f t="shared" si="30"/>
        <v>0</v>
      </c>
    </row>
    <row r="95" spans="1:9">
      <c r="A95" s="74" t="s">
        <v>43</v>
      </c>
      <c r="B95" s="7">
        <f>'Matriks Awal'!D19</f>
        <v>0.32</v>
      </c>
      <c r="C95" s="7">
        <v>3</v>
      </c>
      <c r="D95" s="7">
        <f t="shared" si="26"/>
        <v>6</v>
      </c>
      <c r="E95" s="7">
        <v>5</v>
      </c>
      <c r="F95" s="7">
        <f t="shared" si="27"/>
        <v>0.1024</v>
      </c>
      <c r="G95" s="7">
        <f t="shared" si="28"/>
        <v>0.3072</v>
      </c>
      <c r="H95" s="7">
        <f t="shared" si="29"/>
        <v>0.6144</v>
      </c>
      <c r="I95" s="7">
        <f t="shared" si="30"/>
        <v>0.512</v>
      </c>
    </row>
    <row r="96" spans="1:9">
      <c r="A96" s="74" t="s">
        <v>44</v>
      </c>
      <c r="B96" s="7">
        <f>'Matriks Awal'!D20</f>
        <v>0.35</v>
      </c>
      <c r="C96" s="7">
        <v>4</v>
      </c>
      <c r="D96" s="7">
        <f t="shared" si="26"/>
        <v>8</v>
      </c>
      <c r="E96" s="7">
        <v>7</v>
      </c>
      <c r="F96" s="7">
        <f t="shared" si="27"/>
        <v>0.1225</v>
      </c>
      <c r="G96" s="7">
        <f t="shared" si="28"/>
        <v>0.49</v>
      </c>
      <c r="H96" s="7">
        <f t="shared" si="29"/>
        <v>0.98</v>
      </c>
      <c r="I96" s="7">
        <f t="shared" si="30"/>
        <v>0.8575</v>
      </c>
    </row>
    <row r="97" spans="1:9">
      <c r="A97" s="74" t="s">
        <v>45</v>
      </c>
      <c r="B97" s="7">
        <f>'Matriks Awal'!D21</f>
        <v>0.12</v>
      </c>
      <c r="C97" s="7">
        <v>5</v>
      </c>
      <c r="D97" s="7">
        <f t="shared" si="26"/>
        <v>10</v>
      </c>
      <c r="E97" s="7">
        <v>6</v>
      </c>
      <c r="F97" s="7">
        <f t="shared" si="27"/>
        <v>0.0144</v>
      </c>
      <c r="G97" s="7">
        <f t="shared" si="28"/>
        <v>0.072</v>
      </c>
      <c r="H97" s="7">
        <f t="shared" si="29"/>
        <v>0.144</v>
      </c>
      <c r="I97" s="7">
        <f t="shared" si="30"/>
        <v>0.0864</v>
      </c>
    </row>
    <row r="98" spans="1:9">
      <c r="A98" s="74" t="s">
        <v>46</v>
      </c>
      <c r="B98" s="7">
        <f>'Matriks Awal'!D22</f>
        <v>0.59</v>
      </c>
      <c r="C98" s="7">
        <v>0</v>
      </c>
      <c r="D98" s="7">
        <f t="shared" si="26"/>
        <v>0</v>
      </c>
      <c r="E98" s="7">
        <v>0</v>
      </c>
      <c r="F98" s="7">
        <f t="shared" si="27"/>
        <v>0.3481</v>
      </c>
      <c r="G98" s="7">
        <f t="shared" si="28"/>
        <v>0</v>
      </c>
      <c r="H98" s="7">
        <f t="shared" si="29"/>
        <v>0</v>
      </c>
      <c r="I98" s="7">
        <f t="shared" si="30"/>
        <v>0</v>
      </c>
    </row>
    <row r="99" spans="1:9">
      <c r="A99" s="74" t="s">
        <v>47</v>
      </c>
      <c r="B99" s="7">
        <f>'Matriks Awal'!D23</f>
        <v>0.28</v>
      </c>
      <c r="C99" s="7">
        <v>2</v>
      </c>
      <c r="D99" s="7">
        <f t="shared" si="26"/>
        <v>4</v>
      </c>
      <c r="E99" s="7">
        <v>2</v>
      </c>
      <c r="F99" s="7">
        <f t="shared" si="27"/>
        <v>0.0784</v>
      </c>
      <c r="G99" s="7">
        <f t="shared" si="28"/>
        <v>0.1568</v>
      </c>
      <c r="H99" s="7">
        <f t="shared" si="29"/>
        <v>0.3136</v>
      </c>
      <c r="I99" s="7">
        <f t="shared" si="30"/>
        <v>0.1568</v>
      </c>
    </row>
    <row r="100" spans="1:9">
      <c r="A100" s="74" t="s">
        <v>48</v>
      </c>
      <c r="B100" s="7">
        <f>'Matriks Awal'!D24</f>
        <v>0.3</v>
      </c>
      <c r="C100" s="7">
        <v>2</v>
      </c>
      <c r="D100" s="7">
        <f t="shared" si="26"/>
        <v>4</v>
      </c>
      <c r="E100" s="7">
        <v>2</v>
      </c>
      <c r="F100" s="7">
        <f t="shared" si="27"/>
        <v>0.09</v>
      </c>
      <c r="G100" s="7">
        <f t="shared" si="28"/>
        <v>0.18</v>
      </c>
      <c r="H100" s="7">
        <f t="shared" si="29"/>
        <v>0.36</v>
      </c>
      <c r="I100" s="7">
        <f t="shared" si="30"/>
        <v>0.18</v>
      </c>
    </row>
    <row r="101" spans="1:9">
      <c r="A101" s="74" t="s">
        <v>49</v>
      </c>
      <c r="B101" s="7">
        <f>'Matriks Awal'!D25</f>
        <v>0.35</v>
      </c>
      <c r="C101" s="7">
        <v>2</v>
      </c>
      <c r="D101" s="7">
        <f t="shared" si="26"/>
        <v>4</v>
      </c>
      <c r="E101" s="7">
        <v>3</v>
      </c>
      <c r="F101" s="7">
        <f t="shared" si="27"/>
        <v>0.1225</v>
      </c>
      <c r="G101" s="7">
        <f t="shared" si="28"/>
        <v>0.245</v>
      </c>
      <c r="H101" s="7">
        <f t="shared" si="29"/>
        <v>0.49</v>
      </c>
      <c r="I101" s="7">
        <f t="shared" si="30"/>
        <v>0.3675</v>
      </c>
    </row>
    <row r="102" spans="1:9">
      <c r="A102" s="74" t="s">
        <v>50</v>
      </c>
      <c r="B102" s="7">
        <f>'Matriks Awal'!D26</f>
        <v>0.32</v>
      </c>
      <c r="C102" s="7">
        <v>3</v>
      </c>
      <c r="D102" s="7">
        <f t="shared" si="26"/>
        <v>6</v>
      </c>
      <c r="E102" s="7">
        <v>2</v>
      </c>
      <c r="F102" s="7">
        <f t="shared" si="27"/>
        <v>0.1024</v>
      </c>
      <c r="G102" s="7">
        <f t="shared" si="28"/>
        <v>0.3072</v>
      </c>
      <c r="H102" s="7">
        <f t="shared" si="29"/>
        <v>0.6144</v>
      </c>
      <c r="I102" s="7">
        <f t="shared" si="30"/>
        <v>0.2048</v>
      </c>
    </row>
    <row r="103" spans="1:9">
      <c r="A103" s="74" t="s">
        <v>51</v>
      </c>
      <c r="B103" s="7">
        <f>'Matriks Awal'!D27</f>
        <v>0.27</v>
      </c>
      <c r="C103" s="7">
        <v>2</v>
      </c>
      <c r="D103" s="7">
        <f t="shared" si="26"/>
        <v>4</v>
      </c>
      <c r="E103" s="7">
        <v>2</v>
      </c>
      <c r="F103" s="7">
        <f t="shared" si="27"/>
        <v>0.0729</v>
      </c>
      <c r="G103" s="7">
        <f t="shared" si="28"/>
        <v>0.1458</v>
      </c>
      <c r="H103" s="7">
        <f t="shared" si="29"/>
        <v>0.2916</v>
      </c>
      <c r="I103" s="7">
        <f t="shared" si="30"/>
        <v>0.1458</v>
      </c>
    </row>
    <row r="104" spans="1:9">
      <c r="A104" s="74" t="s">
        <v>52</v>
      </c>
      <c r="B104" s="7">
        <f>'Matriks Awal'!D28</f>
        <v>0.15</v>
      </c>
      <c r="C104" s="7">
        <v>1</v>
      </c>
      <c r="D104" s="7">
        <f t="shared" si="26"/>
        <v>2</v>
      </c>
      <c r="E104" s="7">
        <v>1</v>
      </c>
      <c r="F104" s="7">
        <f t="shared" si="27"/>
        <v>0.0225</v>
      </c>
      <c r="G104" s="7">
        <f t="shared" si="28"/>
        <v>0.0225</v>
      </c>
      <c r="H104" s="7">
        <f t="shared" si="29"/>
        <v>0.045</v>
      </c>
      <c r="I104" s="7">
        <f t="shared" si="30"/>
        <v>0.0225</v>
      </c>
    </row>
    <row r="105" spans="1:9">
      <c r="A105" s="74" t="s">
        <v>53</v>
      </c>
      <c r="B105" s="7">
        <f>'Matriks Awal'!D29</f>
        <v>0.13</v>
      </c>
      <c r="C105" s="7">
        <v>2</v>
      </c>
      <c r="D105" s="7">
        <f t="shared" si="26"/>
        <v>4</v>
      </c>
      <c r="E105" s="7">
        <v>3</v>
      </c>
      <c r="F105" s="7">
        <f t="shared" si="27"/>
        <v>0.0169</v>
      </c>
      <c r="G105" s="7">
        <f t="shared" si="28"/>
        <v>0.0338</v>
      </c>
      <c r="H105" s="7">
        <f t="shared" si="29"/>
        <v>0.0676</v>
      </c>
      <c r="I105" s="7">
        <f t="shared" si="30"/>
        <v>0.0507</v>
      </c>
    </row>
    <row r="106" spans="1:9">
      <c r="A106" s="74" t="s">
        <v>54</v>
      </c>
      <c r="B106" s="7">
        <f>'Matriks Awal'!D30</f>
        <v>0.16</v>
      </c>
      <c r="C106" s="7">
        <v>5</v>
      </c>
      <c r="D106" s="7">
        <f t="shared" si="26"/>
        <v>10</v>
      </c>
      <c r="E106" s="7">
        <v>7</v>
      </c>
      <c r="F106" s="7">
        <f t="shared" si="27"/>
        <v>0.0256</v>
      </c>
      <c r="G106" s="7">
        <f t="shared" si="28"/>
        <v>0.128</v>
      </c>
      <c r="H106" s="7">
        <f t="shared" si="29"/>
        <v>0.256</v>
      </c>
      <c r="I106" s="7">
        <f t="shared" si="30"/>
        <v>0.1792</v>
      </c>
    </row>
    <row r="107" spans="1:9">
      <c r="A107" s="74" t="s">
        <v>55</v>
      </c>
      <c r="B107" s="7">
        <f>'Matriks Awal'!D31</f>
        <v>0.22</v>
      </c>
      <c r="C107" s="7">
        <v>1</v>
      </c>
      <c r="D107" s="7">
        <f t="shared" si="26"/>
        <v>2</v>
      </c>
      <c r="E107" s="7">
        <v>1</v>
      </c>
      <c r="F107" s="7">
        <f t="shared" si="27"/>
        <v>0.0484</v>
      </c>
      <c r="G107" s="7">
        <f t="shared" si="28"/>
        <v>0.0484</v>
      </c>
      <c r="H107" s="7">
        <f t="shared" si="29"/>
        <v>0.0968</v>
      </c>
      <c r="I107" s="7">
        <f t="shared" si="30"/>
        <v>0.0484</v>
      </c>
    </row>
    <row r="108" spans="1:9">
      <c r="A108" s="36" t="s">
        <v>5</v>
      </c>
      <c r="B108" s="36"/>
      <c r="C108" s="36"/>
      <c r="D108" s="36"/>
      <c r="E108" s="36"/>
      <c r="F108" s="72">
        <f>SUM(F78:F107)</f>
        <v>3.8389</v>
      </c>
      <c r="G108" s="72">
        <f>SUM(G78:G107)</f>
        <v>6.3647</v>
      </c>
      <c r="H108" s="72">
        <f>SUM(H78:H107)</f>
        <v>12.7294</v>
      </c>
      <c r="I108" s="72">
        <f>SUM(I78:I107)</f>
        <v>6.8769</v>
      </c>
    </row>
    <row r="109" spans="1:9">
      <c r="A109" s="36" t="s">
        <v>73</v>
      </c>
      <c r="B109" s="36"/>
      <c r="C109" s="36"/>
      <c r="D109" s="36"/>
      <c r="E109" s="36"/>
      <c r="F109" s="36"/>
      <c r="G109" s="72">
        <f>(G108/$F108)</f>
        <v>1.65794889160958</v>
      </c>
      <c r="H109" s="72">
        <f>(H108/$F108)</f>
        <v>3.31589778321915</v>
      </c>
      <c r="I109" s="72">
        <f>(I108/$F108)</f>
        <v>1.79137252858892</v>
      </c>
    </row>
  </sheetData>
  <mergeCells count="46">
    <mergeCell ref="C4:E4"/>
    <mergeCell ref="P4:R4"/>
    <mergeCell ref="A36:E36"/>
    <mergeCell ref="O36:U36"/>
    <mergeCell ref="A37:F37"/>
    <mergeCell ref="C40:E40"/>
    <mergeCell ref="A72:E72"/>
    <mergeCell ref="A73:F73"/>
    <mergeCell ref="C76:E76"/>
    <mergeCell ref="A108:E108"/>
    <mergeCell ref="A109:F109"/>
    <mergeCell ref="A4:A5"/>
    <mergeCell ref="A40:A41"/>
    <mergeCell ref="A76:A77"/>
    <mergeCell ref="B4:B5"/>
    <mergeCell ref="B40:B41"/>
    <mergeCell ref="B76:B77"/>
    <mergeCell ref="F4:F5"/>
    <mergeCell ref="F40:F41"/>
    <mergeCell ref="F76:F77"/>
    <mergeCell ref="G4:G5"/>
    <mergeCell ref="G40:G41"/>
    <mergeCell ref="G76:G77"/>
    <mergeCell ref="H4:H5"/>
    <mergeCell ref="H40:H41"/>
    <mergeCell ref="H76:H77"/>
    <mergeCell ref="I4:I5"/>
    <mergeCell ref="I40:I41"/>
    <mergeCell ref="I76:I77"/>
    <mergeCell ref="K4:K6"/>
    <mergeCell ref="O4:O5"/>
    <mergeCell ref="O42:O43"/>
    <mergeCell ref="P42:P43"/>
    <mergeCell ref="Q42:Q43"/>
    <mergeCell ref="R42:R43"/>
    <mergeCell ref="S4:S5"/>
    <mergeCell ref="T4:T5"/>
    <mergeCell ref="U4:U5"/>
    <mergeCell ref="U42:U43"/>
    <mergeCell ref="V4:V5"/>
    <mergeCell ref="O76:P77"/>
    <mergeCell ref="O82:P83"/>
    <mergeCell ref="O39:X40"/>
    <mergeCell ref="P1:V2"/>
    <mergeCell ref="K1:N2"/>
    <mergeCell ref="A1:I2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9"/>
  <sheetViews>
    <sheetView zoomScale="50" zoomScaleNormal="50" workbookViewId="0">
      <selection activeCell="M92" sqref="M92"/>
    </sheetView>
  </sheetViews>
  <sheetFormatPr defaultColWidth="9" defaultRowHeight="15"/>
  <cols>
    <col min="2" max="2" width="25.1428571428571" customWidth="1"/>
    <col min="7" max="9" width="9.85714285714286" customWidth="1"/>
    <col min="14" max="14" width="11.2857142857143" customWidth="1"/>
    <col min="16" max="16" width="13.1428571428571" customWidth="1"/>
    <col min="17" max="17" width="11.5714285714286" customWidth="1"/>
    <col min="18" max="18" width="12.5714285714286" customWidth="1"/>
    <col min="19" max="19" width="13.4285714285714" customWidth="1"/>
    <col min="20" max="20" width="12.8571428571429" customWidth="1"/>
    <col min="21" max="21" width="9.57142857142857" customWidth="1"/>
    <col min="22" max="22" width="13.8571428571429" customWidth="1"/>
    <col min="23" max="23" width="11.4285714285714" customWidth="1"/>
    <col min="24" max="24" width="11.1428571428571" customWidth="1"/>
  </cols>
  <sheetData>
    <row r="1" spans="1:22">
      <c r="A1" s="1" t="s">
        <v>6</v>
      </c>
      <c r="B1" s="2"/>
      <c r="C1" s="2"/>
      <c r="D1" s="2"/>
      <c r="E1" s="2"/>
      <c r="F1" s="2"/>
      <c r="G1" s="2"/>
      <c r="H1" s="2"/>
      <c r="I1" s="2"/>
      <c r="K1" s="1" t="s">
        <v>7</v>
      </c>
      <c r="L1" s="2"/>
      <c r="M1" s="2"/>
      <c r="N1" s="2"/>
      <c r="P1" s="1" t="s">
        <v>8</v>
      </c>
      <c r="Q1" s="2"/>
      <c r="R1" s="2"/>
      <c r="S1" s="2"/>
      <c r="T1" s="2"/>
      <c r="U1" s="2"/>
      <c r="V1" s="2"/>
    </row>
    <row r="2" spans="1:22">
      <c r="A2" s="2"/>
      <c r="B2" s="2"/>
      <c r="C2" s="2"/>
      <c r="D2" s="2"/>
      <c r="E2" s="2"/>
      <c r="F2" s="2"/>
      <c r="G2" s="2"/>
      <c r="H2" s="2"/>
      <c r="I2" s="2"/>
      <c r="K2" s="2"/>
      <c r="L2" s="2"/>
      <c r="M2" s="2"/>
      <c r="N2" s="2"/>
      <c r="P2" s="2"/>
      <c r="Q2" s="2"/>
      <c r="R2" s="2"/>
      <c r="S2" s="2"/>
      <c r="T2" s="2"/>
      <c r="U2" s="2"/>
      <c r="V2" s="2"/>
    </row>
    <row r="4" ht="17.25" customHeight="1" spans="1:22">
      <c r="A4" s="3" t="s">
        <v>3</v>
      </c>
      <c r="B4" s="3" t="s">
        <v>9</v>
      </c>
      <c r="C4" s="3" t="s">
        <v>10</v>
      </c>
      <c r="D4" s="3"/>
      <c r="E4" s="3"/>
      <c r="F4" s="5" t="s">
        <v>11</v>
      </c>
      <c r="G4" s="3" t="s">
        <v>12</v>
      </c>
      <c r="H4" s="3" t="s">
        <v>13</v>
      </c>
      <c r="I4" s="3" t="s">
        <v>14</v>
      </c>
      <c r="K4" s="16" t="s">
        <v>15</v>
      </c>
      <c r="L4" s="49">
        <f>(G36/$F36)</f>
        <v>3.67416586834966</v>
      </c>
      <c r="M4" s="49">
        <f t="shared" ref="M4:N4" si="0">(H36/$F36)</f>
        <v>7.34833173669933</v>
      </c>
      <c r="N4" s="49">
        <f t="shared" si="0"/>
        <v>4.39941558293964</v>
      </c>
      <c r="O4" s="17" t="s">
        <v>3</v>
      </c>
      <c r="P4" s="16" t="s">
        <v>16</v>
      </c>
      <c r="Q4" s="16"/>
      <c r="R4" s="16"/>
      <c r="S4" s="16" t="s">
        <v>17</v>
      </c>
      <c r="T4" s="16" t="s">
        <v>18</v>
      </c>
      <c r="U4" s="16" t="s">
        <v>19</v>
      </c>
      <c r="V4" s="16" t="s">
        <v>20</v>
      </c>
    </row>
    <row r="5" spans="1:22">
      <c r="A5" s="3"/>
      <c r="B5" s="3"/>
      <c r="C5" s="3" t="s">
        <v>21</v>
      </c>
      <c r="D5" s="3" t="s">
        <v>22</v>
      </c>
      <c r="E5" s="3" t="s">
        <v>23</v>
      </c>
      <c r="F5" s="5"/>
      <c r="G5" s="3"/>
      <c r="H5" s="3"/>
      <c r="I5" s="3"/>
      <c r="K5" s="16"/>
      <c r="L5" s="49">
        <f>(G72/$F72)</f>
        <v>1.99751780355769</v>
      </c>
      <c r="M5" s="49">
        <f t="shared" ref="M5:N5" si="1">(H72/$F72)</f>
        <v>3.99503560711538</v>
      </c>
      <c r="N5" s="49">
        <f t="shared" si="1"/>
        <v>2.30952556497666</v>
      </c>
      <c r="O5" s="20"/>
      <c r="P5" s="19" t="s">
        <v>11</v>
      </c>
      <c r="Q5" s="19" t="s">
        <v>24</v>
      </c>
      <c r="R5" s="19" t="s">
        <v>25</v>
      </c>
      <c r="S5" s="16"/>
      <c r="T5" s="16"/>
      <c r="U5" s="16"/>
      <c r="V5" s="16"/>
    </row>
    <row r="6" spans="1:22">
      <c r="A6" s="74" t="s">
        <v>26</v>
      </c>
      <c r="B6" s="8">
        <f>'iterasi 1'!V44</f>
        <v>0.0182907695679758</v>
      </c>
      <c r="C6" s="7">
        <v>2</v>
      </c>
      <c r="D6" s="7">
        <f>C6*2</f>
        <v>4</v>
      </c>
      <c r="E6" s="7">
        <v>2</v>
      </c>
      <c r="F6" s="8">
        <f>B6^2</f>
        <v>0.00033455225138879</v>
      </c>
      <c r="G6" s="8">
        <f>$F6*C6</f>
        <v>0.000669104502777579</v>
      </c>
      <c r="H6" s="8">
        <f>$F6*D6</f>
        <v>0.00133820900555516</v>
      </c>
      <c r="I6" s="8">
        <f>$F6*E6</f>
        <v>0.000669104502777579</v>
      </c>
      <c r="K6" s="16"/>
      <c r="L6" s="49">
        <f>(G108/$F108)</f>
        <v>1.13067061509869</v>
      </c>
      <c r="M6" s="49">
        <f t="shared" ref="M6:N6" si="2">(H108/$F108)</f>
        <v>2.26134123019738</v>
      </c>
      <c r="N6" s="49">
        <f t="shared" si="2"/>
        <v>1.04534394520689</v>
      </c>
      <c r="O6" s="68">
        <v>1</v>
      </c>
      <c r="P6" s="56">
        <f>B6^2</f>
        <v>0.00033455225138879</v>
      </c>
      <c r="Q6" s="8">
        <v>0.0225</v>
      </c>
      <c r="R6" s="8">
        <v>0.2916</v>
      </c>
      <c r="S6" s="22">
        <f>SUM(($C6-L$4)^2,($D6-M$4)^2,($E6-N$4)^2)*P6</f>
        <v>0.00661455029562417</v>
      </c>
      <c r="T6" s="22">
        <f>SUM(($C42-L$5)^2,($D42-M$5)^2,($E42-N$5)^2)*Q6</f>
        <v>0.00215632984207525</v>
      </c>
      <c r="U6" s="22">
        <f>SUM(($C78-L$6)^2,($D78-M$6)^2,($E78-N$6)^2)*R6</f>
        <v>1.36761452099144</v>
      </c>
      <c r="V6" s="27">
        <f>(S6+T6+U6)</f>
        <v>1.37638540112914</v>
      </c>
    </row>
    <row r="7" spans="1:22">
      <c r="A7" s="74" t="s">
        <v>27</v>
      </c>
      <c r="B7" s="8">
        <f>'iterasi 1'!V45</f>
        <v>0.908878021217854</v>
      </c>
      <c r="C7" s="7">
        <v>3</v>
      </c>
      <c r="D7" s="7">
        <f t="shared" ref="D7:D35" si="3">C7*2</f>
        <v>6</v>
      </c>
      <c r="E7" s="7">
        <v>3</v>
      </c>
      <c r="F7" s="8">
        <f t="shared" ref="F7:F35" si="4">B7^2</f>
        <v>0.826059257452882</v>
      </c>
      <c r="G7" s="8">
        <f t="shared" ref="G7:G35" si="5">F7*C7</f>
        <v>2.47817777235865</v>
      </c>
      <c r="H7" s="8">
        <f t="shared" ref="H7:I35" si="6">$F7*D7</f>
        <v>4.95635554471729</v>
      </c>
      <c r="I7" s="8">
        <f t="shared" si="6"/>
        <v>2.47817777235865</v>
      </c>
      <c r="O7" s="68">
        <v>2</v>
      </c>
      <c r="P7" s="56">
        <f t="shared" ref="P7:P35" si="7">B7^2</f>
        <v>0.826059257452882</v>
      </c>
      <c r="Q7" s="8">
        <v>0.0256</v>
      </c>
      <c r="R7" s="8">
        <v>0.2704</v>
      </c>
      <c r="S7" s="22">
        <f t="shared" ref="S7:S35" si="8">SUM(($C7-L$4)^2,($D7-M$4)^2,($E7-N$4)^2)*P7</f>
        <v>3.4949427749838</v>
      </c>
      <c r="T7" s="22">
        <f t="shared" ref="T7:T35" si="9">SUM(($C43-L$5)^2,($D43-M$5)^2,($E43-N$5)^2)*Q7</f>
        <v>0.140841157538298</v>
      </c>
      <c r="U7" s="22">
        <f t="shared" ref="U7:U35" si="10">SUM(($C79-L$6)^2,($D79-M$6)^2,($E79-N$6)^2)*R7</f>
        <v>5.75753040729608</v>
      </c>
      <c r="V7" s="27">
        <f t="shared" ref="V7:V35" si="11">(S7+T7+U7)</f>
        <v>9.39331433981818</v>
      </c>
    </row>
    <row r="8" spans="1:22">
      <c r="A8" s="74" t="s">
        <v>28</v>
      </c>
      <c r="B8" s="8">
        <f>'iterasi 1'!V46</f>
        <v>0.142463012184964</v>
      </c>
      <c r="C8" s="7">
        <v>0</v>
      </c>
      <c r="D8" s="7">
        <f t="shared" si="3"/>
        <v>0</v>
      </c>
      <c r="E8" s="7">
        <v>0</v>
      </c>
      <c r="F8" s="8">
        <f t="shared" si="4"/>
        <v>0.0202957098408132</v>
      </c>
      <c r="G8" s="8">
        <f t="shared" si="5"/>
        <v>0</v>
      </c>
      <c r="H8" s="8">
        <f t="shared" si="6"/>
        <v>0</v>
      </c>
      <c r="I8" s="8">
        <f t="shared" si="6"/>
        <v>0</v>
      </c>
      <c r="O8" s="68">
        <v>3</v>
      </c>
      <c r="P8" s="56">
        <f t="shared" si="7"/>
        <v>0.0202957098408132</v>
      </c>
      <c r="Q8" s="8">
        <v>0.1089</v>
      </c>
      <c r="R8" s="8">
        <v>0.3136</v>
      </c>
      <c r="S8" s="22">
        <f t="shared" si="8"/>
        <v>1.76272972139809</v>
      </c>
      <c r="T8" s="22">
        <f t="shared" si="9"/>
        <v>2.75345974868813</v>
      </c>
      <c r="U8" s="22">
        <f t="shared" si="10"/>
        <v>2.34724085752275</v>
      </c>
      <c r="V8" s="27">
        <f t="shared" si="11"/>
        <v>6.86343032760897</v>
      </c>
    </row>
    <row r="9" spans="1:22">
      <c r="A9" s="74" t="s">
        <v>29</v>
      </c>
      <c r="B9" s="8">
        <f>'iterasi 1'!V47</f>
        <v>0.497592858671357</v>
      </c>
      <c r="C9" s="7">
        <v>6</v>
      </c>
      <c r="D9" s="7">
        <f t="shared" si="3"/>
        <v>12</v>
      </c>
      <c r="E9" s="7">
        <v>8</v>
      </c>
      <c r="F9" s="8">
        <f t="shared" si="4"/>
        <v>0.247598653000733</v>
      </c>
      <c r="G9" s="8">
        <f t="shared" si="5"/>
        <v>1.4855919180044</v>
      </c>
      <c r="H9" s="8">
        <f t="shared" si="6"/>
        <v>2.9711838360088</v>
      </c>
      <c r="I9" s="8">
        <f t="shared" si="6"/>
        <v>1.98078922400587</v>
      </c>
      <c r="O9" s="68">
        <v>4</v>
      </c>
      <c r="P9" s="56">
        <f t="shared" si="7"/>
        <v>0.247598653000733</v>
      </c>
      <c r="Q9" s="8">
        <v>0.0484</v>
      </c>
      <c r="R9" s="8">
        <v>0.0169</v>
      </c>
      <c r="S9" s="22">
        <f t="shared" si="8"/>
        <v>9.90685049781844</v>
      </c>
      <c r="T9" s="22">
        <f t="shared" si="9"/>
        <v>5.44407158925637</v>
      </c>
      <c r="U9" s="22">
        <f t="shared" si="10"/>
        <v>2.820932521861</v>
      </c>
      <c r="V9" s="27">
        <f t="shared" si="11"/>
        <v>18.1718546089358</v>
      </c>
    </row>
    <row r="10" spans="1:22">
      <c r="A10" s="74" t="s">
        <v>30</v>
      </c>
      <c r="B10" s="8">
        <f>'iterasi 1'!V48</f>
        <v>0.0640056374007288</v>
      </c>
      <c r="C10" s="7">
        <v>1</v>
      </c>
      <c r="D10" s="7">
        <f t="shared" si="3"/>
        <v>2</v>
      </c>
      <c r="E10" s="7">
        <v>1</v>
      </c>
      <c r="F10" s="8">
        <f t="shared" si="4"/>
        <v>0.00409672161907357</v>
      </c>
      <c r="G10" s="8">
        <f t="shared" si="5"/>
        <v>0.00409672161907357</v>
      </c>
      <c r="H10" s="8">
        <f t="shared" si="6"/>
        <v>0.00819344323814714</v>
      </c>
      <c r="I10" s="8">
        <f t="shared" si="6"/>
        <v>0.00409672161907357</v>
      </c>
      <c r="O10" s="68">
        <v>5</v>
      </c>
      <c r="P10" s="56">
        <f t="shared" si="7"/>
        <v>0.00409672161907357</v>
      </c>
      <c r="Q10" s="8">
        <v>0.0441</v>
      </c>
      <c r="R10" s="8">
        <v>0.1225</v>
      </c>
      <c r="S10" s="22">
        <f t="shared" si="8"/>
        <v>0.193823444987705</v>
      </c>
      <c r="T10" s="22">
        <f t="shared" si="9"/>
        <v>0.295031912690351</v>
      </c>
      <c r="U10" s="22">
        <f t="shared" si="10"/>
        <v>0.0107101898982391</v>
      </c>
      <c r="V10" s="27">
        <f t="shared" si="11"/>
        <v>0.499565547576295</v>
      </c>
    </row>
    <row r="11" spans="1:22">
      <c r="A11" s="74" t="s">
        <v>31</v>
      </c>
      <c r="B11" s="8">
        <f>'iterasi 1'!V49</f>
        <v>0.0930589097636404</v>
      </c>
      <c r="C11" s="7">
        <v>1</v>
      </c>
      <c r="D11" s="7">
        <f t="shared" si="3"/>
        <v>2</v>
      </c>
      <c r="E11" s="7">
        <v>0</v>
      </c>
      <c r="F11" s="8">
        <f t="shared" si="4"/>
        <v>0.00865996068639737</v>
      </c>
      <c r="G11" s="8">
        <f t="shared" si="5"/>
        <v>0.00865996068639737</v>
      </c>
      <c r="H11" s="8">
        <f t="shared" si="6"/>
        <v>0.0173199213727947</v>
      </c>
      <c r="I11" s="8">
        <f t="shared" si="6"/>
        <v>0</v>
      </c>
      <c r="O11" s="68">
        <v>6</v>
      </c>
      <c r="P11" s="56">
        <f t="shared" si="7"/>
        <v>0.00865996068639737</v>
      </c>
      <c r="Q11" s="8">
        <v>0.09</v>
      </c>
      <c r="R11" s="8">
        <v>0.3136</v>
      </c>
      <c r="S11" s="22">
        <f t="shared" si="8"/>
        <v>0.477256260962958</v>
      </c>
      <c r="T11" s="22">
        <f t="shared" si="9"/>
        <v>0.927820545961821</v>
      </c>
      <c r="U11" s="22">
        <f t="shared" si="10"/>
        <v>0.369457808573254</v>
      </c>
      <c r="V11" s="27">
        <f t="shared" si="11"/>
        <v>1.77453461549803</v>
      </c>
    </row>
    <row r="12" spans="1:22">
      <c r="A12" s="74" t="s">
        <v>32</v>
      </c>
      <c r="B12" s="8">
        <f>'iterasi 1'!V50</f>
        <v>0.0182907695679758</v>
      </c>
      <c r="C12" s="7">
        <v>2</v>
      </c>
      <c r="D12" s="7">
        <f t="shared" si="3"/>
        <v>4</v>
      </c>
      <c r="E12" s="7">
        <v>2</v>
      </c>
      <c r="F12" s="8">
        <f t="shared" si="4"/>
        <v>0.00033455225138879</v>
      </c>
      <c r="G12" s="8">
        <f t="shared" si="5"/>
        <v>0.000669104502777579</v>
      </c>
      <c r="H12" s="8">
        <f t="shared" si="6"/>
        <v>0.00133820900555516</v>
      </c>
      <c r="I12" s="8">
        <f t="shared" si="6"/>
        <v>0.000669104502777579</v>
      </c>
      <c r="O12" s="68">
        <v>7</v>
      </c>
      <c r="P12" s="56">
        <f t="shared" si="7"/>
        <v>0.00033455225138879</v>
      </c>
      <c r="Q12" s="8">
        <v>0.1681</v>
      </c>
      <c r="R12" s="8">
        <v>0.0196</v>
      </c>
      <c r="S12" s="22">
        <f t="shared" si="8"/>
        <v>0.00661455029562417</v>
      </c>
      <c r="T12" s="22">
        <f t="shared" si="9"/>
        <v>0.0161101798423488</v>
      </c>
      <c r="U12" s="22">
        <f t="shared" si="10"/>
        <v>0.0919247071722645</v>
      </c>
      <c r="V12" s="27">
        <f t="shared" si="11"/>
        <v>0.114649437310237</v>
      </c>
    </row>
    <row r="13" spans="1:22">
      <c r="A13" s="74" t="s">
        <v>33</v>
      </c>
      <c r="B13" s="8">
        <f>'iterasi 1'!V51</f>
        <v>0.917539083106696</v>
      </c>
      <c r="C13" s="7">
        <v>3</v>
      </c>
      <c r="D13" s="7">
        <f t="shared" si="3"/>
        <v>6</v>
      </c>
      <c r="E13" s="7">
        <v>4</v>
      </c>
      <c r="F13" s="8">
        <f t="shared" si="4"/>
        <v>0.841877969028277</v>
      </c>
      <c r="G13" s="8">
        <f t="shared" si="5"/>
        <v>2.52563390708483</v>
      </c>
      <c r="H13" s="8">
        <f t="shared" si="6"/>
        <v>5.05126781416966</v>
      </c>
      <c r="I13" s="8">
        <f t="shared" si="6"/>
        <v>3.36751187611311</v>
      </c>
      <c r="O13" s="68">
        <v>8</v>
      </c>
      <c r="P13" s="56">
        <f t="shared" si="7"/>
        <v>0.841877969028277</v>
      </c>
      <c r="Q13" s="8">
        <v>0.1024</v>
      </c>
      <c r="R13" s="8">
        <v>0.1156</v>
      </c>
      <c r="S13" s="22">
        <f t="shared" si="8"/>
        <v>2.04747323313447</v>
      </c>
      <c r="T13" s="22">
        <f t="shared" si="9"/>
        <v>0.807173794445973</v>
      </c>
      <c r="U13" s="22">
        <f t="shared" si="10"/>
        <v>3.0289458995554</v>
      </c>
      <c r="V13" s="27">
        <f t="shared" si="11"/>
        <v>5.88359292713584</v>
      </c>
    </row>
    <row r="14" spans="1:22">
      <c r="A14" s="74" t="s">
        <v>34</v>
      </c>
      <c r="B14" s="8">
        <f>'iterasi 1'!V52</f>
        <v>0.563778895420857</v>
      </c>
      <c r="C14" s="7">
        <v>4</v>
      </c>
      <c r="D14" s="7">
        <f t="shared" si="3"/>
        <v>8</v>
      </c>
      <c r="E14" s="7">
        <v>1</v>
      </c>
      <c r="F14" s="8">
        <f t="shared" si="4"/>
        <v>0.317846642921962</v>
      </c>
      <c r="G14" s="8">
        <f t="shared" si="5"/>
        <v>1.27138657168785</v>
      </c>
      <c r="H14" s="8">
        <f t="shared" si="6"/>
        <v>2.54277314337569</v>
      </c>
      <c r="I14" s="8">
        <f t="shared" si="6"/>
        <v>0.317846642921962</v>
      </c>
      <c r="O14" s="68">
        <v>9</v>
      </c>
      <c r="P14" s="56">
        <f t="shared" si="7"/>
        <v>0.317846642921962</v>
      </c>
      <c r="Q14" s="8">
        <v>0.0121</v>
      </c>
      <c r="R14" s="8">
        <v>0.0529</v>
      </c>
      <c r="S14" s="22">
        <f t="shared" si="8"/>
        <v>3.84176969009502</v>
      </c>
      <c r="T14" s="22">
        <f t="shared" si="9"/>
        <v>0.263350836482101</v>
      </c>
      <c r="U14" s="22">
        <f t="shared" si="10"/>
        <v>2.17775078727198</v>
      </c>
      <c r="V14" s="27">
        <f t="shared" si="11"/>
        <v>6.2828713138491</v>
      </c>
    </row>
    <row r="15" spans="1:22">
      <c r="A15" s="74" t="s">
        <v>35</v>
      </c>
      <c r="B15" s="8">
        <f>'iterasi 1'!V53</f>
        <v>0.46314761142729</v>
      </c>
      <c r="C15" s="7">
        <v>7</v>
      </c>
      <c r="D15" s="7">
        <f t="shared" si="3"/>
        <v>14</v>
      </c>
      <c r="E15" s="7">
        <v>9</v>
      </c>
      <c r="F15" s="8">
        <f t="shared" si="4"/>
        <v>0.214505709970804</v>
      </c>
      <c r="G15" s="8">
        <f t="shared" si="5"/>
        <v>1.50153996979563</v>
      </c>
      <c r="H15" s="8">
        <f t="shared" si="6"/>
        <v>3.00307993959126</v>
      </c>
      <c r="I15" s="8">
        <f t="shared" si="6"/>
        <v>1.93055138973724</v>
      </c>
      <c r="O15" s="68">
        <v>10</v>
      </c>
      <c r="P15" s="56">
        <f t="shared" si="7"/>
        <v>0.214505709970804</v>
      </c>
      <c r="Q15" s="8">
        <v>0.1089</v>
      </c>
      <c r="R15" s="8">
        <v>0.1225</v>
      </c>
      <c r="S15" s="22">
        <f t="shared" si="8"/>
        <v>16.4035177003536</v>
      </c>
      <c r="T15" s="22">
        <f t="shared" si="9"/>
        <v>18.5006495197006</v>
      </c>
      <c r="U15" s="22">
        <f t="shared" si="10"/>
        <v>28.8514070363173</v>
      </c>
      <c r="V15" s="27">
        <f t="shared" si="11"/>
        <v>63.7555742563716</v>
      </c>
    </row>
    <row r="16" spans="1:22">
      <c r="A16" s="74" t="s">
        <v>36</v>
      </c>
      <c r="B16" s="8">
        <f>'iterasi 1'!V54</f>
        <v>0.142463012184964</v>
      </c>
      <c r="C16" s="7">
        <v>0</v>
      </c>
      <c r="D16" s="7">
        <f t="shared" si="3"/>
        <v>0</v>
      </c>
      <c r="E16" s="7">
        <v>0</v>
      </c>
      <c r="F16" s="8">
        <f t="shared" si="4"/>
        <v>0.0202957098408132</v>
      </c>
      <c r="G16" s="8">
        <f t="shared" si="5"/>
        <v>0</v>
      </c>
      <c r="H16" s="8">
        <f t="shared" si="6"/>
        <v>0</v>
      </c>
      <c r="I16" s="8">
        <f t="shared" si="6"/>
        <v>0</v>
      </c>
      <c r="O16" s="68">
        <v>11</v>
      </c>
      <c r="P16" s="56">
        <f t="shared" si="7"/>
        <v>0.0202957098408132</v>
      </c>
      <c r="Q16" s="8">
        <v>0.09</v>
      </c>
      <c r="R16" s="8">
        <v>0.2601</v>
      </c>
      <c r="S16" s="22">
        <f t="shared" si="8"/>
        <v>1.76272972139809</v>
      </c>
      <c r="T16" s="22">
        <f t="shared" si="9"/>
        <v>2.27558656916374</v>
      </c>
      <c r="U16" s="22">
        <f t="shared" si="10"/>
        <v>1.94680276480124</v>
      </c>
      <c r="V16" s="27">
        <f t="shared" si="11"/>
        <v>5.98511905536307</v>
      </c>
    </row>
    <row r="17" spans="1:22">
      <c r="A17" s="74" t="s">
        <v>37</v>
      </c>
      <c r="B17" s="8">
        <f>'iterasi 1'!V55</f>
        <v>0.762141366345898</v>
      </c>
      <c r="C17" s="7">
        <v>4</v>
      </c>
      <c r="D17" s="7">
        <f t="shared" si="3"/>
        <v>8</v>
      </c>
      <c r="E17" s="7">
        <v>3</v>
      </c>
      <c r="F17" s="8">
        <f t="shared" si="4"/>
        <v>0.580859462295593</v>
      </c>
      <c r="G17" s="8">
        <f t="shared" si="5"/>
        <v>2.32343784918237</v>
      </c>
      <c r="H17" s="8">
        <f t="shared" si="6"/>
        <v>4.64687569836474</v>
      </c>
      <c r="I17" s="8">
        <f t="shared" si="6"/>
        <v>1.74257838688678</v>
      </c>
      <c r="O17" s="68">
        <v>12</v>
      </c>
      <c r="P17" s="56">
        <f t="shared" si="7"/>
        <v>0.580859462295593</v>
      </c>
      <c r="Q17" s="8">
        <v>0.0324</v>
      </c>
      <c r="R17" s="8">
        <v>0.0625</v>
      </c>
      <c r="S17" s="22">
        <f t="shared" si="8"/>
        <v>1.44587733715086</v>
      </c>
      <c r="T17" s="22">
        <f t="shared" si="9"/>
        <v>0.665056321656716</v>
      </c>
      <c r="U17" s="22">
        <f t="shared" si="10"/>
        <v>2.81162099298937</v>
      </c>
      <c r="V17" s="27">
        <f t="shared" si="11"/>
        <v>4.92255465179695</v>
      </c>
    </row>
    <row r="18" spans="1:22">
      <c r="A18" s="74" t="s">
        <v>38</v>
      </c>
      <c r="B18" s="8">
        <f>'iterasi 1'!V56</f>
        <v>0.142463012184964</v>
      </c>
      <c r="C18" s="7">
        <v>0</v>
      </c>
      <c r="D18" s="7">
        <f t="shared" si="3"/>
        <v>0</v>
      </c>
      <c r="E18" s="7">
        <v>0</v>
      </c>
      <c r="F18" s="8">
        <f t="shared" si="4"/>
        <v>0.0202957098408132</v>
      </c>
      <c r="G18" s="8">
        <f t="shared" si="5"/>
        <v>0</v>
      </c>
      <c r="H18" s="8">
        <f t="shared" si="6"/>
        <v>0</v>
      </c>
      <c r="I18" s="8">
        <f t="shared" si="6"/>
        <v>0</v>
      </c>
      <c r="O18" s="68">
        <v>13</v>
      </c>
      <c r="P18" s="56">
        <f t="shared" si="7"/>
        <v>0.0202957098408132</v>
      </c>
      <c r="Q18" s="8">
        <v>0.3136</v>
      </c>
      <c r="R18" s="8">
        <v>0.0361</v>
      </c>
      <c r="S18" s="22">
        <f t="shared" si="8"/>
        <v>1.76272972139809</v>
      </c>
      <c r="T18" s="22">
        <f t="shared" si="9"/>
        <v>7.929154978775</v>
      </c>
      <c r="U18" s="22">
        <f t="shared" si="10"/>
        <v>0.270202152284985</v>
      </c>
      <c r="V18" s="27">
        <f t="shared" si="11"/>
        <v>9.96208685245808</v>
      </c>
    </row>
    <row r="19" spans="1:22">
      <c r="A19" s="74" t="s">
        <v>39</v>
      </c>
      <c r="B19" s="8">
        <f>'iterasi 1'!V57</f>
        <v>0.0571459037079753</v>
      </c>
      <c r="C19" s="7">
        <v>2</v>
      </c>
      <c r="D19" s="7">
        <f t="shared" si="3"/>
        <v>4</v>
      </c>
      <c r="E19" s="7">
        <v>1</v>
      </c>
      <c r="F19" s="8">
        <f t="shared" si="4"/>
        <v>0.00326565431060118</v>
      </c>
      <c r="G19" s="8">
        <f t="shared" si="5"/>
        <v>0.00653130862120236</v>
      </c>
      <c r="H19" s="8">
        <f t="shared" si="6"/>
        <v>0.0130626172424047</v>
      </c>
      <c r="I19" s="8">
        <f t="shared" si="6"/>
        <v>0.00326565431060118</v>
      </c>
      <c r="O19" s="68">
        <v>14</v>
      </c>
      <c r="P19" s="56">
        <f t="shared" si="7"/>
        <v>0.00326565431060118</v>
      </c>
      <c r="Q19" s="8">
        <v>0.1225</v>
      </c>
      <c r="R19" s="8">
        <v>0.1681</v>
      </c>
      <c r="S19" s="22">
        <f t="shared" si="8"/>
        <v>0.0835033785956722</v>
      </c>
      <c r="T19" s="22">
        <f t="shared" si="9"/>
        <v>0.210073781448358</v>
      </c>
      <c r="U19" s="22">
        <f t="shared" si="10"/>
        <v>0.635539699463131</v>
      </c>
      <c r="V19" s="27">
        <f t="shared" si="11"/>
        <v>0.929116859507161</v>
      </c>
    </row>
    <row r="20" spans="1:22">
      <c r="A20" s="74" t="s">
        <v>40</v>
      </c>
      <c r="B20" s="8">
        <f>'iterasi 1'!V58</f>
        <v>0.739607979422903</v>
      </c>
      <c r="C20" s="7">
        <v>3</v>
      </c>
      <c r="D20" s="7">
        <f t="shared" si="3"/>
        <v>6</v>
      </c>
      <c r="E20" s="7">
        <v>5</v>
      </c>
      <c r="F20" s="8">
        <f t="shared" si="4"/>
        <v>0.547019963226029</v>
      </c>
      <c r="G20" s="8">
        <f t="shared" si="5"/>
        <v>1.64105988967809</v>
      </c>
      <c r="H20" s="8">
        <f t="shared" si="6"/>
        <v>3.28211977935617</v>
      </c>
      <c r="I20" s="8">
        <f t="shared" si="6"/>
        <v>2.73509981613014</v>
      </c>
      <c r="O20" s="68">
        <v>15</v>
      </c>
      <c r="P20" s="56">
        <f t="shared" si="7"/>
        <v>0.547019963226029</v>
      </c>
      <c r="Q20" s="8">
        <v>0.2209</v>
      </c>
      <c r="R20" s="8">
        <v>0.0729</v>
      </c>
      <c r="S20" s="22">
        <f t="shared" si="8"/>
        <v>1.44041282070438</v>
      </c>
      <c r="T20" s="22">
        <f t="shared" si="9"/>
        <v>2.70900835532608</v>
      </c>
      <c r="U20" s="22">
        <f t="shared" si="10"/>
        <v>2.41381131020742</v>
      </c>
      <c r="V20" s="27">
        <f t="shared" si="11"/>
        <v>6.56323248623788</v>
      </c>
    </row>
    <row r="21" spans="1:22">
      <c r="A21" s="74" t="s">
        <v>41</v>
      </c>
      <c r="B21" s="8">
        <f>'iterasi 1'!V59</f>
        <v>0.0640056374007288</v>
      </c>
      <c r="C21" s="7">
        <v>1</v>
      </c>
      <c r="D21" s="7">
        <f t="shared" si="3"/>
        <v>2</v>
      </c>
      <c r="E21" s="7">
        <v>1</v>
      </c>
      <c r="F21" s="8">
        <f t="shared" si="4"/>
        <v>0.00409672161907357</v>
      </c>
      <c r="G21" s="8">
        <f t="shared" si="5"/>
        <v>0.00409672161907357</v>
      </c>
      <c r="H21" s="8">
        <f t="shared" si="6"/>
        <v>0.00819344323814714</v>
      </c>
      <c r="I21" s="8">
        <f t="shared" si="6"/>
        <v>0.00409672161907357</v>
      </c>
      <c r="O21" s="68">
        <v>16</v>
      </c>
      <c r="P21" s="56">
        <f t="shared" si="7"/>
        <v>0.00409672161907357</v>
      </c>
      <c r="Q21" s="8">
        <v>0.2116</v>
      </c>
      <c r="R21" s="8">
        <v>0.0361</v>
      </c>
      <c r="S21" s="22">
        <f t="shared" si="8"/>
        <v>0.193823444987705</v>
      </c>
      <c r="T21" s="22">
        <f t="shared" si="9"/>
        <v>1.41561797562989</v>
      </c>
      <c r="U21" s="22">
        <f t="shared" si="10"/>
        <v>0.00315622739041985</v>
      </c>
      <c r="V21" s="27">
        <f t="shared" si="11"/>
        <v>1.61259764800802</v>
      </c>
    </row>
    <row r="22" spans="1:22">
      <c r="A22" s="74" t="s">
        <v>42</v>
      </c>
      <c r="B22" s="8">
        <f>'iterasi 1'!V60</f>
        <v>0.142463012184964</v>
      </c>
      <c r="C22" s="7">
        <v>0</v>
      </c>
      <c r="D22" s="7">
        <f t="shared" si="3"/>
        <v>0</v>
      </c>
      <c r="E22" s="7">
        <v>0</v>
      </c>
      <c r="F22" s="8">
        <f t="shared" si="4"/>
        <v>0.0202957098408132</v>
      </c>
      <c r="G22" s="8">
        <f t="shared" si="5"/>
        <v>0</v>
      </c>
      <c r="H22" s="8">
        <f t="shared" si="6"/>
        <v>0</v>
      </c>
      <c r="I22" s="8">
        <f t="shared" si="6"/>
        <v>0</v>
      </c>
      <c r="O22" s="68">
        <v>17</v>
      </c>
      <c r="P22" s="56">
        <f t="shared" si="7"/>
        <v>0.0202957098408132</v>
      </c>
      <c r="Q22" s="8">
        <v>0.0064</v>
      </c>
      <c r="R22" s="8">
        <v>0.3969</v>
      </c>
      <c r="S22" s="22">
        <f t="shared" si="8"/>
        <v>1.76272972139809</v>
      </c>
      <c r="T22" s="22">
        <f t="shared" si="9"/>
        <v>0.161819489362755</v>
      </c>
      <c r="U22" s="22">
        <f t="shared" si="10"/>
        <v>2.97072671030223</v>
      </c>
      <c r="V22" s="27">
        <f t="shared" si="11"/>
        <v>4.89527592106308</v>
      </c>
    </row>
    <row r="23" spans="1:22">
      <c r="A23" s="74" t="s">
        <v>43</v>
      </c>
      <c r="B23" s="8">
        <f>'iterasi 1'!V61</f>
        <v>0.739607979422903</v>
      </c>
      <c r="C23" s="7">
        <v>3</v>
      </c>
      <c r="D23" s="7">
        <f t="shared" si="3"/>
        <v>6</v>
      </c>
      <c r="E23" s="7">
        <v>5</v>
      </c>
      <c r="F23" s="8">
        <f t="shared" si="4"/>
        <v>0.547019963226029</v>
      </c>
      <c r="G23" s="8">
        <f t="shared" si="5"/>
        <v>1.64105988967809</v>
      </c>
      <c r="H23" s="8">
        <f t="shared" si="6"/>
        <v>3.28211977935617</v>
      </c>
      <c r="I23" s="8">
        <f t="shared" si="6"/>
        <v>2.73509981613014</v>
      </c>
      <c r="O23" s="68">
        <v>18</v>
      </c>
      <c r="P23" s="56">
        <f t="shared" si="7"/>
        <v>0.547019963226029</v>
      </c>
      <c r="Q23" s="8">
        <v>0.16</v>
      </c>
      <c r="R23" s="8">
        <v>0.1024</v>
      </c>
      <c r="S23" s="22">
        <f t="shared" si="8"/>
        <v>1.44041282070438</v>
      </c>
      <c r="T23" s="22">
        <f t="shared" si="9"/>
        <v>1.9621608730293</v>
      </c>
      <c r="U23" s="22">
        <f t="shared" si="10"/>
        <v>3.39059366481811</v>
      </c>
      <c r="V23" s="27">
        <f t="shared" si="11"/>
        <v>6.79316735855178</v>
      </c>
    </row>
    <row r="24" spans="1:22">
      <c r="A24" s="74" t="s">
        <v>44</v>
      </c>
      <c r="B24" s="8">
        <f>'iterasi 1'!V62</f>
        <v>0.59132734154523</v>
      </c>
      <c r="C24" s="7">
        <v>4</v>
      </c>
      <c r="D24" s="7">
        <f t="shared" si="3"/>
        <v>8</v>
      </c>
      <c r="E24" s="7">
        <v>7</v>
      </c>
      <c r="F24" s="8">
        <f t="shared" si="4"/>
        <v>0.349668024858949</v>
      </c>
      <c r="G24" s="8">
        <f t="shared" si="5"/>
        <v>1.3986720994358</v>
      </c>
      <c r="H24" s="8">
        <f t="shared" si="6"/>
        <v>2.79734419887159</v>
      </c>
      <c r="I24" s="8">
        <f t="shared" si="6"/>
        <v>2.44767617401264</v>
      </c>
      <c r="O24" s="68">
        <v>19</v>
      </c>
      <c r="P24" s="56">
        <f t="shared" si="7"/>
        <v>0.349668024858949</v>
      </c>
      <c r="Q24" s="8">
        <v>0.0576</v>
      </c>
      <c r="R24" s="8">
        <v>0.1225</v>
      </c>
      <c r="S24" s="22">
        <f t="shared" si="8"/>
        <v>2.5504361645337</v>
      </c>
      <c r="T24" s="22">
        <f t="shared" si="9"/>
        <v>2.4220929692707</v>
      </c>
      <c r="U24" s="22">
        <f t="shared" si="10"/>
        <v>9.38634007995642</v>
      </c>
      <c r="V24" s="27">
        <f t="shared" si="11"/>
        <v>14.3588692137608</v>
      </c>
    </row>
    <row r="25" spans="1:22">
      <c r="A25" s="74" t="s">
        <v>45</v>
      </c>
      <c r="B25" s="8">
        <f>'iterasi 1'!V63</f>
        <v>0.580021759731944</v>
      </c>
      <c r="C25" s="7">
        <v>5</v>
      </c>
      <c r="D25" s="7">
        <f t="shared" si="3"/>
        <v>10</v>
      </c>
      <c r="E25" s="7">
        <v>6</v>
      </c>
      <c r="F25" s="8">
        <f t="shared" si="4"/>
        <v>0.336425241762541</v>
      </c>
      <c r="G25" s="8">
        <f t="shared" si="5"/>
        <v>1.68212620881271</v>
      </c>
      <c r="H25" s="8">
        <f t="shared" si="6"/>
        <v>3.36425241762541</v>
      </c>
      <c r="I25" s="8">
        <f t="shared" si="6"/>
        <v>2.01855145057525</v>
      </c>
      <c r="O25" s="68">
        <v>20</v>
      </c>
      <c r="P25" s="56">
        <f t="shared" si="7"/>
        <v>0.336425241762541</v>
      </c>
      <c r="Q25" s="8">
        <v>0.0441</v>
      </c>
      <c r="R25" s="8">
        <v>0.0144</v>
      </c>
      <c r="S25" s="22">
        <f t="shared" si="8"/>
        <v>3.81878014401089</v>
      </c>
      <c r="T25" s="22">
        <f t="shared" si="9"/>
        <v>2.58840973305987</v>
      </c>
      <c r="U25" s="22">
        <f t="shared" si="10"/>
        <v>1.43146319134466</v>
      </c>
      <c r="V25" s="27">
        <f t="shared" si="11"/>
        <v>7.83865306841543</v>
      </c>
    </row>
    <row r="26" spans="1:22">
      <c r="A26" s="74" t="s">
        <v>46</v>
      </c>
      <c r="B26" s="8">
        <f>'iterasi 1'!V64</f>
        <v>0.142463012184964</v>
      </c>
      <c r="C26" s="7">
        <v>0</v>
      </c>
      <c r="D26" s="7">
        <f t="shared" si="3"/>
        <v>0</v>
      </c>
      <c r="E26" s="7">
        <v>0</v>
      </c>
      <c r="F26" s="8">
        <f t="shared" si="4"/>
        <v>0.0202957098408132</v>
      </c>
      <c r="G26" s="8">
        <f t="shared" si="5"/>
        <v>0</v>
      </c>
      <c r="H26" s="8">
        <f t="shared" si="6"/>
        <v>0</v>
      </c>
      <c r="I26" s="8">
        <f t="shared" si="6"/>
        <v>0</v>
      </c>
      <c r="O26" s="68">
        <v>21</v>
      </c>
      <c r="P26" s="56">
        <f t="shared" si="7"/>
        <v>0.0202957098408132</v>
      </c>
      <c r="Q26" s="8">
        <v>0.0625</v>
      </c>
      <c r="R26" s="8">
        <v>0.3481</v>
      </c>
      <c r="S26" s="22">
        <f t="shared" si="8"/>
        <v>1.76272972139809</v>
      </c>
      <c r="T26" s="22">
        <f t="shared" si="9"/>
        <v>1.58026845080816</v>
      </c>
      <c r="U26" s="22">
        <f t="shared" si="10"/>
        <v>2.60546729114691</v>
      </c>
      <c r="V26" s="27">
        <f t="shared" si="11"/>
        <v>5.94846546335315</v>
      </c>
    </row>
    <row r="27" spans="1:22">
      <c r="A27" s="74" t="s">
        <v>47</v>
      </c>
      <c r="B27" s="8">
        <f>'iterasi 1'!V65</f>
        <v>0.0182907695679758</v>
      </c>
      <c r="C27" s="7">
        <v>2</v>
      </c>
      <c r="D27" s="7">
        <f t="shared" si="3"/>
        <v>4</v>
      </c>
      <c r="E27" s="7">
        <v>2</v>
      </c>
      <c r="F27" s="8">
        <f t="shared" si="4"/>
        <v>0.00033455225138879</v>
      </c>
      <c r="G27" s="8">
        <f t="shared" si="5"/>
        <v>0.000669104502777579</v>
      </c>
      <c r="H27" s="8">
        <f t="shared" si="6"/>
        <v>0.00133820900555516</v>
      </c>
      <c r="I27" s="8">
        <f t="shared" si="6"/>
        <v>0.000669104502777579</v>
      </c>
      <c r="O27" s="68">
        <v>22</v>
      </c>
      <c r="P27" s="56">
        <f t="shared" si="7"/>
        <v>0.00033455225138879</v>
      </c>
      <c r="Q27" s="8">
        <v>0.0625</v>
      </c>
      <c r="R27" s="8">
        <v>0.0784</v>
      </c>
      <c r="S27" s="22">
        <f t="shared" si="8"/>
        <v>0.00661455029562417</v>
      </c>
      <c r="T27" s="22">
        <f t="shared" si="9"/>
        <v>0.00598980511687569</v>
      </c>
      <c r="U27" s="22">
        <f t="shared" si="10"/>
        <v>0.367698828689058</v>
      </c>
      <c r="V27" s="27">
        <f t="shared" si="11"/>
        <v>0.380303184101558</v>
      </c>
    </row>
    <row r="28" spans="1:22">
      <c r="A28" s="74" t="s">
        <v>48</v>
      </c>
      <c r="B28" s="8">
        <f>'iterasi 1'!V66</f>
        <v>0.0182907695679758</v>
      </c>
      <c r="C28" s="7">
        <v>2</v>
      </c>
      <c r="D28" s="7">
        <f t="shared" si="3"/>
        <v>4</v>
      </c>
      <c r="E28" s="7">
        <v>2</v>
      </c>
      <c r="F28" s="8">
        <f t="shared" si="4"/>
        <v>0.00033455225138879</v>
      </c>
      <c r="G28" s="8">
        <f t="shared" si="5"/>
        <v>0.000669104502777579</v>
      </c>
      <c r="H28" s="8">
        <f t="shared" si="6"/>
        <v>0.00133820900555516</v>
      </c>
      <c r="I28" s="8">
        <f t="shared" si="6"/>
        <v>0.000669104502777579</v>
      </c>
      <c r="O28" s="68">
        <v>23</v>
      </c>
      <c r="P28" s="56">
        <f t="shared" si="7"/>
        <v>0.00033455225138879</v>
      </c>
      <c r="Q28" s="8">
        <v>0.3364</v>
      </c>
      <c r="R28" s="8">
        <v>0.09</v>
      </c>
      <c r="S28" s="22">
        <f t="shared" si="8"/>
        <v>0.00661455029562417</v>
      </c>
      <c r="T28" s="22">
        <f t="shared" si="9"/>
        <v>0.0322395270610717</v>
      </c>
      <c r="U28" s="22">
        <f t="shared" si="10"/>
        <v>0.422103247219582</v>
      </c>
      <c r="V28" s="27">
        <f t="shared" si="11"/>
        <v>0.460957324576278</v>
      </c>
    </row>
    <row r="29" spans="1:22">
      <c r="A29" s="74" t="s">
        <v>49</v>
      </c>
      <c r="B29" s="8">
        <f>'iterasi 1'!V67</f>
        <v>0.0336180662515251</v>
      </c>
      <c r="C29" s="7">
        <v>2</v>
      </c>
      <c r="D29" s="7">
        <f t="shared" si="3"/>
        <v>4</v>
      </c>
      <c r="E29" s="7">
        <v>3</v>
      </c>
      <c r="F29" s="8">
        <f t="shared" si="4"/>
        <v>0.00113017437849193</v>
      </c>
      <c r="G29" s="8">
        <f t="shared" si="5"/>
        <v>0.00226034875698386</v>
      </c>
      <c r="H29" s="8">
        <f t="shared" si="6"/>
        <v>0.00452069751396772</v>
      </c>
      <c r="I29" s="8">
        <f t="shared" si="6"/>
        <v>0.00339052313547579</v>
      </c>
      <c r="O29" s="68">
        <v>24</v>
      </c>
      <c r="P29" s="56">
        <f t="shared" si="7"/>
        <v>0.00113017437849193</v>
      </c>
      <c r="Q29" s="8">
        <v>0.0441</v>
      </c>
      <c r="R29" s="8">
        <v>0.1225</v>
      </c>
      <c r="S29" s="22">
        <f t="shared" si="8"/>
        <v>0.0180517337087657</v>
      </c>
      <c r="T29" s="22">
        <f t="shared" si="9"/>
        <v>0.0210262516595262</v>
      </c>
      <c r="U29" s="22">
        <f t="shared" si="10"/>
        <v>0.930920153250965</v>
      </c>
      <c r="V29" s="27">
        <f t="shared" si="11"/>
        <v>0.969998138619256</v>
      </c>
    </row>
    <row r="30" spans="1:22">
      <c r="A30" s="74" t="s">
        <v>50</v>
      </c>
      <c r="B30" s="8">
        <f>'iterasi 1'!V68</f>
        <v>0.590930990325263</v>
      </c>
      <c r="C30" s="7">
        <v>3</v>
      </c>
      <c r="D30" s="7">
        <f t="shared" si="3"/>
        <v>6</v>
      </c>
      <c r="E30" s="7">
        <v>2</v>
      </c>
      <c r="F30" s="8">
        <f t="shared" si="4"/>
        <v>0.349199435326796</v>
      </c>
      <c r="G30" s="8">
        <f t="shared" si="5"/>
        <v>1.04759830598039</v>
      </c>
      <c r="H30" s="8">
        <f t="shared" si="6"/>
        <v>2.09519661196078</v>
      </c>
      <c r="I30" s="8">
        <f t="shared" si="6"/>
        <v>0.698398870653593</v>
      </c>
      <c r="O30" s="68">
        <v>25</v>
      </c>
      <c r="P30" s="56">
        <f t="shared" si="7"/>
        <v>0.349199435326796</v>
      </c>
      <c r="Q30" s="8">
        <v>0.0225</v>
      </c>
      <c r="R30" s="8">
        <v>0.1024</v>
      </c>
      <c r="S30" s="22">
        <f t="shared" si="8"/>
        <v>2.80396434172564</v>
      </c>
      <c r="T30" s="22">
        <f t="shared" si="9"/>
        <v>0.115214824041595</v>
      </c>
      <c r="U30" s="22">
        <f t="shared" si="10"/>
        <v>1.88245298475322</v>
      </c>
      <c r="V30" s="27">
        <f t="shared" si="11"/>
        <v>4.80163215052045</v>
      </c>
    </row>
    <row r="31" spans="1:22">
      <c r="A31" s="74" t="s">
        <v>51</v>
      </c>
      <c r="B31" s="8">
        <f>'iterasi 1'!V69</f>
        <v>0.0182907695679758</v>
      </c>
      <c r="C31" s="7">
        <v>2</v>
      </c>
      <c r="D31" s="7">
        <f t="shared" si="3"/>
        <v>4</v>
      </c>
      <c r="E31" s="7">
        <v>2</v>
      </c>
      <c r="F31" s="8">
        <f t="shared" si="4"/>
        <v>0.00033455225138879</v>
      </c>
      <c r="G31" s="8">
        <f t="shared" si="5"/>
        <v>0.000669104502777579</v>
      </c>
      <c r="H31" s="8">
        <f t="shared" si="6"/>
        <v>0.00133820900555516</v>
      </c>
      <c r="I31" s="8">
        <f t="shared" si="6"/>
        <v>0.000669104502777579</v>
      </c>
      <c r="O31" s="68">
        <v>26</v>
      </c>
      <c r="P31" s="56">
        <f t="shared" si="7"/>
        <v>0.00033455225138879</v>
      </c>
      <c r="Q31" s="8">
        <v>0.2809</v>
      </c>
      <c r="R31" s="8">
        <v>0.0729</v>
      </c>
      <c r="S31" s="22">
        <f t="shared" si="8"/>
        <v>0.00661455029562417</v>
      </c>
      <c r="T31" s="22">
        <f t="shared" si="9"/>
        <v>0.0269205801172861</v>
      </c>
      <c r="U31" s="22">
        <f t="shared" si="10"/>
        <v>0.341903630247861</v>
      </c>
      <c r="V31" s="27">
        <f t="shared" si="11"/>
        <v>0.375438760660771</v>
      </c>
    </row>
    <row r="32" spans="1:22">
      <c r="A32" s="74" t="s">
        <v>52</v>
      </c>
      <c r="B32" s="8">
        <f>'iterasi 1'!V70</f>
        <v>0.0640056374007288</v>
      </c>
      <c r="C32" s="7">
        <v>1</v>
      </c>
      <c r="D32" s="7">
        <f t="shared" si="3"/>
        <v>2</v>
      </c>
      <c r="E32" s="7">
        <v>1</v>
      </c>
      <c r="F32" s="8">
        <f t="shared" si="4"/>
        <v>0.00409672161907357</v>
      </c>
      <c r="G32" s="8">
        <f t="shared" si="5"/>
        <v>0.00409672161907357</v>
      </c>
      <c r="H32" s="8">
        <f t="shared" si="6"/>
        <v>0.00819344323814714</v>
      </c>
      <c r="I32" s="8">
        <f t="shared" si="6"/>
        <v>0.00409672161907357</v>
      </c>
      <c r="O32" s="68">
        <v>27</v>
      </c>
      <c r="P32" s="56">
        <f t="shared" si="7"/>
        <v>0.00409672161907357</v>
      </c>
      <c r="Q32" s="8">
        <v>0.0225</v>
      </c>
      <c r="R32" s="8">
        <v>0.0225</v>
      </c>
      <c r="S32" s="22">
        <f t="shared" si="8"/>
        <v>0.193823444987705</v>
      </c>
      <c r="T32" s="22">
        <f t="shared" si="9"/>
        <v>0.150526486066506</v>
      </c>
      <c r="U32" s="22">
        <f t="shared" si="10"/>
        <v>0.00196717773641126</v>
      </c>
      <c r="V32" s="27">
        <f t="shared" si="11"/>
        <v>0.346317108790622</v>
      </c>
    </row>
    <row r="33" spans="1:22">
      <c r="A33" s="74" t="s">
        <v>53</v>
      </c>
      <c r="B33" s="8">
        <f>'iterasi 1'!V71</f>
        <v>0.0336180662515251</v>
      </c>
      <c r="C33" s="7">
        <v>2</v>
      </c>
      <c r="D33" s="7">
        <f t="shared" si="3"/>
        <v>4</v>
      </c>
      <c r="E33" s="7">
        <v>3</v>
      </c>
      <c r="F33" s="8">
        <f t="shared" si="4"/>
        <v>0.00113017437849193</v>
      </c>
      <c r="G33" s="8">
        <f t="shared" si="5"/>
        <v>0.00226034875698386</v>
      </c>
      <c r="H33" s="8">
        <f t="shared" si="6"/>
        <v>0.00452069751396772</v>
      </c>
      <c r="I33" s="8">
        <f t="shared" si="6"/>
        <v>0.00339052313547579</v>
      </c>
      <c r="O33" s="68">
        <v>28</v>
      </c>
      <c r="P33" s="56">
        <f t="shared" si="7"/>
        <v>0.00113017437849193</v>
      </c>
      <c r="Q33" s="8">
        <v>0.36</v>
      </c>
      <c r="R33" s="8">
        <v>0.0169</v>
      </c>
      <c r="S33" s="22">
        <f t="shared" si="8"/>
        <v>0.0180517337087657</v>
      </c>
      <c r="T33" s="22">
        <f t="shared" si="9"/>
        <v>0.171642870690009</v>
      </c>
      <c r="U33" s="22">
        <f t="shared" si="10"/>
        <v>0.128428984407684</v>
      </c>
      <c r="V33" s="27">
        <f t="shared" si="11"/>
        <v>0.318123588806459</v>
      </c>
    </row>
    <row r="34" spans="1:22">
      <c r="A34" s="74" t="s">
        <v>54</v>
      </c>
      <c r="B34" s="8">
        <f>'iterasi 1'!V72</f>
        <v>0.554217074625767</v>
      </c>
      <c r="C34" s="7">
        <v>5</v>
      </c>
      <c r="D34" s="7">
        <f t="shared" si="3"/>
        <v>10</v>
      </c>
      <c r="E34" s="7">
        <v>7</v>
      </c>
      <c r="F34" s="8">
        <f t="shared" si="4"/>
        <v>0.307156565806743</v>
      </c>
      <c r="G34" s="8">
        <f t="shared" si="5"/>
        <v>1.53578282903371</v>
      </c>
      <c r="H34" s="8">
        <f t="shared" si="6"/>
        <v>3.07156565806743</v>
      </c>
      <c r="I34" s="8">
        <f t="shared" si="6"/>
        <v>2.1500959606472</v>
      </c>
      <c r="O34" s="68">
        <v>29</v>
      </c>
      <c r="P34" s="56">
        <f t="shared" si="7"/>
        <v>0.307156565806743</v>
      </c>
      <c r="Q34" s="8">
        <v>0.0441</v>
      </c>
      <c r="R34" s="8">
        <v>0.0256</v>
      </c>
      <c r="S34" s="22">
        <f t="shared" si="8"/>
        <v>4.77696649616135</v>
      </c>
      <c r="T34" s="22">
        <f t="shared" si="9"/>
        <v>2.95800957822893</v>
      </c>
      <c r="U34" s="22">
        <f t="shared" si="10"/>
        <v>2.82410184128481</v>
      </c>
      <c r="V34" s="27">
        <f t="shared" si="11"/>
        <v>10.5590779156751</v>
      </c>
    </row>
    <row r="35" spans="1:22">
      <c r="A35" s="74" t="s">
        <v>55</v>
      </c>
      <c r="B35" s="8">
        <f>'iterasi 1'!V73</f>
        <v>0.0640056374007288</v>
      </c>
      <c r="C35" s="7">
        <v>1</v>
      </c>
      <c r="D35" s="7">
        <f t="shared" si="3"/>
        <v>2</v>
      </c>
      <c r="E35" s="7">
        <v>1</v>
      </c>
      <c r="F35" s="8">
        <f t="shared" si="4"/>
        <v>0.00409672161907357</v>
      </c>
      <c r="G35" s="8">
        <f t="shared" si="5"/>
        <v>0.00409672161907357</v>
      </c>
      <c r="H35" s="8">
        <f t="shared" si="6"/>
        <v>0.00819344323814714</v>
      </c>
      <c r="I35" s="8">
        <f t="shared" si="6"/>
        <v>0.00409672161907357</v>
      </c>
      <c r="O35" s="68">
        <v>30</v>
      </c>
      <c r="P35" s="56">
        <f t="shared" si="7"/>
        <v>0.00409672161907357</v>
      </c>
      <c r="Q35" s="8">
        <v>0.1764</v>
      </c>
      <c r="R35" s="8">
        <v>0.0484</v>
      </c>
      <c r="S35" s="22">
        <f t="shared" si="8"/>
        <v>0.193823444987705</v>
      </c>
      <c r="T35" s="22">
        <f t="shared" si="9"/>
        <v>1.1801276507614</v>
      </c>
      <c r="U35" s="22">
        <f t="shared" si="10"/>
        <v>0.00423161788632467</v>
      </c>
      <c r="V35" s="27">
        <f t="shared" si="11"/>
        <v>1.37818271363543</v>
      </c>
    </row>
    <row r="36" spans="1:22">
      <c r="A36" s="9" t="s">
        <v>5</v>
      </c>
      <c r="B36" s="9"/>
      <c r="C36" s="9"/>
      <c r="D36" s="9"/>
      <c r="E36" s="9"/>
      <c r="F36" s="10">
        <f>SUM(F6:F35)</f>
        <v>5.59896104956863</v>
      </c>
      <c r="G36" s="10">
        <f>SUM(G6:G35)</f>
        <v>20.5715115865443</v>
      </c>
      <c r="H36" s="10">
        <f>SUM(H6:H35)</f>
        <v>41.1430231730885</v>
      </c>
      <c r="I36" s="10">
        <f>SUM(I6:I35)</f>
        <v>24.6321564897443</v>
      </c>
      <c r="O36" s="18" t="s">
        <v>56</v>
      </c>
      <c r="P36" s="18"/>
      <c r="Q36" s="18"/>
      <c r="R36" s="18"/>
      <c r="S36" s="18"/>
      <c r="T36" s="18"/>
      <c r="U36" s="18"/>
      <c r="V36" s="38">
        <f>SUM(V6:V35)</f>
        <v>203.514942239135</v>
      </c>
    </row>
    <row r="37" spans="1:9">
      <c r="A37" s="9" t="s">
        <v>57</v>
      </c>
      <c r="B37" s="9"/>
      <c r="C37" s="9"/>
      <c r="D37" s="9"/>
      <c r="E37" s="9"/>
      <c r="F37" s="9"/>
      <c r="G37" s="10">
        <f>(G36/$F36)</f>
        <v>3.67416586834966</v>
      </c>
      <c r="H37" s="10">
        <f t="shared" ref="H37:I37" si="12">(H36/$F36)</f>
        <v>7.34833173669933</v>
      </c>
      <c r="I37" s="10">
        <f t="shared" si="12"/>
        <v>4.39941558293964</v>
      </c>
    </row>
    <row r="38" spans="1:9">
      <c r="A38" s="30"/>
      <c r="B38" s="30"/>
      <c r="C38" s="30"/>
      <c r="D38" s="30"/>
      <c r="E38" s="30"/>
      <c r="F38" s="30"/>
      <c r="G38" s="67"/>
      <c r="H38" s="67"/>
      <c r="I38" s="67"/>
    </row>
    <row r="39" customHeight="1" spans="1:24">
      <c r="A39" s="30"/>
      <c r="B39" s="30"/>
      <c r="C39" s="30"/>
      <c r="D39" s="30"/>
      <c r="E39" s="30"/>
      <c r="F39" s="30"/>
      <c r="G39" s="67"/>
      <c r="H39" s="67"/>
      <c r="I39" s="67"/>
      <c r="O39" s="2" t="s">
        <v>8</v>
      </c>
      <c r="P39" s="2"/>
      <c r="Q39" s="2"/>
      <c r="R39" s="2"/>
      <c r="S39" s="2"/>
      <c r="T39" s="2"/>
      <c r="U39" s="2"/>
      <c r="V39" s="2"/>
      <c r="W39" s="2"/>
      <c r="X39" s="2"/>
    </row>
    <row r="40" customHeight="1" spans="1:24">
      <c r="A40" s="11" t="s">
        <v>3</v>
      </c>
      <c r="B40" s="11" t="s">
        <v>58</v>
      </c>
      <c r="C40" s="11" t="s">
        <v>10</v>
      </c>
      <c r="D40" s="11"/>
      <c r="E40" s="11"/>
      <c r="F40" s="13" t="s">
        <v>11</v>
      </c>
      <c r="G40" s="11" t="s">
        <v>12</v>
      </c>
      <c r="H40" s="11" t="s">
        <v>13</v>
      </c>
      <c r="I40" s="11" t="s">
        <v>14</v>
      </c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9">
      <c r="A41" s="14"/>
      <c r="B41" s="14"/>
      <c r="C41" s="14" t="s">
        <v>21</v>
      </c>
      <c r="D41" s="14" t="s">
        <v>22</v>
      </c>
      <c r="E41" s="14" t="s">
        <v>23</v>
      </c>
      <c r="F41" s="15"/>
      <c r="G41" s="14"/>
      <c r="H41" s="14"/>
      <c r="I41" s="14"/>
    </row>
    <row r="42" spans="1:24">
      <c r="A42" s="74" t="s">
        <v>26</v>
      </c>
      <c r="B42" s="8">
        <f>'iterasi 1'!W44</f>
        <v>0.722216083261696</v>
      </c>
      <c r="C42" s="7">
        <v>2</v>
      </c>
      <c r="D42" s="7">
        <f>C42*2</f>
        <v>4</v>
      </c>
      <c r="E42" s="7">
        <v>2</v>
      </c>
      <c r="F42" s="8">
        <f>B42^2</f>
        <v>0.521596070921864</v>
      </c>
      <c r="G42" s="8">
        <f>$F42*C42</f>
        <v>1.04319214184373</v>
      </c>
      <c r="H42" s="8">
        <f>$F42*D42</f>
        <v>2.08638428368746</v>
      </c>
      <c r="I42" s="8">
        <f>$F42*E42</f>
        <v>1.04319214184373</v>
      </c>
      <c r="O42" s="17" t="s">
        <v>3</v>
      </c>
      <c r="P42" s="16" t="s">
        <v>17</v>
      </c>
      <c r="Q42" s="16" t="s">
        <v>18</v>
      </c>
      <c r="R42" s="16" t="s">
        <v>19</v>
      </c>
      <c r="S42" s="18" t="s">
        <v>59</v>
      </c>
      <c r="U42" s="16" t="s">
        <v>3</v>
      </c>
      <c r="V42" s="19" t="s">
        <v>11</v>
      </c>
      <c r="W42" s="19" t="s">
        <v>24</v>
      </c>
      <c r="X42" s="19" t="s">
        <v>25</v>
      </c>
    </row>
    <row r="43" spans="1:24">
      <c r="A43" s="74" t="s">
        <v>27</v>
      </c>
      <c r="B43" s="8">
        <f>'iterasi 1'!W45</f>
        <v>0.0609331323783247</v>
      </c>
      <c r="C43" s="7">
        <v>3</v>
      </c>
      <c r="D43" s="7">
        <f t="shared" ref="D43:D71" si="13">C43*2</f>
        <v>6</v>
      </c>
      <c r="E43" s="7">
        <v>3</v>
      </c>
      <c r="F43" s="8">
        <f t="shared" ref="F43:F71" si="14">B43^2</f>
        <v>0.00371284662143445</v>
      </c>
      <c r="G43" s="8">
        <f t="shared" ref="G43:G71" si="15">F43*C43</f>
        <v>0.0111385398643033</v>
      </c>
      <c r="H43" s="8">
        <f t="shared" ref="H43:I71" si="16">$F43*D43</f>
        <v>0.0222770797286067</v>
      </c>
      <c r="I43" s="8">
        <f t="shared" si="16"/>
        <v>0.0111385398643033</v>
      </c>
      <c r="O43" s="20"/>
      <c r="P43" s="16"/>
      <c r="Q43" s="16"/>
      <c r="R43" s="16"/>
      <c r="S43" s="18" t="s">
        <v>20</v>
      </c>
      <c r="U43" s="16"/>
      <c r="V43" s="16" t="s">
        <v>63</v>
      </c>
      <c r="W43" s="16" t="s">
        <v>64</v>
      </c>
      <c r="X43" s="16" t="s">
        <v>65</v>
      </c>
    </row>
    <row r="44" spans="1:24">
      <c r="A44" s="74" t="s">
        <v>28</v>
      </c>
      <c r="B44" s="8">
        <f>'iterasi 1'!W46</f>
        <v>0.336059903496738</v>
      </c>
      <c r="C44" s="7">
        <v>0</v>
      </c>
      <c r="D44" s="7">
        <f t="shared" si="13"/>
        <v>0</v>
      </c>
      <c r="E44" s="7">
        <v>0</v>
      </c>
      <c r="F44" s="8">
        <f t="shared" si="14"/>
        <v>0.112936258738237</v>
      </c>
      <c r="G44" s="8">
        <f t="shared" si="15"/>
        <v>0</v>
      </c>
      <c r="H44" s="8">
        <f t="shared" si="16"/>
        <v>0</v>
      </c>
      <c r="I44" s="8">
        <f t="shared" si="16"/>
        <v>0</v>
      </c>
      <c r="O44" s="21">
        <v>1</v>
      </c>
      <c r="P44" s="22">
        <f>SUM(($C6-L$4)^2,($D6-M$4)^2,($E6-N$4)^2)^-1</f>
        <v>0.0505782307846553</v>
      </c>
      <c r="Q44" s="22">
        <f>SUM(($C42-L$5)^2,($D42-M$5)^2,($E42-N$5)^2)^-1</f>
        <v>10.4343962416928</v>
      </c>
      <c r="R44" s="22">
        <f>SUM(($C78-L$6)^2,($D78-M$6)^2,($E78-N$6)^2)^-1</f>
        <v>0.213217975916639</v>
      </c>
      <c r="S44" s="22">
        <f>SUM(P44:R44)</f>
        <v>10.6981924483941</v>
      </c>
      <c r="U44" s="21">
        <v>1</v>
      </c>
      <c r="V44" s="22">
        <f>P44/S44</f>
        <v>0.00472773611323917</v>
      </c>
      <c r="W44" s="22">
        <f>Q44/S44</f>
        <v>0.975341983426285</v>
      </c>
      <c r="X44" s="22">
        <f>R44/S44</f>
        <v>0.0199302804604759</v>
      </c>
    </row>
    <row r="45" spans="1:24">
      <c r="A45" s="74" t="s">
        <v>29</v>
      </c>
      <c r="B45" s="8">
        <f>'iterasi 1'!W47</f>
        <v>0.274619124138617</v>
      </c>
      <c r="C45" s="7">
        <v>6</v>
      </c>
      <c r="D45" s="7">
        <f t="shared" si="13"/>
        <v>12</v>
      </c>
      <c r="E45" s="7">
        <v>8</v>
      </c>
      <c r="F45" s="8">
        <f t="shared" si="14"/>
        <v>0.0754156633426611</v>
      </c>
      <c r="G45" s="8">
        <f t="shared" si="15"/>
        <v>0.452493980055966</v>
      </c>
      <c r="H45" s="8">
        <f t="shared" si="16"/>
        <v>0.904987960111933</v>
      </c>
      <c r="I45" s="8">
        <f t="shared" si="16"/>
        <v>0.603325306741289</v>
      </c>
      <c r="O45" s="21">
        <v>2</v>
      </c>
      <c r="P45" s="22">
        <f t="shared" ref="P45:P73" si="17">SUM(($C7-L$4)^2,($D7-M$4)^2,($E7-N$4)^2)^-1</f>
        <v>0.236358450091278</v>
      </c>
      <c r="Q45" s="22">
        <f t="shared" ref="Q45:Q73" si="18">SUM(($C43-L$5)^2,($D43-M$5)^2,($E43-N$5)^2)^-1</f>
        <v>0.181765049701745</v>
      </c>
      <c r="R45" s="22">
        <f t="shared" ref="R45:R73" si="19">SUM(($C79-L$6)^2,($D79-M$6)^2,($E79-N$6)^2)^-1</f>
        <v>0.0469645804488227</v>
      </c>
      <c r="S45" s="22">
        <f t="shared" ref="S45:S73" si="20">SUM(P45:R45)</f>
        <v>0.465088080241846</v>
      </c>
      <c r="U45" s="21">
        <v>2</v>
      </c>
      <c r="V45" s="22">
        <f t="shared" ref="V45:V73" si="21">P45/S45</f>
        <v>0.508201478671249</v>
      </c>
      <c r="W45" s="22">
        <f t="shared" ref="W45:W73" si="22">Q45/S45</f>
        <v>0.39081855120266</v>
      </c>
      <c r="X45" s="22">
        <f t="shared" ref="X45:X73" si="23">R45/S45</f>
        <v>0.100979970126091</v>
      </c>
    </row>
    <row r="46" spans="1:24">
      <c r="A46" s="74" t="s">
        <v>30</v>
      </c>
      <c r="B46" s="8">
        <f>'iterasi 1'!W48</f>
        <v>0.259733310936388</v>
      </c>
      <c r="C46" s="7">
        <v>1</v>
      </c>
      <c r="D46" s="7">
        <f t="shared" si="13"/>
        <v>2</v>
      </c>
      <c r="E46" s="7">
        <v>1</v>
      </c>
      <c r="F46" s="8">
        <f t="shared" si="14"/>
        <v>0.0674613928099785</v>
      </c>
      <c r="G46" s="8">
        <f t="shared" si="15"/>
        <v>0.0674613928099785</v>
      </c>
      <c r="H46" s="8">
        <f t="shared" si="16"/>
        <v>0.134922785619957</v>
      </c>
      <c r="I46" s="8">
        <f t="shared" si="16"/>
        <v>0.0674613928099785</v>
      </c>
      <c r="O46" s="21">
        <v>3</v>
      </c>
      <c r="P46" s="22">
        <f t="shared" si="17"/>
        <v>0.0115137956740843</v>
      </c>
      <c r="Q46" s="22">
        <f t="shared" si="18"/>
        <v>0.0395502422186795</v>
      </c>
      <c r="R46" s="22">
        <f t="shared" si="19"/>
        <v>0.133603673008218</v>
      </c>
      <c r="S46" s="22">
        <f t="shared" si="20"/>
        <v>0.184667710900982</v>
      </c>
      <c r="U46" s="21">
        <v>3</v>
      </c>
      <c r="V46" s="22">
        <f t="shared" si="21"/>
        <v>0.0623487214841688</v>
      </c>
      <c r="W46" s="22">
        <f t="shared" si="22"/>
        <v>0.214169775678251</v>
      </c>
      <c r="X46" s="22">
        <f t="shared" si="23"/>
        <v>0.72348150283758</v>
      </c>
    </row>
    <row r="47" spans="1:24">
      <c r="A47" s="74" t="s">
        <v>31</v>
      </c>
      <c r="B47" s="8">
        <f>'iterasi 1'!W49</f>
        <v>0.293770971555995</v>
      </c>
      <c r="C47" s="7">
        <v>1</v>
      </c>
      <c r="D47" s="7">
        <f t="shared" si="13"/>
        <v>2</v>
      </c>
      <c r="E47" s="7">
        <v>0</v>
      </c>
      <c r="F47" s="8">
        <f t="shared" si="14"/>
        <v>0.0863013837289533</v>
      </c>
      <c r="G47" s="8">
        <f t="shared" si="15"/>
        <v>0.0863013837289533</v>
      </c>
      <c r="H47" s="8">
        <f t="shared" si="16"/>
        <v>0.172602767457907</v>
      </c>
      <c r="I47" s="8">
        <f t="shared" si="16"/>
        <v>0</v>
      </c>
      <c r="O47" s="21">
        <v>4</v>
      </c>
      <c r="P47" s="22">
        <f t="shared" si="17"/>
        <v>0.0249926707842473</v>
      </c>
      <c r="Q47" s="22">
        <f t="shared" si="18"/>
        <v>0.00889040476534423</v>
      </c>
      <c r="R47" s="22">
        <f t="shared" si="19"/>
        <v>0.00599092671272082</v>
      </c>
      <c r="S47" s="22">
        <f t="shared" si="20"/>
        <v>0.0398740022623124</v>
      </c>
      <c r="U47" s="21">
        <v>4</v>
      </c>
      <c r="V47" s="22">
        <f t="shared" si="21"/>
        <v>0.626791126203792</v>
      </c>
      <c r="W47" s="22">
        <f t="shared" si="22"/>
        <v>0.22296243820368</v>
      </c>
      <c r="X47" s="22">
        <f t="shared" si="23"/>
        <v>0.150246435592528</v>
      </c>
    </row>
    <row r="48" spans="1:24">
      <c r="A48" s="74" t="s">
        <v>32</v>
      </c>
      <c r="B48" s="8">
        <f>'iterasi 1'!W50</f>
        <v>0.722216083261696</v>
      </c>
      <c r="C48" s="7">
        <v>2</v>
      </c>
      <c r="D48" s="7">
        <f t="shared" si="13"/>
        <v>4</v>
      </c>
      <c r="E48" s="7">
        <v>2</v>
      </c>
      <c r="F48" s="8">
        <f t="shared" si="14"/>
        <v>0.521596070921864</v>
      </c>
      <c r="G48" s="8">
        <f t="shared" si="15"/>
        <v>1.04319214184373</v>
      </c>
      <c r="H48" s="8">
        <f t="shared" si="16"/>
        <v>2.08638428368746</v>
      </c>
      <c r="I48" s="8">
        <f t="shared" si="16"/>
        <v>1.04319214184373</v>
      </c>
      <c r="O48" s="21">
        <v>5</v>
      </c>
      <c r="P48" s="22">
        <f t="shared" si="17"/>
        <v>0.0211363574686924</v>
      </c>
      <c r="Q48" s="22">
        <f t="shared" si="18"/>
        <v>0.149475355387351</v>
      </c>
      <c r="R48" s="22">
        <f t="shared" si="19"/>
        <v>11.4377056955956</v>
      </c>
      <c r="S48" s="22">
        <f t="shared" si="20"/>
        <v>11.6083174084517</v>
      </c>
      <c r="U48" s="21">
        <v>5</v>
      </c>
      <c r="V48" s="22">
        <f t="shared" si="21"/>
        <v>0.00182079423959442</v>
      </c>
      <c r="W48" s="22">
        <f t="shared" si="22"/>
        <v>0.012876573764129</v>
      </c>
      <c r="X48" s="22">
        <f t="shared" si="23"/>
        <v>0.985302631996277</v>
      </c>
    </row>
    <row r="49" spans="1:24">
      <c r="A49" s="74" t="s">
        <v>33</v>
      </c>
      <c r="B49" s="8">
        <f>'iterasi 1'!W51</f>
        <v>0.0542083739384127</v>
      </c>
      <c r="C49" s="7">
        <v>3</v>
      </c>
      <c r="D49" s="7">
        <f t="shared" si="13"/>
        <v>6</v>
      </c>
      <c r="E49" s="7">
        <v>4</v>
      </c>
      <c r="F49" s="8">
        <f t="shared" si="14"/>
        <v>0.00293854780504678</v>
      </c>
      <c r="G49" s="8">
        <f t="shared" si="15"/>
        <v>0.00881564341514034</v>
      </c>
      <c r="H49" s="8">
        <f t="shared" si="16"/>
        <v>0.0176312868302807</v>
      </c>
      <c r="I49" s="8">
        <f t="shared" si="16"/>
        <v>0.0117541912201871</v>
      </c>
      <c r="O49" s="21">
        <v>6</v>
      </c>
      <c r="P49" s="22">
        <f t="shared" si="17"/>
        <v>0.0181453055616792</v>
      </c>
      <c r="Q49" s="22">
        <f t="shared" si="18"/>
        <v>0.097001516501989</v>
      </c>
      <c r="R49" s="22">
        <f t="shared" si="19"/>
        <v>0.848811400714573</v>
      </c>
      <c r="S49" s="22">
        <f t="shared" si="20"/>
        <v>0.963958222778241</v>
      </c>
      <c r="U49" s="21">
        <v>6</v>
      </c>
      <c r="V49" s="22">
        <f t="shared" si="21"/>
        <v>0.0188237468522051</v>
      </c>
      <c r="W49" s="22">
        <f t="shared" si="22"/>
        <v>0.100628340741178</v>
      </c>
      <c r="X49" s="22">
        <f t="shared" si="23"/>
        <v>0.880547912406617</v>
      </c>
    </row>
    <row r="50" spans="1:24">
      <c r="A50" s="74" t="s">
        <v>34</v>
      </c>
      <c r="B50" s="8">
        <f>'iterasi 1'!W52</f>
        <v>0.244514960467799</v>
      </c>
      <c r="C50" s="7">
        <v>4</v>
      </c>
      <c r="D50" s="7">
        <f t="shared" si="13"/>
        <v>8</v>
      </c>
      <c r="E50" s="7">
        <v>1</v>
      </c>
      <c r="F50" s="8">
        <f t="shared" si="14"/>
        <v>0.0597875658925695</v>
      </c>
      <c r="G50" s="8">
        <f t="shared" si="15"/>
        <v>0.239150263570278</v>
      </c>
      <c r="H50" s="8">
        <f t="shared" si="16"/>
        <v>0.478300527140556</v>
      </c>
      <c r="I50" s="8">
        <f t="shared" si="16"/>
        <v>0.0597875658925695</v>
      </c>
      <c r="O50" s="21">
        <v>7</v>
      </c>
      <c r="P50" s="22">
        <f t="shared" si="17"/>
        <v>0.0505782307846553</v>
      </c>
      <c r="Q50" s="22">
        <f t="shared" si="18"/>
        <v>10.4343962416928</v>
      </c>
      <c r="R50" s="22">
        <f t="shared" si="19"/>
        <v>0.213217975916639</v>
      </c>
      <c r="S50" s="22">
        <f t="shared" si="20"/>
        <v>10.6981924483941</v>
      </c>
      <c r="U50" s="21">
        <v>7</v>
      </c>
      <c r="V50" s="22">
        <f t="shared" si="21"/>
        <v>0.00472773611323917</v>
      </c>
      <c r="W50" s="22">
        <f t="shared" si="22"/>
        <v>0.975341983426285</v>
      </c>
      <c r="X50" s="22">
        <f t="shared" si="23"/>
        <v>0.0199302804604759</v>
      </c>
    </row>
    <row r="51" spans="1:24">
      <c r="A51" s="74" t="s">
        <v>35</v>
      </c>
      <c r="B51" s="8">
        <f>'iterasi 1'!W53</f>
        <v>0.288850377286193</v>
      </c>
      <c r="C51" s="7">
        <v>7</v>
      </c>
      <c r="D51" s="7">
        <f t="shared" si="13"/>
        <v>14</v>
      </c>
      <c r="E51" s="7">
        <v>9</v>
      </c>
      <c r="F51" s="8">
        <f t="shared" si="14"/>
        <v>0.0834345404583761</v>
      </c>
      <c r="G51" s="8">
        <f t="shared" si="15"/>
        <v>0.584041783208633</v>
      </c>
      <c r="H51" s="8">
        <f t="shared" si="16"/>
        <v>1.16808356641727</v>
      </c>
      <c r="I51" s="8">
        <f t="shared" si="16"/>
        <v>0.750910864125385</v>
      </c>
      <c r="O51" s="21">
        <v>8</v>
      </c>
      <c r="P51" s="22">
        <f t="shared" si="17"/>
        <v>0.411178986569435</v>
      </c>
      <c r="Q51" s="22">
        <f t="shared" si="18"/>
        <v>0.126862394077455</v>
      </c>
      <c r="R51" s="22">
        <f t="shared" si="19"/>
        <v>0.0381650923567068</v>
      </c>
      <c r="S51" s="22">
        <f t="shared" si="20"/>
        <v>0.576206473003597</v>
      </c>
      <c r="U51" s="21">
        <v>8</v>
      </c>
      <c r="V51" s="22">
        <f t="shared" si="21"/>
        <v>0.713596611343289</v>
      </c>
      <c r="W51" s="22">
        <f t="shared" si="22"/>
        <v>0.220168290397986</v>
      </c>
      <c r="X51" s="22">
        <f t="shared" si="23"/>
        <v>0.0662350982587252</v>
      </c>
    </row>
    <row r="52" spans="1:24">
      <c r="A52" s="74" t="s">
        <v>36</v>
      </c>
      <c r="B52" s="8">
        <f>'iterasi 1'!W54</f>
        <v>0.336059903496738</v>
      </c>
      <c r="C52" s="7">
        <v>0</v>
      </c>
      <c r="D52" s="7">
        <f t="shared" si="13"/>
        <v>0</v>
      </c>
      <c r="E52" s="7">
        <v>0</v>
      </c>
      <c r="F52" s="8">
        <f t="shared" si="14"/>
        <v>0.112936258738237</v>
      </c>
      <c r="G52" s="8">
        <f t="shared" si="15"/>
        <v>0</v>
      </c>
      <c r="H52" s="8">
        <f t="shared" si="16"/>
        <v>0</v>
      </c>
      <c r="I52" s="8">
        <f t="shared" si="16"/>
        <v>0</v>
      </c>
      <c r="O52" s="21">
        <v>9</v>
      </c>
      <c r="P52" s="22">
        <f t="shared" si="17"/>
        <v>0.082734434534544</v>
      </c>
      <c r="Q52" s="22">
        <f t="shared" si="18"/>
        <v>0.0459463131449837</v>
      </c>
      <c r="R52" s="22">
        <f t="shared" si="19"/>
        <v>0.0242911173809133</v>
      </c>
      <c r="S52" s="22">
        <f t="shared" si="20"/>
        <v>0.152971865060441</v>
      </c>
      <c r="U52" s="21">
        <v>9</v>
      </c>
      <c r="V52" s="22">
        <f t="shared" si="21"/>
        <v>0.540847393746913</v>
      </c>
      <c r="W52" s="22">
        <f t="shared" si="22"/>
        <v>0.300357932661864</v>
      </c>
      <c r="X52" s="22">
        <f t="shared" si="23"/>
        <v>0.158794673591223</v>
      </c>
    </row>
    <row r="53" spans="1:24">
      <c r="A53" s="74" t="s">
        <v>37</v>
      </c>
      <c r="B53" s="8">
        <f>'iterasi 1'!W55</f>
        <v>0.140277185848194</v>
      </c>
      <c r="C53" s="7">
        <v>4</v>
      </c>
      <c r="D53" s="7">
        <f t="shared" si="13"/>
        <v>8</v>
      </c>
      <c r="E53" s="7">
        <v>3</v>
      </c>
      <c r="F53" s="8">
        <f t="shared" si="14"/>
        <v>0.0196776888694887</v>
      </c>
      <c r="G53" s="8">
        <f t="shared" si="15"/>
        <v>0.0787107554779548</v>
      </c>
      <c r="H53" s="8">
        <f t="shared" si="16"/>
        <v>0.15742151095591</v>
      </c>
      <c r="I53" s="8">
        <f t="shared" si="16"/>
        <v>0.0590330666084661</v>
      </c>
      <c r="O53" s="21">
        <v>10</v>
      </c>
      <c r="P53" s="22">
        <f t="shared" si="17"/>
        <v>0.0130768115650084</v>
      </c>
      <c r="Q53" s="22">
        <f t="shared" si="18"/>
        <v>0.00588627982406978</v>
      </c>
      <c r="R53" s="22">
        <f t="shared" si="19"/>
        <v>0.0042458934444965</v>
      </c>
      <c r="S53" s="22">
        <f t="shared" si="20"/>
        <v>0.0232089848335747</v>
      </c>
      <c r="U53" s="21">
        <v>10</v>
      </c>
      <c r="V53" s="22">
        <f t="shared" si="21"/>
        <v>0.563437464360404</v>
      </c>
      <c r="W53" s="22">
        <f t="shared" si="22"/>
        <v>0.253620736377687</v>
      </c>
      <c r="X53" s="22">
        <f t="shared" si="23"/>
        <v>0.182941799261909</v>
      </c>
    </row>
    <row r="54" spans="1:24">
      <c r="A54" s="74" t="s">
        <v>38</v>
      </c>
      <c r="B54" s="8">
        <f>'iterasi 1'!W56</f>
        <v>0.336059903496738</v>
      </c>
      <c r="C54" s="7">
        <v>0</v>
      </c>
      <c r="D54" s="7">
        <f t="shared" si="13"/>
        <v>0</v>
      </c>
      <c r="E54" s="7">
        <v>0</v>
      </c>
      <c r="F54" s="8">
        <f t="shared" si="14"/>
        <v>0.112936258738237</v>
      </c>
      <c r="G54" s="8">
        <f t="shared" si="15"/>
        <v>0</v>
      </c>
      <c r="H54" s="8">
        <f t="shared" si="16"/>
        <v>0</v>
      </c>
      <c r="I54" s="8">
        <f t="shared" si="16"/>
        <v>0</v>
      </c>
      <c r="O54" s="21">
        <v>11</v>
      </c>
      <c r="P54" s="22">
        <f t="shared" si="17"/>
        <v>0.0115137956740843</v>
      </c>
      <c r="Q54" s="22">
        <f t="shared" si="18"/>
        <v>0.0395502422186795</v>
      </c>
      <c r="R54" s="22">
        <f t="shared" si="19"/>
        <v>0.133603673008218</v>
      </c>
      <c r="S54" s="22">
        <f t="shared" si="20"/>
        <v>0.184667710900982</v>
      </c>
      <c r="U54" s="21">
        <v>11</v>
      </c>
      <c r="V54" s="22">
        <f t="shared" si="21"/>
        <v>0.0623487214841688</v>
      </c>
      <c r="W54" s="22">
        <f t="shared" si="22"/>
        <v>0.214169775678251</v>
      </c>
      <c r="X54" s="22">
        <f t="shared" si="23"/>
        <v>0.72348150283758</v>
      </c>
    </row>
    <row r="55" spans="1:24">
      <c r="A55" s="74" t="s">
        <v>39</v>
      </c>
      <c r="B55" s="8">
        <f>'iterasi 1'!W57</f>
        <v>0.337219848375448</v>
      </c>
      <c r="C55" s="7">
        <v>2</v>
      </c>
      <c r="D55" s="7">
        <f t="shared" si="13"/>
        <v>4</v>
      </c>
      <c r="E55" s="7">
        <v>1</v>
      </c>
      <c r="F55" s="8">
        <f t="shared" si="14"/>
        <v>0.11371722613836</v>
      </c>
      <c r="G55" s="8">
        <f t="shared" si="15"/>
        <v>0.227434452276721</v>
      </c>
      <c r="H55" s="8">
        <f t="shared" si="16"/>
        <v>0.454868904553441</v>
      </c>
      <c r="I55" s="8">
        <f t="shared" si="16"/>
        <v>0.11371722613836</v>
      </c>
      <c r="O55" s="21">
        <v>12</v>
      </c>
      <c r="P55" s="22">
        <f t="shared" si="17"/>
        <v>0.401734951763052</v>
      </c>
      <c r="Q55" s="22">
        <f t="shared" si="18"/>
        <v>0.0487176784054749</v>
      </c>
      <c r="R55" s="22">
        <f t="shared" si="19"/>
        <v>0.0222291696341151</v>
      </c>
      <c r="S55" s="22">
        <f t="shared" si="20"/>
        <v>0.472681799802642</v>
      </c>
      <c r="U55" s="21">
        <v>12</v>
      </c>
      <c r="V55" s="22">
        <f t="shared" si="21"/>
        <v>0.84990569116642</v>
      </c>
      <c r="W55" s="22">
        <f t="shared" si="22"/>
        <v>0.103066541647713</v>
      </c>
      <c r="X55" s="22">
        <f t="shared" si="23"/>
        <v>0.0470277671858667</v>
      </c>
    </row>
    <row r="56" spans="1:24">
      <c r="A56" s="74" t="s">
        <v>40</v>
      </c>
      <c r="B56" s="8">
        <f>'iterasi 1'!W58</f>
        <v>0.164310128634958</v>
      </c>
      <c r="C56" s="7">
        <v>3</v>
      </c>
      <c r="D56" s="7">
        <f t="shared" si="13"/>
        <v>6</v>
      </c>
      <c r="E56" s="7">
        <v>5</v>
      </c>
      <c r="F56" s="8">
        <f t="shared" si="14"/>
        <v>0.0269978183720366</v>
      </c>
      <c r="G56" s="8">
        <f t="shared" si="15"/>
        <v>0.0809934551161098</v>
      </c>
      <c r="H56" s="8">
        <f t="shared" si="16"/>
        <v>0.16198691023222</v>
      </c>
      <c r="I56" s="8">
        <f t="shared" si="16"/>
        <v>0.134989091860183</v>
      </c>
      <c r="O56" s="21">
        <v>13</v>
      </c>
      <c r="P56" s="22">
        <f t="shared" si="17"/>
        <v>0.0115137956740843</v>
      </c>
      <c r="Q56" s="22">
        <f t="shared" si="18"/>
        <v>0.0395502422186795</v>
      </c>
      <c r="R56" s="22">
        <f t="shared" si="19"/>
        <v>0.133603673008218</v>
      </c>
      <c r="S56" s="22">
        <f t="shared" si="20"/>
        <v>0.184667710900982</v>
      </c>
      <c r="U56" s="21">
        <v>13</v>
      </c>
      <c r="V56" s="22">
        <f t="shared" si="21"/>
        <v>0.0623487214841688</v>
      </c>
      <c r="W56" s="22">
        <f t="shared" si="22"/>
        <v>0.214169775678251</v>
      </c>
      <c r="X56" s="22">
        <f t="shared" si="23"/>
        <v>0.72348150283758</v>
      </c>
    </row>
    <row r="57" spans="1:24">
      <c r="A57" s="74" t="s">
        <v>41</v>
      </c>
      <c r="B57" s="8">
        <f>'iterasi 1'!W59</f>
        <v>0.259733310936388</v>
      </c>
      <c r="C57" s="7">
        <v>1</v>
      </c>
      <c r="D57" s="7">
        <f t="shared" si="13"/>
        <v>2</v>
      </c>
      <c r="E57" s="7">
        <v>1</v>
      </c>
      <c r="F57" s="8">
        <f t="shared" si="14"/>
        <v>0.0674613928099785</v>
      </c>
      <c r="G57" s="8">
        <f t="shared" si="15"/>
        <v>0.0674613928099785</v>
      </c>
      <c r="H57" s="8">
        <f t="shared" si="16"/>
        <v>0.134922785619957</v>
      </c>
      <c r="I57" s="8">
        <f t="shared" si="16"/>
        <v>0.0674613928099785</v>
      </c>
      <c r="O57" s="21">
        <v>14</v>
      </c>
      <c r="P57" s="22">
        <f t="shared" si="17"/>
        <v>0.0391080500636226</v>
      </c>
      <c r="Q57" s="22">
        <f t="shared" si="18"/>
        <v>0.583128456847025</v>
      </c>
      <c r="R57" s="22">
        <f t="shared" si="19"/>
        <v>0.264499605834225</v>
      </c>
      <c r="S57" s="22">
        <f t="shared" si="20"/>
        <v>0.886736112744872</v>
      </c>
      <c r="U57" s="21">
        <v>14</v>
      </c>
      <c r="V57" s="22">
        <f t="shared" si="21"/>
        <v>0.0441033690875231</v>
      </c>
      <c r="W57" s="22">
        <f t="shared" si="22"/>
        <v>0.65761216721169</v>
      </c>
      <c r="X57" s="22">
        <f t="shared" si="23"/>
        <v>0.298284463700787</v>
      </c>
    </row>
    <row r="58" spans="1:24">
      <c r="A58" s="74" t="s">
        <v>42</v>
      </c>
      <c r="B58" s="8">
        <f>'iterasi 1'!W60</f>
        <v>0.336059903496738</v>
      </c>
      <c r="C58" s="7">
        <v>0</v>
      </c>
      <c r="D58" s="7">
        <f t="shared" si="13"/>
        <v>0</v>
      </c>
      <c r="E58" s="7">
        <v>0</v>
      </c>
      <c r="F58" s="8">
        <f t="shared" si="14"/>
        <v>0.112936258738237</v>
      </c>
      <c r="G58" s="8">
        <f t="shared" si="15"/>
        <v>0</v>
      </c>
      <c r="H58" s="8">
        <f t="shared" si="16"/>
        <v>0</v>
      </c>
      <c r="I58" s="8">
        <f t="shared" si="16"/>
        <v>0</v>
      </c>
      <c r="O58" s="21">
        <v>15</v>
      </c>
      <c r="P58" s="22">
        <f t="shared" si="17"/>
        <v>0.379766102719449</v>
      </c>
      <c r="Q58" s="22">
        <f t="shared" si="18"/>
        <v>0.0815427532977877</v>
      </c>
      <c r="R58" s="22">
        <f t="shared" si="19"/>
        <v>0.0302012007698048</v>
      </c>
      <c r="S58" s="22">
        <f t="shared" si="20"/>
        <v>0.491510056787041</v>
      </c>
      <c r="U58" s="21">
        <v>15</v>
      </c>
      <c r="V58" s="22">
        <f t="shared" si="21"/>
        <v>0.772651744303966</v>
      </c>
      <c r="W58" s="22">
        <f t="shared" si="22"/>
        <v>0.165902512414142</v>
      </c>
      <c r="X58" s="22">
        <f t="shared" si="23"/>
        <v>0.0614457432818923</v>
      </c>
    </row>
    <row r="59" spans="1:24">
      <c r="A59" s="74" t="s">
        <v>43</v>
      </c>
      <c r="B59" s="8">
        <f>'iterasi 1'!W61</f>
        <v>0.164310128634958</v>
      </c>
      <c r="C59" s="7">
        <v>3</v>
      </c>
      <c r="D59" s="7">
        <f t="shared" si="13"/>
        <v>6</v>
      </c>
      <c r="E59" s="7">
        <v>5</v>
      </c>
      <c r="F59" s="8">
        <f t="shared" si="14"/>
        <v>0.0269978183720366</v>
      </c>
      <c r="G59" s="8">
        <f t="shared" si="15"/>
        <v>0.0809934551161098</v>
      </c>
      <c r="H59" s="8">
        <f t="shared" si="16"/>
        <v>0.16198691023222</v>
      </c>
      <c r="I59" s="8">
        <f t="shared" si="16"/>
        <v>0.134989091860183</v>
      </c>
      <c r="O59" s="21">
        <v>16</v>
      </c>
      <c r="P59" s="22">
        <f t="shared" si="17"/>
        <v>0.0211363574686924</v>
      </c>
      <c r="Q59" s="22">
        <f t="shared" si="18"/>
        <v>0.149475355387351</v>
      </c>
      <c r="R59" s="22">
        <f t="shared" si="19"/>
        <v>11.4377056955956</v>
      </c>
      <c r="S59" s="22">
        <f t="shared" si="20"/>
        <v>11.6083174084517</v>
      </c>
      <c r="U59" s="21">
        <v>16</v>
      </c>
      <c r="V59" s="22">
        <f t="shared" si="21"/>
        <v>0.00182079423959442</v>
      </c>
      <c r="W59" s="22">
        <f t="shared" si="22"/>
        <v>0.012876573764129</v>
      </c>
      <c r="X59" s="22">
        <f t="shared" si="23"/>
        <v>0.985302631996277</v>
      </c>
    </row>
    <row r="60" spans="1:24">
      <c r="A60" s="74" t="s">
        <v>44</v>
      </c>
      <c r="B60" s="8">
        <f>'iterasi 1'!W62</f>
        <v>0.235054882260307</v>
      </c>
      <c r="C60" s="7">
        <v>4</v>
      </c>
      <c r="D60" s="7">
        <f t="shared" si="13"/>
        <v>8</v>
      </c>
      <c r="E60" s="7">
        <v>7</v>
      </c>
      <c r="F60" s="8">
        <f t="shared" si="14"/>
        <v>0.0552507976744069</v>
      </c>
      <c r="G60" s="8">
        <f t="shared" si="15"/>
        <v>0.221003190697628</v>
      </c>
      <c r="H60" s="8">
        <f t="shared" si="16"/>
        <v>0.442006381395255</v>
      </c>
      <c r="I60" s="8">
        <f t="shared" si="16"/>
        <v>0.386755583720848</v>
      </c>
      <c r="O60" s="21">
        <v>17</v>
      </c>
      <c r="P60" s="22">
        <f t="shared" si="17"/>
        <v>0.0115137956740843</v>
      </c>
      <c r="Q60" s="22">
        <f t="shared" si="18"/>
        <v>0.0395502422186795</v>
      </c>
      <c r="R60" s="22">
        <f t="shared" si="19"/>
        <v>0.133603673008218</v>
      </c>
      <c r="S60" s="22">
        <f t="shared" si="20"/>
        <v>0.184667710900982</v>
      </c>
      <c r="U60" s="21">
        <v>17</v>
      </c>
      <c r="V60" s="22">
        <f t="shared" si="21"/>
        <v>0.0623487214841688</v>
      </c>
      <c r="W60" s="22">
        <f t="shared" si="22"/>
        <v>0.214169775678251</v>
      </c>
      <c r="X60" s="22">
        <f t="shared" si="23"/>
        <v>0.72348150283758</v>
      </c>
    </row>
    <row r="61" spans="1:24">
      <c r="A61" s="74" t="s">
        <v>45</v>
      </c>
      <c r="B61" s="8">
        <f>'iterasi 1'!W63</f>
        <v>0.236341692628703</v>
      </c>
      <c r="C61" s="7">
        <v>5</v>
      </c>
      <c r="D61" s="7">
        <f t="shared" si="13"/>
        <v>10</v>
      </c>
      <c r="E61" s="7">
        <v>6</v>
      </c>
      <c r="F61" s="8">
        <f t="shared" si="14"/>
        <v>0.0558573956746002</v>
      </c>
      <c r="G61" s="8">
        <f t="shared" si="15"/>
        <v>0.279286978373001</v>
      </c>
      <c r="H61" s="8">
        <f t="shared" si="16"/>
        <v>0.558573956746002</v>
      </c>
      <c r="I61" s="8">
        <f t="shared" si="16"/>
        <v>0.335144374047601</v>
      </c>
      <c r="O61" s="21">
        <v>18</v>
      </c>
      <c r="P61" s="22">
        <f t="shared" si="17"/>
        <v>0.379766102719449</v>
      </c>
      <c r="Q61" s="22">
        <f t="shared" si="18"/>
        <v>0.0815427532977877</v>
      </c>
      <c r="R61" s="22">
        <f t="shared" si="19"/>
        <v>0.0302012007698048</v>
      </c>
      <c r="S61" s="22">
        <f t="shared" si="20"/>
        <v>0.491510056787041</v>
      </c>
      <c r="U61" s="21">
        <v>18</v>
      </c>
      <c r="V61" s="22">
        <f t="shared" si="21"/>
        <v>0.772651744303966</v>
      </c>
      <c r="W61" s="22">
        <f t="shared" si="22"/>
        <v>0.165902512414142</v>
      </c>
      <c r="X61" s="22">
        <f t="shared" si="23"/>
        <v>0.0614457432818923</v>
      </c>
    </row>
    <row r="62" spans="1:24">
      <c r="A62" s="74" t="s">
        <v>46</v>
      </c>
      <c r="B62" s="8">
        <f>'iterasi 1'!W64</f>
        <v>0.336059903496738</v>
      </c>
      <c r="C62" s="7">
        <v>0</v>
      </c>
      <c r="D62" s="7">
        <f t="shared" si="13"/>
        <v>0</v>
      </c>
      <c r="E62" s="7">
        <v>0</v>
      </c>
      <c r="F62" s="8">
        <f t="shared" si="14"/>
        <v>0.112936258738237</v>
      </c>
      <c r="G62" s="8">
        <f t="shared" si="15"/>
        <v>0</v>
      </c>
      <c r="H62" s="8">
        <f t="shared" si="16"/>
        <v>0</v>
      </c>
      <c r="I62" s="8">
        <f t="shared" si="16"/>
        <v>0</v>
      </c>
      <c r="O62" s="21">
        <v>19</v>
      </c>
      <c r="P62" s="22">
        <f t="shared" si="17"/>
        <v>0.137101265156691</v>
      </c>
      <c r="Q62" s="22">
        <f t="shared" si="18"/>
        <v>0.0237810855036434</v>
      </c>
      <c r="R62" s="22">
        <f t="shared" si="19"/>
        <v>0.013050880210657</v>
      </c>
      <c r="S62" s="22">
        <f t="shared" si="20"/>
        <v>0.173933230870992</v>
      </c>
      <c r="U62" s="21">
        <v>19</v>
      </c>
      <c r="V62" s="22">
        <f t="shared" si="21"/>
        <v>0.788240777625645</v>
      </c>
      <c r="W62" s="22">
        <f t="shared" si="22"/>
        <v>0.136725370905587</v>
      </c>
      <c r="X62" s="22">
        <f t="shared" si="23"/>
        <v>0.0750338514687686</v>
      </c>
    </row>
    <row r="63" spans="1:24">
      <c r="A63" s="74" t="s">
        <v>47</v>
      </c>
      <c r="B63" s="8">
        <f>'iterasi 1'!W65</f>
        <v>0.722216083261696</v>
      </c>
      <c r="C63" s="7">
        <v>2</v>
      </c>
      <c r="D63" s="7">
        <f t="shared" si="13"/>
        <v>4</v>
      </c>
      <c r="E63" s="7">
        <v>2</v>
      </c>
      <c r="F63" s="8">
        <f t="shared" si="14"/>
        <v>0.521596070921864</v>
      </c>
      <c r="G63" s="8">
        <f t="shared" si="15"/>
        <v>1.04319214184373</v>
      </c>
      <c r="H63" s="8">
        <f t="shared" si="16"/>
        <v>2.08638428368746</v>
      </c>
      <c r="I63" s="8">
        <f t="shared" si="16"/>
        <v>1.04319214184373</v>
      </c>
      <c r="O63" s="21">
        <v>20</v>
      </c>
      <c r="P63" s="22">
        <f t="shared" si="17"/>
        <v>0.08809756756753</v>
      </c>
      <c r="Q63" s="22">
        <f t="shared" si="18"/>
        <v>0.0170374880903679</v>
      </c>
      <c r="R63" s="22">
        <f t="shared" si="19"/>
        <v>0.0100596369414663</v>
      </c>
      <c r="S63" s="22">
        <f t="shared" si="20"/>
        <v>0.115194692599364</v>
      </c>
      <c r="U63" s="21">
        <v>20</v>
      </c>
      <c r="V63" s="22">
        <f t="shared" si="21"/>
        <v>0.764771063489224</v>
      </c>
      <c r="W63" s="22">
        <f t="shared" si="22"/>
        <v>0.147901675901186</v>
      </c>
      <c r="X63" s="22">
        <f t="shared" si="23"/>
        <v>0.08732726060959</v>
      </c>
    </row>
    <row r="64" spans="1:24">
      <c r="A64" s="74" t="s">
        <v>48</v>
      </c>
      <c r="B64" s="8">
        <f>'iterasi 1'!W66</f>
        <v>0.722216083261696</v>
      </c>
      <c r="C64" s="7">
        <v>2</v>
      </c>
      <c r="D64" s="7">
        <f t="shared" si="13"/>
        <v>4</v>
      </c>
      <c r="E64" s="7">
        <v>2</v>
      </c>
      <c r="F64" s="8">
        <f t="shared" si="14"/>
        <v>0.521596070921864</v>
      </c>
      <c r="G64" s="8">
        <f t="shared" si="15"/>
        <v>1.04319214184373</v>
      </c>
      <c r="H64" s="8">
        <f t="shared" si="16"/>
        <v>2.08638428368746</v>
      </c>
      <c r="I64" s="8">
        <f t="shared" si="16"/>
        <v>1.04319214184373</v>
      </c>
      <c r="O64" s="21">
        <v>21</v>
      </c>
      <c r="P64" s="22">
        <f t="shared" si="17"/>
        <v>0.0115137956740843</v>
      </c>
      <c r="Q64" s="22">
        <f t="shared" si="18"/>
        <v>0.0395502422186795</v>
      </c>
      <c r="R64" s="22">
        <f t="shared" si="19"/>
        <v>0.133603673008218</v>
      </c>
      <c r="S64" s="22">
        <f t="shared" si="20"/>
        <v>0.184667710900982</v>
      </c>
      <c r="U64" s="21">
        <v>21</v>
      </c>
      <c r="V64" s="22">
        <f t="shared" si="21"/>
        <v>0.0623487214841688</v>
      </c>
      <c r="W64" s="22">
        <f t="shared" si="22"/>
        <v>0.214169775678251</v>
      </c>
      <c r="X64" s="22">
        <f t="shared" si="23"/>
        <v>0.72348150283758</v>
      </c>
    </row>
    <row r="65" spans="1:24">
      <c r="A65" s="74" t="s">
        <v>49</v>
      </c>
      <c r="B65" s="8">
        <f>'iterasi 1'!W67</f>
        <v>0.851405054684158</v>
      </c>
      <c r="C65" s="7">
        <v>2</v>
      </c>
      <c r="D65" s="7">
        <f t="shared" si="13"/>
        <v>4</v>
      </c>
      <c r="E65" s="7">
        <v>3</v>
      </c>
      <c r="F65" s="8">
        <f t="shared" si="14"/>
        <v>0.724890567141734</v>
      </c>
      <c r="G65" s="8">
        <f t="shared" si="15"/>
        <v>1.44978113428347</v>
      </c>
      <c r="H65" s="8">
        <f t="shared" si="16"/>
        <v>2.89956226856694</v>
      </c>
      <c r="I65" s="8">
        <f t="shared" si="16"/>
        <v>2.1746717014252</v>
      </c>
      <c r="O65" s="21">
        <v>22</v>
      </c>
      <c r="P65" s="22">
        <f t="shared" si="17"/>
        <v>0.0505782307846553</v>
      </c>
      <c r="Q65" s="22">
        <f t="shared" si="18"/>
        <v>10.4343962416928</v>
      </c>
      <c r="R65" s="22">
        <f t="shared" si="19"/>
        <v>0.213217975916639</v>
      </c>
      <c r="S65" s="22">
        <f t="shared" si="20"/>
        <v>10.6981924483941</v>
      </c>
      <c r="U65" s="21">
        <v>22</v>
      </c>
      <c r="V65" s="22">
        <f t="shared" si="21"/>
        <v>0.00472773611323917</v>
      </c>
      <c r="W65" s="22">
        <f t="shared" si="22"/>
        <v>0.975341983426285</v>
      </c>
      <c r="X65" s="22">
        <f t="shared" si="23"/>
        <v>0.0199302804604759</v>
      </c>
    </row>
    <row r="66" spans="1:24">
      <c r="A66" s="74" t="s">
        <v>50</v>
      </c>
      <c r="B66" s="8">
        <f>'iterasi 1'!W68</f>
        <v>0.260975064747726</v>
      </c>
      <c r="C66" s="7">
        <v>3</v>
      </c>
      <c r="D66" s="7">
        <f t="shared" si="13"/>
        <v>6</v>
      </c>
      <c r="E66" s="7">
        <v>2</v>
      </c>
      <c r="F66" s="8">
        <f t="shared" si="14"/>
        <v>0.0681079844200797</v>
      </c>
      <c r="G66" s="8">
        <f t="shared" si="15"/>
        <v>0.204323953260239</v>
      </c>
      <c r="H66" s="8">
        <f t="shared" si="16"/>
        <v>0.408647906520478</v>
      </c>
      <c r="I66" s="8">
        <f t="shared" si="16"/>
        <v>0.136215968840159</v>
      </c>
      <c r="O66" s="21">
        <v>23</v>
      </c>
      <c r="P66" s="22">
        <f t="shared" si="17"/>
        <v>0.0505782307846553</v>
      </c>
      <c r="Q66" s="22">
        <f t="shared" si="18"/>
        <v>10.4343962416928</v>
      </c>
      <c r="R66" s="22">
        <f t="shared" si="19"/>
        <v>0.213217975916639</v>
      </c>
      <c r="S66" s="22">
        <f t="shared" si="20"/>
        <v>10.6981924483941</v>
      </c>
      <c r="U66" s="21">
        <v>23</v>
      </c>
      <c r="V66" s="22">
        <f t="shared" si="21"/>
        <v>0.00472773611323917</v>
      </c>
      <c r="W66" s="22">
        <f t="shared" si="22"/>
        <v>0.975341983426285</v>
      </c>
      <c r="X66" s="22">
        <f t="shared" si="23"/>
        <v>0.0199302804604759</v>
      </c>
    </row>
    <row r="67" spans="1:24">
      <c r="A67" s="74" t="s">
        <v>51</v>
      </c>
      <c r="B67" s="8">
        <f>'iterasi 1'!W69</f>
        <v>0.722216083261696</v>
      </c>
      <c r="C67" s="7">
        <v>2</v>
      </c>
      <c r="D67" s="7">
        <f t="shared" si="13"/>
        <v>4</v>
      </c>
      <c r="E67" s="7">
        <v>2</v>
      </c>
      <c r="F67" s="8">
        <f t="shared" si="14"/>
        <v>0.521596070921864</v>
      </c>
      <c r="G67" s="8">
        <f t="shared" si="15"/>
        <v>1.04319214184373</v>
      </c>
      <c r="H67" s="8">
        <f t="shared" si="16"/>
        <v>2.08638428368746</v>
      </c>
      <c r="I67" s="8">
        <f t="shared" si="16"/>
        <v>1.04319214184373</v>
      </c>
      <c r="O67" s="21">
        <v>24</v>
      </c>
      <c r="P67" s="22">
        <f t="shared" si="17"/>
        <v>0.062607525500065</v>
      </c>
      <c r="Q67" s="22">
        <f t="shared" si="18"/>
        <v>2.09737811161506</v>
      </c>
      <c r="R67" s="22">
        <f t="shared" si="19"/>
        <v>0.131590233138905</v>
      </c>
      <c r="S67" s="22">
        <f t="shared" si="20"/>
        <v>2.29157587025403</v>
      </c>
      <c r="U67" s="21">
        <v>24</v>
      </c>
      <c r="V67" s="22">
        <f t="shared" si="21"/>
        <v>0.0273207299451642</v>
      </c>
      <c r="W67" s="22">
        <f t="shared" si="22"/>
        <v>0.915255802280095</v>
      </c>
      <c r="X67" s="22">
        <f t="shared" si="23"/>
        <v>0.0574234677747406</v>
      </c>
    </row>
    <row r="68" spans="1:24">
      <c r="A68" s="74" t="s">
        <v>52</v>
      </c>
      <c r="B68" s="8">
        <f>'iterasi 1'!W70</f>
        <v>0.259733310936388</v>
      </c>
      <c r="C68" s="7">
        <v>1</v>
      </c>
      <c r="D68" s="7">
        <f t="shared" si="13"/>
        <v>2</v>
      </c>
      <c r="E68" s="7">
        <v>1</v>
      </c>
      <c r="F68" s="8">
        <f t="shared" si="14"/>
        <v>0.0674613928099785</v>
      </c>
      <c r="G68" s="8">
        <f t="shared" si="15"/>
        <v>0.0674613928099785</v>
      </c>
      <c r="H68" s="8">
        <f t="shared" si="16"/>
        <v>0.134922785619957</v>
      </c>
      <c r="I68" s="8">
        <f t="shared" si="16"/>
        <v>0.0674613928099785</v>
      </c>
      <c r="O68" s="21">
        <v>25</v>
      </c>
      <c r="P68" s="22">
        <f t="shared" si="17"/>
        <v>0.124537758961617</v>
      </c>
      <c r="Q68" s="22">
        <f t="shared" si="18"/>
        <v>0.195287370242193</v>
      </c>
      <c r="R68" s="22">
        <f t="shared" si="19"/>
        <v>0.0543971088942889</v>
      </c>
      <c r="S68" s="22">
        <f t="shared" si="20"/>
        <v>0.374222238098099</v>
      </c>
      <c r="U68" s="21">
        <v>25</v>
      </c>
      <c r="V68" s="22">
        <f t="shared" si="21"/>
        <v>0.33279090947281</v>
      </c>
      <c r="W68" s="22">
        <f t="shared" si="22"/>
        <v>0.521848651311311</v>
      </c>
      <c r="X68" s="22">
        <f t="shared" si="23"/>
        <v>0.145360439215879</v>
      </c>
    </row>
    <row r="69" spans="1:24">
      <c r="A69" s="74" t="s">
        <v>53</v>
      </c>
      <c r="B69" s="8">
        <f>'iterasi 1'!W71</f>
        <v>0.851405054684158</v>
      </c>
      <c r="C69" s="7">
        <v>2</v>
      </c>
      <c r="D69" s="7">
        <f t="shared" si="13"/>
        <v>4</v>
      </c>
      <c r="E69" s="7">
        <v>3</v>
      </c>
      <c r="F69" s="8">
        <f t="shared" si="14"/>
        <v>0.724890567141734</v>
      </c>
      <c r="G69" s="8">
        <f t="shared" si="15"/>
        <v>1.44978113428347</v>
      </c>
      <c r="H69" s="8">
        <f t="shared" si="16"/>
        <v>2.89956226856694</v>
      </c>
      <c r="I69" s="8">
        <f t="shared" si="16"/>
        <v>2.1746717014252</v>
      </c>
      <c r="O69" s="21">
        <v>26</v>
      </c>
      <c r="P69" s="22">
        <f t="shared" si="17"/>
        <v>0.0505782307846553</v>
      </c>
      <c r="Q69" s="22">
        <f t="shared" si="18"/>
        <v>10.4343962416928</v>
      </c>
      <c r="R69" s="22">
        <f t="shared" si="19"/>
        <v>0.213217975916639</v>
      </c>
      <c r="S69" s="22">
        <f t="shared" si="20"/>
        <v>10.6981924483941</v>
      </c>
      <c r="U69" s="21">
        <v>26</v>
      </c>
      <c r="V69" s="22">
        <f t="shared" si="21"/>
        <v>0.00472773611323917</v>
      </c>
      <c r="W69" s="22">
        <f t="shared" si="22"/>
        <v>0.975341983426285</v>
      </c>
      <c r="X69" s="22">
        <f t="shared" si="23"/>
        <v>0.0199302804604759</v>
      </c>
    </row>
    <row r="70" spans="1:24">
      <c r="A70" s="74" t="s">
        <v>54</v>
      </c>
      <c r="B70" s="8">
        <f>'iterasi 1'!W72</f>
        <v>0.249621828173082</v>
      </c>
      <c r="C70" s="7">
        <v>5</v>
      </c>
      <c r="D70" s="7">
        <f t="shared" si="13"/>
        <v>10</v>
      </c>
      <c r="E70" s="7">
        <v>7</v>
      </c>
      <c r="F70" s="8">
        <f t="shared" si="14"/>
        <v>0.0623110571004719</v>
      </c>
      <c r="G70" s="8">
        <f t="shared" si="15"/>
        <v>0.31155528550236</v>
      </c>
      <c r="H70" s="8">
        <f t="shared" si="16"/>
        <v>0.623110571004719</v>
      </c>
      <c r="I70" s="8">
        <f t="shared" si="16"/>
        <v>0.436177399703303</v>
      </c>
      <c r="O70" s="21">
        <v>27</v>
      </c>
      <c r="P70" s="22">
        <f t="shared" si="17"/>
        <v>0.0211363574686924</v>
      </c>
      <c r="Q70" s="22">
        <f t="shared" si="18"/>
        <v>0.149475355387351</v>
      </c>
      <c r="R70" s="22">
        <f t="shared" si="19"/>
        <v>11.4377056955956</v>
      </c>
      <c r="S70" s="22">
        <f t="shared" si="20"/>
        <v>11.6083174084517</v>
      </c>
      <c r="U70" s="21">
        <v>27</v>
      </c>
      <c r="V70" s="22">
        <f t="shared" si="21"/>
        <v>0.00182079423959442</v>
      </c>
      <c r="W70" s="22">
        <f t="shared" si="22"/>
        <v>0.012876573764129</v>
      </c>
      <c r="X70" s="22">
        <f t="shared" si="23"/>
        <v>0.985302631996277</v>
      </c>
    </row>
    <row r="71" spans="1:24">
      <c r="A71" s="74" t="s">
        <v>55</v>
      </c>
      <c r="B71" s="8">
        <f>'iterasi 1'!W73</f>
        <v>0.259733310936388</v>
      </c>
      <c r="C71" s="7">
        <v>1</v>
      </c>
      <c r="D71" s="7">
        <f t="shared" si="13"/>
        <v>2</v>
      </c>
      <c r="E71" s="7">
        <v>1</v>
      </c>
      <c r="F71" s="8">
        <f t="shared" si="14"/>
        <v>0.0674613928099785</v>
      </c>
      <c r="G71" s="8">
        <f t="shared" si="15"/>
        <v>0.0674613928099785</v>
      </c>
      <c r="H71" s="8">
        <f t="shared" si="16"/>
        <v>0.134922785619957</v>
      </c>
      <c r="I71" s="8">
        <f t="shared" si="16"/>
        <v>0.0674613928099785</v>
      </c>
      <c r="O71" s="21">
        <v>28</v>
      </c>
      <c r="P71" s="22">
        <f t="shared" si="17"/>
        <v>0.062607525500065</v>
      </c>
      <c r="Q71" s="22">
        <f t="shared" si="18"/>
        <v>2.09737811161506</v>
      </c>
      <c r="R71" s="22">
        <f t="shared" si="19"/>
        <v>0.131590233138905</v>
      </c>
      <c r="S71" s="22">
        <f t="shared" si="20"/>
        <v>2.29157587025403</v>
      </c>
      <c r="U71" s="21">
        <v>28</v>
      </c>
      <c r="V71" s="22">
        <f t="shared" si="21"/>
        <v>0.0273207299451642</v>
      </c>
      <c r="W71" s="22">
        <f t="shared" si="22"/>
        <v>0.915255802280095</v>
      </c>
      <c r="X71" s="22">
        <f t="shared" si="23"/>
        <v>0.0574234677747406</v>
      </c>
    </row>
    <row r="72" spans="1:24">
      <c r="A72" s="28" t="s">
        <v>5</v>
      </c>
      <c r="B72" s="28"/>
      <c r="C72" s="28"/>
      <c r="D72" s="28"/>
      <c r="E72" s="28"/>
      <c r="F72" s="29">
        <f>SUM(F42:F71)</f>
        <v>5.63279668829441</v>
      </c>
      <c r="G72" s="29">
        <f>SUM(G42:G71)</f>
        <v>11.2516116686889</v>
      </c>
      <c r="H72" s="29">
        <f>SUM(H42:H71)</f>
        <v>22.5032233373778</v>
      </c>
      <c r="I72" s="29">
        <f>SUM(I42:I71)</f>
        <v>13.0090879539318</v>
      </c>
      <c r="O72" s="21">
        <v>29</v>
      </c>
      <c r="P72" s="22">
        <f t="shared" si="17"/>
        <v>0.0642995017975457</v>
      </c>
      <c r="Q72" s="22">
        <f t="shared" si="18"/>
        <v>0.0149086738341139</v>
      </c>
      <c r="R72" s="22">
        <f t="shared" si="19"/>
        <v>0.00906482890445389</v>
      </c>
      <c r="S72" s="22">
        <f t="shared" si="20"/>
        <v>0.0882730045361135</v>
      </c>
      <c r="U72" s="21">
        <v>29</v>
      </c>
      <c r="V72" s="22">
        <f t="shared" si="21"/>
        <v>0.728416372994759</v>
      </c>
      <c r="W72" s="22">
        <f t="shared" si="22"/>
        <v>0.168892787919262</v>
      </c>
      <c r="X72" s="22">
        <f t="shared" si="23"/>
        <v>0.102690839085979</v>
      </c>
    </row>
    <row r="73" spans="1:24">
      <c r="A73" s="28" t="s">
        <v>66</v>
      </c>
      <c r="B73" s="28"/>
      <c r="C73" s="28"/>
      <c r="D73" s="28"/>
      <c r="E73" s="28"/>
      <c r="F73" s="28"/>
      <c r="G73" s="29">
        <f>(G72/$F72)</f>
        <v>1.99751780355769</v>
      </c>
      <c r="H73" s="29">
        <f>(H72/$F72)</f>
        <v>3.99503560711538</v>
      </c>
      <c r="I73" s="29">
        <f>(I72/$F72)</f>
        <v>2.30952556497666</v>
      </c>
      <c r="O73" s="21">
        <v>30</v>
      </c>
      <c r="P73" s="22">
        <f t="shared" si="17"/>
        <v>0.0211363574686924</v>
      </c>
      <c r="Q73" s="22">
        <f t="shared" si="18"/>
        <v>0.149475355387351</v>
      </c>
      <c r="R73" s="22">
        <f t="shared" si="19"/>
        <v>11.4377056955956</v>
      </c>
      <c r="S73" s="22">
        <f t="shared" si="20"/>
        <v>11.6083174084517</v>
      </c>
      <c r="U73" s="21">
        <v>30</v>
      </c>
      <c r="V73" s="22">
        <f t="shared" si="21"/>
        <v>0.00182079423959442</v>
      </c>
      <c r="W73" s="22">
        <f t="shared" si="22"/>
        <v>0.012876573764129</v>
      </c>
      <c r="X73" s="22">
        <f t="shared" si="23"/>
        <v>0.985302631996277</v>
      </c>
    </row>
    <row r="74" spans="1:9">
      <c r="A74" s="30"/>
      <c r="B74" s="30"/>
      <c r="C74" s="30"/>
      <c r="D74" s="30"/>
      <c r="E74" s="30"/>
      <c r="F74" s="30"/>
      <c r="G74" s="67"/>
      <c r="H74" s="67"/>
      <c r="I74" s="67"/>
    </row>
    <row r="75" spans="1:9">
      <c r="A75" s="30"/>
      <c r="B75" s="30"/>
      <c r="C75" s="30"/>
      <c r="D75" s="30"/>
      <c r="E75" s="30"/>
      <c r="F75" s="30"/>
      <c r="G75" s="67"/>
      <c r="H75" s="67"/>
      <c r="I75" s="67"/>
    </row>
    <row r="76" spans="1:16">
      <c r="A76" s="32" t="s">
        <v>3</v>
      </c>
      <c r="B76" s="32" t="s">
        <v>67</v>
      </c>
      <c r="C76" s="32" t="s">
        <v>10</v>
      </c>
      <c r="D76" s="32"/>
      <c r="E76" s="32"/>
      <c r="F76" s="34" t="s">
        <v>11</v>
      </c>
      <c r="G76" s="32" t="s">
        <v>12</v>
      </c>
      <c r="H76" s="32" t="s">
        <v>13</v>
      </c>
      <c r="I76" s="32" t="s">
        <v>14</v>
      </c>
      <c r="O76" s="39" t="s">
        <v>68</v>
      </c>
      <c r="P76" s="40"/>
    </row>
    <row r="77" spans="1:16">
      <c r="A77" s="32"/>
      <c r="B77" s="32"/>
      <c r="C77" s="32" t="s">
        <v>21</v>
      </c>
      <c r="D77" s="32" t="s">
        <v>22</v>
      </c>
      <c r="E77" s="32" t="s">
        <v>23</v>
      </c>
      <c r="F77" s="34"/>
      <c r="G77" s="32"/>
      <c r="H77" s="32"/>
      <c r="I77" s="32"/>
      <c r="O77" s="40"/>
      <c r="P77" s="40"/>
    </row>
    <row r="78" spans="1:16">
      <c r="A78" s="74" t="s">
        <v>26</v>
      </c>
      <c r="B78" s="8">
        <f>'iterasi 1'!X44</f>
        <v>0.259493147170329</v>
      </c>
      <c r="C78" s="7">
        <v>2</v>
      </c>
      <c r="D78" s="7">
        <f>C78*2</f>
        <v>4</v>
      </c>
      <c r="E78" s="7">
        <v>2</v>
      </c>
      <c r="F78" s="8">
        <f>B78^2</f>
        <v>0.0673366934283618</v>
      </c>
      <c r="G78" s="8">
        <f>$F78*C78</f>
        <v>0.134673386856724</v>
      </c>
      <c r="H78" s="8">
        <f>$F78*D78</f>
        <v>0.269346773713447</v>
      </c>
      <c r="I78" s="8">
        <f>$F78*E78</f>
        <v>0.134673386856724</v>
      </c>
      <c r="O78" s="41" t="s">
        <v>74</v>
      </c>
      <c r="P78" s="27">
        <f>SUM(V6:V35)</f>
        <v>203.514942239135</v>
      </c>
    </row>
    <row r="79" spans="1:16">
      <c r="A79" s="74" t="s">
        <v>27</v>
      </c>
      <c r="B79" s="8">
        <f>'iterasi 1'!X45</f>
        <v>0.0301888464038212</v>
      </c>
      <c r="C79" s="7">
        <v>3</v>
      </c>
      <c r="D79" s="7">
        <f t="shared" ref="D79:D107" si="24">C79*2</f>
        <v>6</v>
      </c>
      <c r="E79" s="7">
        <v>3</v>
      </c>
      <c r="F79" s="8">
        <f t="shared" ref="F79:F107" si="25">B79^2</f>
        <v>0.00091136644719351</v>
      </c>
      <c r="G79" s="8">
        <f t="shared" ref="G79:G107" si="26">F79*C79</f>
        <v>0.00273409934158053</v>
      </c>
      <c r="H79" s="8">
        <f t="shared" ref="H79:I107" si="27">$F79*D79</f>
        <v>0.00546819868316106</v>
      </c>
      <c r="I79" s="8">
        <f t="shared" si="27"/>
        <v>0.00273409934158053</v>
      </c>
      <c r="O79" s="41" t="s">
        <v>69</v>
      </c>
      <c r="P79" s="27">
        <f>'iterasi 1'!V36</f>
        <v>249.048468529663</v>
      </c>
    </row>
    <row r="80" spans="1:16">
      <c r="A80" s="74" t="s">
        <v>28</v>
      </c>
      <c r="B80" s="8">
        <f>'iterasi 1'!X46</f>
        <v>0.521477084318298</v>
      </c>
      <c r="C80" s="7">
        <v>0</v>
      </c>
      <c r="D80" s="7">
        <f t="shared" si="24"/>
        <v>0</v>
      </c>
      <c r="E80" s="7">
        <v>0</v>
      </c>
      <c r="F80" s="8">
        <f t="shared" si="25"/>
        <v>0.271938349469113</v>
      </c>
      <c r="G80" s="8">
        <f t="shared" si="26"/>
        <v>0</v>
      </c>
      <c r="H80" s="8">
        <f t="shared" si="27"/>
        <v>0</v>
      </c>
      <c r="I80" s="8">
        <f t="shared" si="27"/>
        <v>0</v>
      </c>
      <c r="O80" s="41" t="s">
        <v>75</v>
      </c>
      <c r="P80" s="27">
        <f>ABS(P78-P79)</f>
        <v>45.5335262905285</v>
      </c>
    </row>
    <row r="81" spans="1:9">
      <c r="A81" s="74" t="s">
        <v>29</v>
      </c>
      <c r="B81" s="8">
        <f>'iterasi 1'!X47</f>
        <v>0.227788017190026</v>
      </c>
      <c r="C81" s="7">
        <v>6</v>
      </c>
      <c r="D81" s="7">
        <f t="shared" si="24"/>
        <v>12</v>
      </c>
      <c r="E81" s="7">
        <v>8</v>
      </c>
      <c r="F81" s="8">
        <f t="shared" si="25"/>
        <v>0.0518873807753635</v>
      </c>
      <c r="G81" s="8">
        <f t="shared" si="26"/>
        <v>0.311324284652181</v>
      </c>
      <c r="H81" s="8">
        <f t="shared" si="27"/>
        <v>0.622648569304362</v>
      </c>
      <c r="I81" s="8">
        <f t="shared" si="27"/>
        <v>0.415099046202908</v>
      </c>
    </row>
    <row r="82" spans="1:16">
      <c r="A82" s="74" t="s">
        <v>30</v>
      </c>
      <c r="B82" s="8">
        <f>'iterasi 1'!X48</f>
        <v>0.676261051662883</v>
      </c>
      <c r="C82" s="7">
        <v>1</v>
      </c>
      <c r="D82" s="7">
        <f t="shared" si="24"/>
        <v>2</v>
      </c>
      <c r="E82" s="7">
        <v>1</v>
      </c>
      <c r="F82" s="8">
        <f t="shared" si="25"/>
        <v>0.457329009996189</v>
      </c>
      <c r="G82" s="8">
        <f t="shared" si="26"/>
        <v>0.457329009996189</v>
      </c>
      <c r="H82" s="8">
        <f t="shared" si="27"/>
        <v>0.914658019992378</v>
      </c>
      <c r="I82" s="8">
        <f t="shared" si="27"/>
        <v>0.457329009996189</v>
      </c>
      <c r="O82" s="42" t="s">
        <v>76</v>
      </c>
      <c r="P82" s="43"/>
    </row>
    <row r="83" spans="1:16">
      <c r="A83" s="74" t="s">
        <v>31</v>
      </c>
      <c r="B83" s="8">
        <f>'iterasi 1'!X49</f>
        <v>0.613170118680365</v>
      </c>
      <c r="C83" s="7">
        <v>1</v>
      </c>
      <c r="D83" s="7">
        <f t="shared" si="24"/>
        <v>2</v>
      </c>
      <c r="E83" s="7">
        <v>0</v>
      </c>
      <c r="F83" s="8">
        <f t="shared" si="25"/>
        <v>0.375977594442492</v>
      </c>
      <c r="G83" s="8">
        <f t="shared" si="26"/>
        <v>0.375977594442492</v>
      </c>
      <c r="H83" s="8">
        <f t="shared" si="27"/>
        <v>0.751955188884985</v>
      </c>
      <c r="I83" s="8">
        <f t="shared" si="27"/>
        <v>0</v>
      </c>
      <c r="O83" s="43"/>
      <c r="P83" s="43"/>
    </row>
    <row r="84" spans="1:9">
      <c r="A84" s="74" t="s">
        <v>32</v>
      </c>
      <c r="B84" s="8">
        <f>'iterasi 1'!X50</f>
        <v>0.259493147170329</v>
      </c>
      <c r="C84" s="7">
        <v>2</v>
      </c>
      <c r="D84" s="7">
        <f t="shared" si="24"/>
        <v>4</v>
      </c>
      <c r="E84" s="7">
        <v>2</v>
      </c>
      <c r="F84" s="8">
        <f t="shared" si="25"/>
        <v>0.0673366934283618</v>
      </c>
      <c r="G84" s="8">
        <f t="shared" si="26"/>
        <v>0.134673386856724</v>
      </c>
      <c r="H84" s="8">
        <f t="shared" si="27"/>
        <v>0.269346773713447</v>
      </c>
      <c r="I84" s="8">
        <f t="shared" si="27"/>
        <v>0.134673386856724</v>
      </c>
    </row>
    <row r="85" spans="1:9">
      <c r="A85" s="74" t="s">
        <v>33</v>
      </c>
      <c r="B85" s="8">
        <f>'iterasi 1'!X51</f>
        <v>0.028252542954891</v>
      </c>
      <c r="C85" s="7">
        <v>3</v>
      </c>
      <c r="D85" s="7">
        <f t="shared" si="24"/>
        <v>6</v>
      </c>
      <c r="E85" s="7">
        <v>4</v>
      </c>
      <c r="F85" s="8">
        <f t="shared" si="25"/>
        <v>0.000798206183417961</v>
      </c>
      <c r="G85" s="8">
        <f t="shared" si="26"/>
        <v>0.00239461855025388</v>
      </c>
      <c r="H85" s="8">
        <f t="shared" si="27"/>
        <v>0.00478923710050777</v>
      </c>
      <c r="I85" s="8">
        <f t="shared" si="27"/>
        <v>0.00319282473367184</v>
      </c>
    </row>
    <row r="86" spans="1:9">
      <c r="A86" s="74" t="s">
        <v>34</v>
      </c>
      <c r="B86" s="8">
        <f>'iterasi 1'!X52</f>
        <v>0.191706144111343</v>
      </c>
      <c r="C86" s="7">
        <v>4</v>
      </c>
      <c r="D86" s="7">
        <f t="shared" si="24"/>
        <v>8</v>
      </c>
      <c r="E86" s="7">
        <v>1</v>
      </c>
      <c r="F86" s="8">
        <f t="shared" si="25"/>
        <v>0.0367512456900392</v>
      </c>
      <c r="G86" s="8">
        <f t="shared" si="26"/>
        <v>0.147004982760157</v>
      </c>
      <c r="H86" s="8">
        <f t="shared" si="27"/>
        <v>0.294009965520313</v>
      </c>
      <c r="I86" s="8">
        <f t="shared" si="27"/>
        <v>0.0367512456900392</v>
      </c>
    </row>
    <row r="87" spans="1:9">
      <c r="A87" s="74" t="s">
        <v>35</v>
      </c>
      <c r="B87" s="8">
        <f>'iterasi 1'!X53</f>
        <v>0.248002011286516</v>
      </c>
      <c r="C87" s="7">
        <v>7</v>
      </c>
      <c r="D87" s="7">
        <f t="shared" si="24"/>
        <v>14</v>
      </c>
      <c r="E87" s="7">
        <v>9</v>
      </c>
      <c r="F87" s="8">
        <f t="shared" si="25"/>
        <v>0.0615049976021574</v>
      </c>
      <c r="G87" s="8">
        <f t="shared" si="26"/>
        <v>0.430534983215102</v>
      </c>
      <c r="H87" s="8">
        <f t="shared" si="27"/>
        <v>0.861069966430204</v>
      </c>
      <c r="I87" s="8">
        <f t="shared" si="27"/>
        <v>0.553544978419417</v>
      </c>
    </row>
    <row r="88" spans="1:9">
      <c r="A88" s="74" t="s">
        <v>36</v>
      </c>
      <c r="B88" s="8">
        <f>'iterasi 1'!X54</f>
        <v>0.521477084318298</v>
      </c>
      <c r="C88" s="7">
        <v>0</v>
      </c>
      <c r="D88" s="7">
        <f t="shared" si="24"/>
        <v>0</v>
      </c>
      <c r="E88" s="7">
        <v>0</v>
      </c>
      <c r="F88" s="8">
        <f t="shared" si="25"/>
        <v>0.271938349469113</v>
      </c>
      <c r="G88" s="8">
        <f t="shared" si="26"/>
        <v>0</v>
      </c>
      <c r="H88" s="8">
        <f t="shared" si="27"/>
        <v>0</v>
      </c>
      <c r="I88" s="8">
        <f t="shared" si="27"/>
        <v>0</v>
      </c>
    </row>
    <row r="89" spans="1:9">
      <c r="A89" s="74" t="s">
        <v>37</v>
      </c>
      <c r="B89" s="8">
        <f>'iterasi 1'!X55</f>
        <v>0.0975814478059078</v>
      </c>
      <c r="C89" s="7">
        <v>4</v>
      </c>
      <c r="D89" s="7">
        <f t="shared" si="24"/>
        <v>8</v>
      </c>
      <c r="E89" s="7">
        <v>3</v>
      </c>
      <c r="F89" s="8">
        <f t="shared" si="25"/>
        <v>0.00952213895589712</v>
      </c>
      <c r="G89" s="8">
        <f t="shared" si="26"/>
        <v>0.0380885558235885</v>
      </c>
      <c r="H89" s="8">
        <f t="shared" si="27"/>
        <v>0.0761771116471769</v>
      </c>
      <c r="I89" s="8">
        <f t="shared" si="27"/>
        <v>0.0285664168676913</v>
      </c>
    </row>
    <row r="90" spans="1:9">
      <c r="A90" s="74" t="s">
        <v>38</v>
      </c>
      <c r="B90" s="8">
        <f>'iterasi 1'!X56</f>
        <v>0.521477084318298</v>
      </c>
      <c r="C90" s="7">
        <v>0</v>
      </c>
      <c r="D90" s="7">
        <f t="shared" si="24"/>
        <v>0</v>
      </c>
      <c r="E90" s="7">
        <v>0</v>
      </c>
      <c r="F90" s="8">
        <f t="shared" si="25"/>
        <v>0.271938349469113</v>
      </c>
      <c r="G90" s="8">
        <f t="shared" si="26"/>
        <v>0</v>
      </c>
      <c r="H90" s="8">
        <f t="shared" si="27"/>
        <v>0</v>
      </c>
      <c r="I90" s="8">
        <f t="shared" si="27"/>
        <v>0</v>
      </c>
    </row>
    <row r="91" spans="1:9">
      <c r="A91" s="74" t="s">
        <v>39</v>
      </c>
      <c r="B91" s="8">
        <f>'iterasi 1'!X57</f>
        <v>0.605634247916576</v>
      </c>
      <c r="C91" s="7">
        <v>2</v>
      </c>
      <c r="D91" s="7">
        <f t="shared" si="24"/>
        <v>4</v>
      </c>
      <c r="E91" s="7">
        <v>1</v>
      </c>
      <c r="F91" s="8">
        <f t="shared" si="25"/>
        <v>0.366792842249477</v>
      </c>
      <c r="G91" s="8">
        <f t="shared" si="26"/>
        <v>0.733585684498954</v>
      </c>
      <c r="H91" s="8">
        <f t="shared" si="27"/>
        <v>1.46717136899791</v>
      </c>
      <c r="I91" s="8">
        <f t="shared" si="27"/>
        <v>0.366792842249477</v>
      </c>
    </row>
    <row r="92" spans="1:9">
      <c r="A92" s="74" t="s">
        <v>40</v>
      </c>
      <c r="B92" s="8">
        <f>'iterasi 1'!X58</f>
        <v>0.0960818919421388</v>
      </c>
      <c r="C92" s="7">
        <v>3</v>
      </c>
      <c r="D92" s="7">
        <f t="shared" si="24"/>
        <v>6</v>
      </c>
      <c r="E92" s="7">
        <v>5</v>
      </c>
      <c r="F92" s="8">
        <f t="shared" si="25"/>
        <v>0.00923172995918083</v>
      </c>
      <c r="G92" s="8">
        <f t="shared" si="26"/>
        <v>0.0276951898775425</v>
      </c>
      <c r="H92" s="8">
        <f t="shared" si="27"/>
        <v>0.055390379755085</v>
      </c>
      <c r="I92" s="8">
        <f t="shared" si="27"/>
        <v>0.0461586497959042</v>
      </c>
    </row>
    <row r="93" spans="1:9">
      <c r="A93" s="74" t="s">
        <v>41</v>
      </c>
      <c r="B93" s="8">
        <f>'iterasi 1'!X59</f>
        <v>0.676261051662883</v>
      </c>
      <c r="C93" s="7">
        <v>1</v>
      </c>
      <c r="D93" s="7">
        <f t="shared" si="24"/>
        <v>2</v>
      </c>
      <c r="E93" s="7">
        <v>1</v>
      </c>
      <c r="F93" s="8">
        <f t="shared" si="25"/>
        <v>0.457329009996189</v>
      </c>
      <c r="G93" s="8">
        <f t="shared" si="26"/>
        <v>0.457329009996189</v>
      </c>
      <c r="H93" s="8">
        <f t="shared" si="27"/>
        <v>0.914658019992378</v>
      </c>
      <c r="I93" s="8">
        <f t="shared" si="27"/>
        <v>0.457329009996189</v>
      </c>
    </row>
    <row r="94" spans="1:9">
      <c r="A94" s="74" t="s">
        <v>42</v>
      </c>
      <c r="B94" s="8">
        <f>'iterasi 1'!X60</f>
        <v>0.521477084318298</v>
      </c>
      <c r="C94" s="7">
        <v>0</v>
      </c>
      <c r="D94" s="7">
        <f t="shared" si="24"/>
        <v>0</v>
      </c>
      <c r="E94" s="7">
        <v>0</v>
      </c>
      <c r="F94" s="8">
        <f t="shared" si="25"/>
        <v>0.271938349469113</v>
      </c>
      <c r="G94" s="8">
        <f t="shared" si="26"/>
        <v>0</v>
      </c>
      <c r="H94" s="8">
        <f t="shared" si="27"/>
        <v>0</v>
      </c>
      <c r="I94" s="8">
        <f t="shared" si="27"/>
        <v>0</v>
      </c>
    </row>
    <row r="95" spans="1:9">
      <c r="A95" s="74" t="s">
        <v>43</v>
      </c>
      <c r="B95" s="8">
        <f>'iterasi 1'!X61</f>
        <v>0.0960818919421388</v>
      </c>
      <c r="C95" s="7">
        <v>3</v>
      </c>
      <c r="D95" s="7">
        <f t="shared" si="24"/>
        <v>6</v>
      </c>
      <c r="E95" s="7">
        <v>5</v>
      </c>
      <c r="F95" s="8">
        <f t="shared" si="25"/>
        <v>0.00923172995918083</v>
      </c>
      <c r="G95" s="8">
        <f t="shared" si="26"/>
        <v>0.0276951898775425</v>
      </c>
      <c r="H95" s="8">
        <f t="shared" si="27"/>
        <v>0.055390379755085</v>
      </c>
      <c r="I95" s="8">
        <f t="shared" si="27"/>
        <v>0.0461586497959042</v>
      </c>
    </row>
    <row r="96" spans="1:9">
      <c r="A96" s="74" t="s">
        <v>44</v>
      </c>
      <c r="B96" s="8">
        <f>'iterasi 1'!X62</f>
        <v>0.173617776194463</v>
      </c>
      <c r="C96" s="7">
        <v>4</v>
      </c>
      <c r="D96" s="7">
        <f t="shared" si="24"/>
        <v>8</v>
      </c>
      <c r="E96" s="7">
        <v>7</v>
      </c>
      <c r="F96" s="8">
        <f t="shared" si="25"/>
        <v>0.0301431322107105</v>
      </c>
      <c r="G96" s="8">
        <f t="shared" si="26"/>
        <v>0.120572528842842</v>
      </c>
      <c r="H96" s="8">
        <f t="shared" si="27"/>
        <v>0.241145057685684</v>
      </c>
      <c r="I96" s="8">
        <f t="shared" si="27"/>
        <v>0.211001925474974</v>
      </c>
    </row>
    <row r="97" spans="1:9">
      <c r="A97" s="74" t="s">
        <v>45</v>
      </c>
      <c r="B97" s="8">
        <f>'iterasi 1'!X63</f>
        <v>0.183636547639353</v>
      </c>
      <c r="C97" s="7">
        <v>5</v>
      </c>
      <c r="D97" s="7">
        <f t="shared" si="24"/>
        <v>10</v>
      </c>
      <c r="E97" s="7">
        <v>6</v>
      </c>
      <c r="F97" s="8">
        <f t="shared" si="25"/>
        <v>0.0337223816289004</v>
      </c>
      <c r="G97" s="8">
        <f t="shared" si="26"/>
        <v>0.168611908144502</v>
      </c>
      <c r="H97" s="8">
        <f t="shared" si="27"/>
        <v>0.337223816289004</v>
      </c>
      <c r="I97" s="8">
        <f t="shared" si="27"/>
        <v>0.202334289773403</v>
      </c>
    </row>
    <row r="98" spans="1:9">
      <c r="A98" s="74" t="s">
        <v>46</v>
      </c>
      <c r="B98" s="8">
        <f>'iterasi 1'!X64</f>
        <v>0.521477084318298</v>
      </c>
      <c r="C98" s="7">
        <v>0</v>
      </c>
      <c r="D98" s="7">
        <f t="shared" si="24"/>
        <v>0</v>
      </c>
      <c r="E98" s="7">
        <v>0</v>
      </c>
      <c r="F98" s="8">
        <f t="shared" si="25"/>
        <v>0.271938349469113</v>
      </c>
      <c r="G98" s="8">
        <f t="shared" si="26"/>
        <v>0</v>
      </c>
      <c r="H98" s="8">
        <f t="shared" si="27"/>
        <v>0</v>
      </c>
      <c r="I98" s="8">
        <f t="shared" si="27"/>
        <v>0</v>
      </c>
    </row>
    <row r="99" spans="1:9">
      <c r="A99" s="74" t="s">
        <v>47</v>
      </c>
      <c r="B99" s="8">
        <f>'iterasi 1'!X65</f>
        <v>0.259493147170329</v>
      </c>
      <c r="C99" s="7">
        <v>2</v>
      </c>
      <c r="D99" s="7">
        <f t="shared" si="24"/>
        <v>4</v>
      </c>
      <c r="E99" s="7">
        <v>2</v>
      </c>
      <c r="F99" s="8">
        <f t="shared" si="25"/>
        <v>0.0673366934283618</v>
      </c>
      <c r="G99" s="8">
        <f t="shared" si="26"/>
        <v>0.134673386856724</v>
      </c>
      <c r="H99" s="8">
        <f t="shared" si="27"/>
        <v>0.269346773713447</v>
      </c>
      <c r="I99" s="8">
        <f t="shared" si="27"/>
        <v>0.134673386856724</v>
      </c>
    </row>
    <row r="100" spans="1:9">
      <c r="A100" s="74" t="s">
        <v>48</v>
      </c>
      <c r="B100" s="8">
        <f>'iterasi 1'!X66</f>
        <v>0.259493147170329</v>
      </c>
      <c r="C100" s="7">
        <v>2</v>
      </c>
      <c r="D100" s="7">
        <f t="shared" si="24"/>
        <v>4</v>
      </c>
      <c r="E100" s="7">
        <v>2</v>
      </c>
      <c r="F100" s="8">
        <f t="shared" si="25"/>
        <v>0.0673366934283618</v>
      </c>
      <c r="G100" s="8">
        <f t="shared" si="26"/>
        <v>0.134673386856724</v>
      </c>
      <c r="H100" s="8">
        <f t="shared" si="27"/>
        <v>0.269346773713447</v>
      </c>
      <c r="I100" s="8">
        <f t="shared" si="27"/>
        <v>0.134673386856724</v>
      </c>
    </row>
    <row r="101" spans="1:9">
      <c r="A101" s="74" t="s">
        <v>49</v>
      </c>
      <c r="B101" s="8">
        <f>'iterasi 1'!X67</f>
        <v>0.114976879064317</v>
      </c>
      <c r="C101" s="7">
        <v>2</v>
      </c>
      <c r="D101" s="7">
        <f t="shared" si="24"/>
        <v>4</v>
      </c>
      <c r="E101" s="7">
        <v>3</v>
      </c>
      <c r="F101" s="8">
        <f t="shared" si="25"/>
        <v>0.0132196827193706</v>
      </c>
      <c r="G101" s="8">
        <f t="shared" si="26"/>
        <v>0.0264393654387411</v>
      </c>
      <c r="H101" s="8">
        <f t="shared" si="27"/>
        <v>0.0528787308774822</v>
      </c>
      <c r="I101" s="8">
        <f t="shared" si="27"/>
        <v>0.0396590481581117</v>
      </c>
    </row>
    <row r="102" spans="1:9">
      <c r="A102" s="74" t="s">
        <v>50</v>
      </c>
      <c r="B102" s="8">
        <f>'iterasi 1'!X68</f>
        <v>0.148093944927011</v>
      </c>
      <c r="C102" s="7">
        <v>3</v>
      </c>
      <c r="D102" s="7">
        <f t="shared" si="24"/>
        <v>6</v>
      </c>
      <c r="E102" s="7">
        <v>2</v>
      </c>
      <c r="F102" s="8">
        <f t="shared" si="25"/>
        <v>0.0219318165240445</v>
      </c>
      <c r="G102" s="8">
        <f t="shared" si="26"/>
        <v>0.0657954495721336</v>
      </c>
      <c r="H102" s="8">
        <f t="shared" si="27"/>
        <v>0.131590899144267</v>
      </c>
      <c r="I102" s="8">
        <f t="shared" si="27"/>
        <v>0.0438636330480891</v>
      </c>
    </row>
    <row r="103" spans="1:9">
      <c r="A103" s="74" t="s">
        <v>51</v>
      </c>
      <c r="B103" s="8">
        <f>'iterasi 1'!X69</f>
        <v>0.259493147170329</v>
      </c>
      <c r="C103" s="7">
        <v>2</v>
      </c>
      <c r="D103" s="7">
        <f t="shared" si="24"/>
        <v>4</v>
      </c>
      <c r="E103" s="7">
        <v>2</v>
      </c>
      <c r="F103" s="8">
        <f t="shared" si="25"/>
        <v>0.0673366934283618</v>
      </c>
      <c r="G103" s="8">
        <f t="shared" si="26"/>
        <v>0.134673386856724</v>
      </c>
      <c r="H103" s="8">
        <f t="shared" si="27"/>
        <v>0.269346773713447</v>
      </c>
      <c r="I103" s="8">
        <f t="shared" si="27"/>
        <v>0.134673386856724</v>
      </c>
    </row>
    <row r="104" spans="1:9">
      <c r="A104" s="74" t="s">
        <v>52</v>
      </c>
      <c r="B104" s="8">
        <f>'iterasi 1'!X70</f>
        <v>0.676261051662883</v>
      </c>
      <c r="C104" s="7">
        <v>1</v>
      </c>
      <c r="D104" s="7">
        <f t="shared" si="24"/>
        <v>2</v>
      </c>
      <c r="E104" s="7">
        <v>1</v>
      </c>
      <c r="F104" s="8">
        <f t="shared" si="25"/>
        <v>0.457329009996189</v>
      </c>
      <c r="G104" s="8">
        <f t="shared" si="26"/>
        <v>0.457329009996189</v>
      </c>
      <c r="H104" s="8">
        <f t="shared" si="27"/>
        <v>0.914658019992378</v>
      </c>
      <c r="I104" s="8">
        <f t="shared" si="27"/>
        <v>0.457329009996189</v>
      </c>
    </row>
    <row r="105" spans="1:9">
      <c r="A105" s="74" t="s">
        <v>53</v>
      </c>
      <c r="B105" s="8">
        <f>'iterasi 1'!X71</f>
        <v>0.114976879064317</v>
      </c>
      <c r="C105" s="7">
        <v>2</v>
      </c>
      <c r="D105" s="7">
        <f t="shared" si="24"/>
        <v>4</v>
      </c>
      <c r="E105" s="7">
        <v>3</v>
      </c>
      <c r="F105" s="8">
        <f t="shared" si="25"/>
        <v>0.0132196827193706</v>
      </c>
      <c r="G105" s="8">
        <f t="shared" si="26"/>
        <v>0.0264393654387411</v>
      </c>
      <c r="H105" s="8">
        <f t="shared" si="27"/>
        <v>0.0528787308774822</v>
      </c>
      <c r="I105" s="8">
        <f t="shared" si="27"/>
        <v>0.0396590481581117</v>
      </c>
    </row>
    <row r="106" spans="1:9">
      <c r="A106" s="74" t="s">
        <v>54</v>
      </c>
      <c r="B106" s="8">
        <f>'iterasi 1'!X72</f>
        <v>0.196161097201151</v>
      </c>
      <c r="C106" s="7">
        <v>5</v>
      </c>
      <c r="D106" s="7">
        <f t="shared" si="24"/>
        <v>10</v>
      </c>
      <c r="E106" s="7">
        <v>7</v>
      </c>
      <c r="F106" s="8">
        <f t="shared" si="25"/>
        <v>0.0384791760551593</v>
      </c>
      <c r="G106" s="8">
        <f t="shared" si="26"/>
        <v>0.192395880275797</v>
      </c>
      <c r="H106" s="8">
        <f t="shared" si="27"/>
        <v>0.384791760551593</v>
      </c>
      <c r="I106" s="8">
        <f t="shared" si="27"/>
        <v>0.269354232386115</v>
      </c>
    </row>
    <row r="107" spans="1:9">
      <c r="A107" s="74" t="s">
        <v>55</v>
      </c>
      <c r="B107" s="8">
        <f>'iterasi 1'!X73</f>
        <v>0.676261051662883</v>
      </c>
      <c r="C107" s="7">
        <v>1</v>
      </c>
      <c r="D107" s="7">
        <f t="shared" si="24"/>
        <v>2</v>
      </c>
      <c r="E107" s="7">
        <v>1</v>
      </c>
      <c r="F107" s="8">
        <f t="shared" si="25"/>
        <v>0.457329009996189</v>
      </c>
      <c r="G107" s="8">
        <f t="shared" si="26"/>
        <v>0.457329009996189</v>
      </c>
      <c r="H107" s="8">
        <f t="shared" si="27"/>
        <v>0.914658019992378</v>
      </c>
      <c r="I107" s="8">
        <f t="shared" si="27"/>
        <v>0.457329009996189</v>
      </c>
    </row>
    <row r="108" spans="1:9">
      <c r="A108" s="36" t="s">
        <v>5</v>
      </c>
      <c r="B108" s="36"/>
      <c r="C108" s="36"/>
      <c r="D108" s="36"/>
      <c r="E108" s="36"/>
      <c r="F108" s="37">
        <f>SUM(F78:F107)</f>
        <v>4.59901635859409</v>
      </c>
      <c r="G108" s="37">
        <f>SUM(G78:G107)</f>
        <v>5.19997265502052</v>
      </c>
      <c r="H108" s="37">
        <f>SUM(H78:H107)</f>
        <v>10.399945310041</v>
      </c>
      <c r="I108" s="37">
        <f>SUM(I78:I107)</f>
        <v>4.80755390436377</v>
      </c>
    </row>
    <row r="109" spans="1:9">
      <c r="A109" s="36" t="s">
        <v>73</v>
      </c>
      <c r="B109" s="36"/>
      <c r="C109" s="36"/>
      <c r="D109" s="36"/>
      <c r="E109" s="36"/>
      <c r="F109" s="36"/>
      <c r="G109" s="37">
        <f>(G108/$F108)</f>
        <v>1.13067061509869</v>
      </c>
      <c r="H109" s="37">
        <f>(H108/$F108)</f>
        <v>2.26134123019738</v>
      </c>
      <c r="I109" s="37">
        <f>(I108/$F108)</f>
        <v>1.04534394520689</v>
      </c>
    </row>
  </sheetData>
  <mergeCells count="46">
    <mergeCell ref="C4:E4"/>
    <mergeCell ref="P4:R4"/>
    <mergeCell ref="A36:E36"/>
    <mergeCell ref="O36:U36"/>
    <mergeCell ref="A37:F37"/>
    <mergeCell ref="C40:E40"/>
    <mergeCell ref="A72:E72"/>
    <mergeCell ref="A73:F73"/>
    <mergeCell ref="C76:E76"/>
    <mergeCell ref="A108:E108"/>
    <mergeCell ref="A109:F109"/>
    <mergeCell ref="A4:A5"/>
    <mergeCell ref="A40:A41"/>
    <mergeCell ref="A76:A77"/>
    <mergeCell ref="B4:B5"/>
    <mergeCell ref="B40:B41"/>
    <mergeCell ref="B76:B77"/>
    <mergeCell ref="F4:F5"/>
    <mergeCell ref="F40:F41"/>
    <mergeCell ref="F76:F77"/>
    <mergeCell ref="G4:G5"/>
    <mergeCell ref="G40:G41"/>
    <mergeCell ref="G76:G77"/>
    <mergeCell ref="H4:H5"/>
    <mergeCell ref="H40:H41"/>
    <mergeCell ref="H76:H77"/>
    <mergeCell ref="I4:I5"/>
    <mergeCell ref="I40:I41"/>
    <mergeCell ref="I76:I77"/>
    <mergeCell ref="K4:K6"/>
    <mergeCell ref="O4:O5"/>
    <mergeCell ref="O42:O43"/>
    <mergeCell ref="P42:P43"/>
    <mergeCell ref="Q42:Q43"/>
    <mergeCell ref="R42:R43"/>
    <mergeCell ref="S4:S5"/>
    <mergeCell ref="T4:T5"/>
    <mergeCell ref="U4:U5"/>
    <mergeCell ref="U42:U43"/>
    <mergeCell ref="V4:V5"/>
    <mergeCell ref="O76:P77"/>
    <mergeCell ref="O82:P83"/>
    <mergeCell ref="O39:X40"/>
    <mergeCell ref="A1:I2"/>
    <mergeCell ref="K1:N2"/>
    <mergeCell ref="P1:V2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9"/>
  <sheetViews>
    <sheetView topLeftCell="A78" workbookViewId="0">
      <selection activeCell="O82" sqref="O82:P83"/>
    </sheetView>
  </sheetViews>
  <sheetFormatPr defaultColWidth="9" defaultRowHeight="15"/>
  <cols>
    <col min="2" max="2" width="25.1428571428571" customWidth="1"/>
    <col min="7" max="9" width="9.85714285714286" customWidth="1"/>
    <col min="14" max="14" width="11.2857142857143" customWidth="1"/>
    <col min="16" max="16" width="13.1428571428571" customWidth="1"/>
    <col min="17" max="17" width="11.5714285714286" customWidth="1"/>
    <col min="18" max="18" width="12.5714285714286" customWidth="1"/>
    <col min="19" max="19" width="13.4285714285714" customWidth="1"/>
    <col min="20" max="20" width="12.8571428571429" customWidth="1"/>
    <col min="21" max="21" width="9.57142857142857" customWidth="1"/>
    <col min="22" max="22" width="13.8571428571429" customWidth="1"/>
    <col min="23" max="23" width="11.4285714285714" customWidth="1"/>
    <col min="24" max="24" width="11.1428571428571" customWidth="1"/>
  </cols>
  <sheetData>
    <row r="1" spans="1:22">
      <c r="A1" s="1" t="s">
        <v>6</v>
      </c>
      <c r="B1" s="2"/>
      <c r="C1" s="2"/>
      <c r="D1" s="2"/>
      <c r="E1" s="2"/>
      <c r="F1" s="2"/>
      <c r="G1" s="2"/>
      <c r="H1" s="2"/>
      <c r="I1" s="2"/>
      <c r="K1" s="1" t="s">
        <v>7</v>
      </c>
      <c r="L1" s="2"/>
      <c r="M1" s="2"/>
      <c r="N1" s="2"/>
      <c r="P1" s="1" t="s">
        <v>8</v>
      </c>
      <c r="Q1" s="2"/>
      <c r="R1" s="2"/>
      <c r="S1" s="2"/>
      <c r="T1" s="2"/>
      <c r="U1" s="2"/>
      <c r="V1" s="2"/>
    </row>
    <row r="2" spans="1:22">
      <c r="A2" s="2"/>
      <c r="B2" s="2"/>
      <c r="C2" s="2"/>
      <c r="D2" s="2"/>
      <c r="E2" s="2"/>
      <c r="F2" s="2"/>
      <c r="G2" s="2"/>
      <c r="H2" s="2"/>
      <c r="I2" s="2"/>
      <c r="K2" s="2"/>
      <c r="L2" s="2"/>
      <c r="M2" s="2"/>
      <c r="N2" s="2"/>
      <c r="P2" s="2"/>
      <c r="Q2" s="2"/>
      <c r="R2" s="2"/>
      <c r="S2" s="2"/>
      <c r="T2" s="2"/>
      <c r="U2" s="2"/>
      <c r="V2" s="2"/>
    </row>
    <row r="4" ht="17.25" customHeight="1" spans="1:22">
      <c r="A4" s="3" t="s">
        <v>3</v>
      </c>
      <c r="B4" s="3" t="s">
        <v>9</v>
      </c>
      <c r="C4" s="3" t="s">
        <v>10</v>
      </c>
      <c r="D4" s="3"/>
      <c r="E4" s="3"/>
      <c r="F4" s="5" t="s">
        <v>11</v>
      </c>
      <c r="G4" s="3" t="s">
        <v>12</v>
      </c>
      <c r="H4" s="3" t="s">
        <v>13</v>
      </c>
      <c r="I4" s="3" t="s">
        <v>14</v>
      </c>
      <c r="K4" s="16" t="s">
        <v>15</v>
      </c>
      <c r="L4" s="49">
        <f>(G36/$F36)</f>
        <v>4.12512987223907</v>
      </c>
      <c r="M4" s="49">
        <f t="shared" ref="M4:N4" si="0">(H36/$F36)</f>
        <v>8.25025974447814</v>
      </c>
      <c r="N4" s="49">
        <f t="shared" si="0"/>
        <v>5.22569145610275</v>
      </c>
      <c r="O4" s="17" t="s">
        <v>3</v>
      </c>
      <c r="P4" s="16" t="s">
        <v>16</v>
      </c>
      <c r="Q4" s="16"/>
      <c r="R4" s="16"/>
      <c r="S4" s="16" t="s">
        <v>17</v>
      </c>
      <c r="T4" s="16" t="s">
        <v>18</v>
      </c>
      <c r="U4" s="16" t="s">
        <v>19</v>
      </c>
      <c r="V4" s="16" t="s">
        <v>20</v>
      </c>
    </row>
    <row r="5" spans="1:22">
      <c r="A5" s="3"/>
      <c r="B5" s="3"/>
      <c r="C5" s="3" t="s">
        <v>21</v>
      </c>
      <c r="D5" s="3" t="s">
        <v>22</v>
      </c>
      <c r="E5" s="3" t="s">
        <v>23</v>
      </c>
      <c r="F5" s="5"/>
      <c r="G5" s="3"/>
      <c r="H5" s="3"/>
      <c r="I5" s="3"/>
      <c r="K5" s="16"/>
      <c r="L5" s="49">
        <f>(G72/$F72)</f>
        <v>2.12250098213836</v>
      </c>
      <c r="M5" s="49">
        <f t="shared" ref="M5:N5" si="1">(H72/$F72)</f>
        <v>4.24500196427673</v>
      </c>
      <c r="N5" s="49">
        <f t="shared" si="1"/>
        <v>2.27418233749075</v>
      </c>
      <c r="O5" s="20"/>
      <c r="P5" s="19" t="s">
        <v>11</v>
      </c>
      <c r="Q5" s="19" t="s">
        <v>24</v>
      </c>
      <c r="R5" s="19" t="s">
        <v>25</v>
      </c>
      <c r="S5" s="16"/>
      <c r="T5" s="16"/>
      <c r="U5" s="16"/>
      <c r="V5" s="16"/>
    </row>
    <row r="6" spans="1:22">
      <c r="A6" s="74" t="s">
        <v>26</v>
      </c>
      <c r="B6" s="8">
        <f>'iterasi 2'!V44</f>
        <v>0.00472773611323917</v>
      </c>
      <c r="C6" s="7">
        <v>2</v>
      </c>
      <c r="D6" s="7">
        <f>C6*2</f>
        <v>4</v>
      </c>
      <c r="E6" s="7">
        <v>2</v>
      </c>
      <c r="F6" s="8">
        <f>B6^2</f>
        <v>2.23514887564258e-5</v>
      </c>
      <c r="G6" s="8">
        <f>$F6*C6</f>
        <v>4.47029775128516e-5</v>
      </c>
      <c r="H6" s="8">
        <f>$F6*D6</f>
        <v>8.94059550257032e-5</v>
      </c>
      <c r="I6" s="8">
        <f>$F6*E6</f>
        <v>4.47029775128516e-5</v>
      </c>
      <c r="K6" s="16"/>
      <c r="L6" s="49">
        <f>(G108/$F108)</f>
        <v>0.741155881426757</v>
      </c>
      <c r="M6" s="49">
        <f t="shared" ref="M6:N6" si="2">(H108/$F108)</f>
        <v>1.48231176285351</v>
      </c>
      <c r="N6" s="49">
        <f t="shared" si="2"/>
        <v>0.637545340130563</v>
      </c>
      <c r="O6" s="68">
        <v>1</v>
      </c>
      <c r="P6" s="56">
        <f>B6^2</f>
        <v>2.23514887564258e-5</v>
      </c>
      <c r="Q6" s="8">
        <v>0.0225</v>
      </c>
      <c r="R6" s="8">
        <v>0.2916</v>
      </c>
      <c r="S6" s="22">
        <f>SUM(($C6-L$4)^2,($D6-M$4)^2,($E6-N$4)^2)*P6</f>
        <v>0.000737285542925488</v>
      </c>
      <c r="T6" s="22">
        <f>SUM(($C42-L$5)^2,($D42-M$5)^2,($E42-N$5)^2)*Q6</f>
        <v>0.0033796891646147</v>
      </c>
      <c r="U6" s="22">
        <f>SUM(($C78-L$6)^2,($D78-M$6)^2,($E78-N$6)^2)*R6</f>
        <v>2.85176789005358</v>
      </c>
      <c r="V6" s="27">
        <f>(S6+T6+U6)</f>
        <v>2.85588486476112</v>
      </c>
    </row>
    <row r="7" spans="1:22">
      <c r="A7" s="74" t="s">
        <v>27</v>
      </c>
      <c r="B7" s="8">
        <f>'iterasi 2'!V45</f>
        <v>0.508201478671249</v>
      </c>
      <c r="C7" s="7">
        <v>3</v>
      </c>
      <c r="D7" s="7">
        <f t="shared" ref="D7:D35" si="3">C7*2</f>
        <v>6</v>
      </c>
      <c r="E7" s="7">
        <v>3</v>
      </c>
      <c r="F7" s="8">
        <f t="shared" ref="F7:F35" si="4">B7^2</f>
        <v>0.258268742923644</v>
      </c>
      <c r="G7" s="8">
        <f t="shared" ref="G7:G35" si="5">F7*C7</f>
        <v>0.774806228770931</v>
      </c>
      <c r="H7" s="8">
        <f t="shared" ref="H7:I35" si="6">$F7*D7</f>
        <v>1.54961245754186</v>
      </c>
      <c r="I7" s="8">
        <f t="shared" si="6"/>
        <v>0.774806228770931</v>
      </c>
      <c r="O7" s="68">
        <v>2</v>
      </c>
      <c r="P7" s="56">
        <f t="shared" ref="P7:P35" si="7">B7^2</f>
        <v>0.258268742923644</v>
      </c>
      <c r="Q7" s="8">
        <v>0.0256</v>
      </c>
      <c r="R7" s="8">
        <v>0.2704</v>
      </c>
      <c r="S7" s="22">
        <f t="shared" ref="S7:S35" si="8">SUM(($C7-L$4)^2,($D7-M$4)^2,($E7-N$4)^2)*P7</f>
        <v>2.91412076400438</v>
      </c>
      <c r="T7" s="22">
        <f t="shared" ref="T7:T35" si="9">SUM(($C43-L$5)^2,($D43-M$5)^2,($E43-N$5)^2)*Q7</f>
        <v>0.112046948120348</v>
      </c>
      <c r="U7" s="22">
        <f t="shared" ref="U7:U35" si="10">SUM(($C79-L$6)^2,($D79-M$6)^2,($E79-N$6)^2)*R7</f>
        <v>8.40756769091294</v>
      </c>
      <c r="V7" s="27">
        <f t="shared" ref="V7:V35" si="11">(S7+T7+U7)</f>
        <v>11.4337354030377</v>
      </c>
    </row>
    <row r="8" spans="1:22">
      <c r="A8" s="74" t="s">
        <v>28</v>
      </c>
      <c r="B8" s="8">
        <f>'iterasi 2'!V46</f>
        <v>0.0623487214841688</v>
      </c>
      <c r="C8" s="7">
        <v>0</v>
      </c>
      <c r="D8" s="7">
        <f t="shared" si="3"/>
        <v>0</v>
      </c>
      <c r="E8" s="7">
        <v>0</v>
      </c>
      <c r="F8" s="8">
        <f t="shared" si="4"/>
        <v>0.00388736307071045</v>
      </c>
      <c r="G8" s="8">
        <f t="shared" si="5"/>
        <v>0</v>
      </c>
      <c r="H8" s="8">
        <f t="shared" si="6"/>
        <v>0</v>
      </c>
      <c r="I8" s="8">
        <f t="shared" si="6"/>
        <v>0</v>
      </c>
      <c r="O8" s="68">
        <v>3</v>
      </c>
      <c r="P8" s="56">
        <f t="shared" si="7"/>
        <v>0.00388736307071045</v>
      </c>
      <c r="Q8" s="8">
        <v>0.1089</v>
      </c>
      <c r="R8" s="8">
        <v>0.3136</v>
      </c>
      <c r="S8" s="22">
        <f t="shared" si="8"/>
        <v>0.436905919349159</v>
      </c>
      <c r="T8" s="22">
        <f t="shared" si="9"/>
        <v>3.01619866086506</v>
      </c>
      <c r="U8" s="22">
        <f t="shared" si="10"/>
        <v>0.988788409061686</v>
      </c>
      <c r="V8" s="27">
        <f t="shared" si="11"/>
        <v>4.44189298927591</v>
      </c>
    </row>
    <row r="9" spans="1:22">
      <c r="A9" s="74" t="s">
        <v>29</v>
      </c>
      <c r="B9" s="8">
        <f>'iterasi 2'!V47</f>
        <v>0.626791126203792</v>
      </c>
      <c r="C9" s="7">
        <v>6</v>
      </c>
      <c r="D9" s="7">
        <f t="shared" si="3"/>
        <v>12</v>
      </c>
      <c r="E9" s="7">
        <v>8</v>
      </c>
      <c r="F9" s="8">
        <f t="shared" si="4"/>
        <v>0.392867115887818</v>
      </c>
      <c r="G9" s="8">
        <f t="shared" si="5"/>
        <v>2.35720269532691</v>
      </c>
      <c r="H9" s="8">
        <f t="shared" si="6"/>
        <v>4.71440539065382</v>
      </c>
      <c r="I9" s="8">
        <f t="shared" si="6"/>
        <v>3.14293692710255</v>
      </c>
      <c r="O9" s="68">
        <v>4</v>
      </c>
      <c r="P9" s="56">
        <f t="shared" si="7"/>
        <v>0.392867115887818</v>
      </c>
      <c r="Q9" s="8">
        <v>0.0484</v>
      </c>
      <c r="R9" s="8">
        <v>0.0169</v>
      </c>
      <c r="S9" s="22">
        <f t="shared" si="8"/>
        <v>9.92872549471569</v>
      </c>
      <c r="T9" s="22">
        <f t="shared" si="9"/>
        <v>5.2252630838796</v>
      </c>
      <c r="U9" s="22">
        <f t="shared" si="10"/>
        <v>3.25296178631663</v>
      </c>
      <c r="V9" s="27">
        <f t="shared" si="11"/>
        <v>18.4069503649119</v>
      </c>
    </row>
    <row r="10" spans="1:22">
      <c r="A10" s="74" t="s">
        <v>30</v>
      </c>
      <c r="B10" s="8">
        <f>'iterasi 2'!V48</f>
        <v>0.00182079423959442</v>
      </c>
      <c r="C10" s="7">
        <v>1</v>
      </c>
      <c r="D10" s="7">
        <f t="shared" si="3"/>
        <v>2</v>
      </c>
      <c r="E10" s="7">
        <v>1</v>
      </c>
      <c r="F10" s="8">
        <f t="shared" si="4"/>
        <v>3.31529166294023e-6</v>
      </c>
      <c r="G10" s="8">
        <f t="shared" si="5"/>
        <v>3.31529166294023e-6</v>
      </c>
      <c r="H10" s="8">
        <f t="shared" si="6"/>
        <v>6.63058332588046e-6</v>
      </c>
      <c r="I10" s="8">
        <f t="shared" si="6"/>
        <v>3.31529166294023e-6</v>
      </c>
      <c r="O10" s="68">
        <v>5</v>
      </c>
      <c r="P10" s="56">
        <f t="shared" si="7"/>
        <v>3.31529166294023e-6</v>
      </c>
      <c r="Q10" s="8">
        <v>0.0441</v>
      </c>
      <c r="R10" s="8">
        <v>0.1225</v>
      </c>
      <c r="S10" s="22">
        <f t="shared" si="8"/>
        <v>0.000221092331570545</v>
      </c>
      <c r="T10" s="22">
        <f t="shared" si="9"/>
        <v>0.349430006052347</v>
      </c>
      <c r="U10" s="22">
        <f t="shared" si="10"/>
        <v>0.0571309092099559</v>
      </c>
      <c r="V10" s="27">
        <f t="shared" si="11"/>
        <v>0.406782007593874</v>
      </c>
    </row>
    <row r="11" spans="1:22">
      <c r="A11" s="74" t="s">
        <v>31</v>
      </c>
      <c r="B11" s="8">
        <f>'iterasi 2'!V49</f>
        <v>0.0188237468522051</v>
      </c>
      <c r="C11" s="7">
        <v>1</v>
      </c>
      <c r="D11" s="7">
        <f t="shared" si="3"/>
        <v>2</v>
      </c>
      <c r="E11" s="7">
        <v>0</v>
      </c>
      <c r="F11" s="8">
        <f t="shared" si="4"/>
        <v>0.000354333445555903</v>
      </c>
      <c r="G11" s="8">
        <f t="shared" si="5"/>
        <v>0.000354333445555903</v>
      </c>
      <c r="H11" s="8">
        <f t="shared" si="6"/>
        <v>0.000708666891111806</v>
      </c>
      <c r="I11" s="8">
        <f t="shared" si="6"/>
        <v>0</v>
      </c>
      <c r="O11" s="68">
        <v>6</v>
      </c>
      <c r="P11" s="56">
        <f t="shared" si="7"/>
        <v>0.000354333445555903</v>
      </c>
      <c r="Q11" s="8">
        <v>0.09</v>
      </c>
      <c r="R11" s="8">
        <v>0.3136</v>
      </c>
      <c r="S11" s="22">
        <f t="shared" si="8"/>
        <v>0.0269789608705371</v>
      </c>
      <c r="T11" s="22">
        <f t="shared" si="9"/>
        <v>1.03247528207966</v>
      </c>
      <c r="U11" s="22">
        <f t="shared" si="10"/>
        <v>0.232523564907376</v>
      </c>
      <c r="V11" s="27">
        <f t="shared" si="11"/>
        <v>1.29197780785757</v>
      </c>
    </row>
    <row r="12" spans="1:22">
      <c r="A12" s="74" t="s">
        <v>32</v>
      </c>
      <c r="B12" s="8">
        <f>'iterasi 2'!V50</f>
        <v>0.00472773611323917</v>
      </c>
      <c r="C12" s="7">
        <v>2</v>
      </c>
      <c r="D12" s="7">
        <f t="shared" si="3"/>
        <v>4</v>
      </c>
      <c r="E12" s="7">
        <v>2</v>
      </c>
      <c r="F12" s="8">
        <f t="shared" si="4"/>
        <v>2.23514887564258e-5</v>
      </c>
      <c r="G12" s="8">
        <f t="shared" si="5"/>
        <v>4.47029775128516e-5</v>
      </c>
      <c r="H12" s="8">
        <f t="shared" si="6"/>
        <v>8.94059550257032e-5</v>
      </c>
      <c r="I12" s="8">
        <f t="shared" si="6"/>
        <v>4.47029775128516e-5</v>
      </c>
      <c r="O12" s="68">
        <v>7</v>
      </c>
      <c r="P12" s="56">
        <f t="shared" si="7"/>
        <v>2.23514887564258e-5</v>
      </c>
      <c r="Q12" s="8">
        <v>0.1681</v>
      </c>
      <c r="R12" s="8">
        <v>0.0196</v>
      </c>
      <c r="S12" s="22">
        <f t="shared" si="8"/>
        <v>0.000737285542925488</v>
      </c>
      <c r="T12" s="22">
        <f t="shared" si="9"/>
        <v>0.0252500332698547</v>
      </c>
      <c r="U12" s="22">
        <f t="shared" si="10"/>
        <v>0.191682615380831</v>
      </c>
      <c r="V12" s="27">
        <f t="shared" si="11"/>
        <v>0.217669934193611</v>
      </c>
    </row>
    <row r="13" spans="1:22">
      <c r="A13" s="74" t="s">
        <v>33</v>
      </c>
      <c r="B13" s="8">
        <f>'iterasi 2'!V51</f>
        <v>0.713596611343289</v>
      </c>
      <c r="C13" s="7">
        <v>3</v>
      </c>
      <c r="D13" s="7">
        <f t="shared" si="3"/>
        <v>6</v>
      </c>
      <c r="E13" s="7">
        <v>4</v>
      </c>
      <c r="F13" s="8">
        <f t="shared" si="4"/>
        <v>0.509220123720624</v>
      </c>
      <c r="G13" s="8">
        <f t="shared" si="5"/>
        <v>1.52766037116187</v>
      </c>
      <c r="H13" s="8">
        <f t="shared" si="6"/>
        <v>3.05532074232375</v>
      </c>
      <c r="I13" s="8">
        <f t="shared" si="6"/>
        <v>2.0368804948825</v>
      </c>
      <c r="O13" s="68">
        <v>8</v>
      </c>
      <c r="P13" s="56">
        <f t="shared" si="7"/>
        <v>0.509220123720624</v>
      </c>
      <c r="Q13" s="8">
        <v>0.1024</v>
      </c>
      <c r="R13" s="8">
        <v>0.1156</v>
      </c>
      <c r="S13" s="22">
        <f t="shared" si="8"/>
        <v>3.98816398574731</v>
      </c>
      <c r="T13" s="22">
        <f t="shared" si="9"/>
        <v>0.699235249763285</v>
      </c>
      <c r="U13" s="22">
        <f t="shared" si="10"/>
        <v>4.25615907753022</v>
      </c>
      <c r="V13" s="27">
        <f t="shared" si="11"/>
        <v>8.94355831304081</v>
      </c>
    </row>
    <row r="14" spans="1:22">
      <c r="A14" s="74" t="s">
        <v>34</v>
      </c>
      <c r="B14" s="8">
        <f>'iterasi 2'!V52</f>
        <v>0.540847393746913</v>
      </c>
      <c r="C14" s="7">
        <v>4</v>
      </c>
      <c r="D14" s="7">
        <f t="shared" si="3"/>
        <v>8</v>
      </c>
      <c r="E14" s="7">
        <v>1</v>
      </c>
      <c r="F14" s="8">
        <f t="shared" si="4"/>
        <v>0.292515903322828</v>
      </c>
      <c r="G14" s="8">
        <f t="shared" si="5"/>
        <v>1.17006361329131</v>
      </c>
      <c r="H14" s="8">
        <f t="shared" si="6"/>
        <v>2.34012722658263</v>
      </c>
      <c r="I14" s="8">
        <f t="shared" si="6"/>
        <v>0.292515903322828</v>
      </c>
      <c r="O14" s="68">
        <v>9</v>
      </c>
      <c r="P14" s="56">
        <f t="shared" si="7"/>
        <v>0.292515903322828</v>
      </c>
      <c r="Q14" s="8">
        <v>0.0121</v>
      </c>
      <c r="R14" s="8">
        <v>0.0529</v>
      </c>
      <c r="S14" s="22">
        <f t="shared" si="8"/>
        <v>5.24620126645254</v>
      </c>
      <c r="T14" s="22">
        <f t="shared" si="9"/>
        <v>0.232907496618318</v>
      </c>
      <c r="U14" s="22">
        <f t="shared" si="10"/>
        <v>2.81595684145906</v>
      </c>
      <c r="V14" s="27">
        <f t="shared" si="11"/>
        <v>8.29506560452991</v>
      </c>
    </row>
    <row r="15" spans="1:22">
      <c r="A15" s="74" t="s">
        <v>35</v>
      </c>
      <c r="B15" s="8">
        <f>'iterasi 2'!V53</f>
        <v>0.563437464360404</v>
      </c>
      <c r="C15" s="7">
        <v>7</v>
      </c>
      <c r="D15" s="7">
        <f t="shared" si="3"/>
        <v>14</v>
      </c>
      <c r="E15" s="7">
        <v>9</v>
      </c>
      <c r="F15" s="8">
        <f t="shared" si="4"/>
        <v>0.317461776244882</v>
      </c>
      <c r="G15" s="8">
        <f t="shared" si="5"/>
        <v>2.22223243371417</v>
      </c>
      <c r="H15" s="8">
        <f t="shared" si="6"/>
        <v>4.44446486742835</v>
      </c>
      <c r="I15" s="8">
        <f t="shared" si="6"/>
        <v>2.85715598620394</v>
      </c>
      <c r="O15" s="68">
        <v>10</v>
      </c>
      <c r="P15" s="56">
        <f t="shared" si="7"/>
        <v>0.317461776244882</v>
      </c>
      <c r="Q15" s="8">
        <v>0.1089</v>
      </c>
      <c r="R15" s="8">
        <v>0.1225</v>
      </c>
      <c r="S15" s="22">
        <f t="shared" si="8"/>
        <v>17.6412862205504</v>
      </c>
      <c r="T15" s="22">
        <f t="shared" si="9"/>
        <v>17.8799214560749</v>
      </c>
      <c r="U15" s="22">
        <f t="shared" si="10"/>
        <v>32.5600463140674</v>
      </c>
      <c r="V15" s="27">
        <f t="shared" si="11"/>
        <v>68.0812539906927</v>
      </c>
    </row>
    <row r="16" spans="1:22">
      <c r="A16" s="74" t="s">
        <v>36</v>
      </c>
      <c r="B16" s="8">
        <f>'iterasi 2'!V54</f>
        <v>0.0623487214841688</v>
      </c>
      <c r="C16" s="7">
        <v>0</v>
      </c>
      <c r="D16" s="7">
        <f t="shared" si="3"/>
        <v>0</v>
      </c>
      <c r="E16" s="7">
        <v>0</v>
      </c>
      <c r="F16" s="8">
        <f t="shared" si="4"/>
        <v>0.00388736307071045</v>
      </c>
      <c r="G16" s="8">
        <f t="shared" si="5"/>
        <v>0</v>
      </c>
      <c r="H16" s="8">
        <f t="shared" si="6"/>
        <v>0</v>
      </c>
      <c r="I16" s="8">
        <f t="shared" si="6"/>
        <v>0</v>
      </c>
      <c r="O16" s="68">
        <v>11</v>
      </c>
      <c r="P16" s="56">
        <f t="shared" si="7"/>
        <v>0.00388736307071045</v>
      </c>
      <c r="Q16" s="8">
        <v>0.09</v>
      </c>
      <c r="R16" s="8">
        <v>0.2601</v>
      </c>
      <c r="S16" s="22">
        <f t="shared" si="8"/>
        <v>0.436905919349159</v>
      </c>
      <c r="T16" s="22">
        <f t="shared" si="9"/>
        <v>2.49272616600418</v>
      </c>
      <c r="U16" s="22">
        <f t="shared" si="10"/>
        <v>0.820101610959645</v>
      </c>
      <c r="V16" s="27">
        <f t="shared" si="11"/>
        <v>3.74973369631299</v>
      </c>
    </row>
    <row r="17" spans="1:22">
      <c r="A17" s="74" t="s">
        <v>37</v>
      </c>
      <c r="B17" s="8">
        <f>'iterasi 2'!V55</f>
        <v>0.84990569116642</v>
      </c>
      <c r="C17" s="7">
        <v>4</v>
      </c>
      <c r="D17" s="7">
        <f t="shared" si="3"/>
        <v>8</v>
      </c>
      <c r="E17" s="7">
        <v>3</v>
      </c>
      <c r="F17" s="8">
        <f t="shared" si="4"/>
        <v>0.722339683877071</v>
      </c>
      <c r="G17" s="8">
        <f t="shared" si="5"/>
        <v>2.88935873550828</v>
      </c>
      <c r="H17" s="8">
        <f t="shared" si="6"/>
        <v>5.77871747101657</v>
      </c>
      <c r="I17" s="8">
        <f t="shared" si="6"/>
        <v>2.16701905163121</v>
      </c>
      <c r="O17" s="68">
        <v>12</v>
      </c>
      <c r="P17" s="56">
        <f t="shared" si="7"/>
        <v>0.722339683877071</v>
      </c>
      <c r="Q17" s="8">
        <v>0.0324</v>
      </c>
      <c r="R17" s="8">
        <v>0.0625</v>
      </c>
      <c r="S17" s="22">
        <f t="shared" si="8"/>
        <v>3.63480598092659</v>
      </c>
      <c r="T17" s="22">
        <f t="shared" si="9"/>
        <v>0.588119100501985</v>
      </c>
      <c r="U17" s="22">
        <f t="shared" si="10"/>
        <v>3.66759481035849</v>
      </c>
      <c r="V17" s="27">
        <f t="shared" si="11"/>
        <v>7.89051989178707</v>
      </c>
    </row>
    <row r="18" spans="1:22">
      <c r="A18" s="74" t="s">
        <v>38</v>
      </c>
      <c r="B18" s="8">
        <f>'iterasi 2'!V56</f>
        <v>0.0623487214841688</v>
      </c>
      <c r="C18" s="7">
        <v>0</v>
      </c>
      <c r="D18" s="7">
        <f t="shared" si="3"/>
        <v>0</v>
      </c>
      <c r="E18" s="7">
        <v>0</v>
      </c>
      <c r="F18" s="8">
        <f t="shared" si="4"/>
        <v>0.00388736307071045</v>
      </c>
      <c r="G18" s="8">
        <f t="shared" si="5"/>
        <v>0</v>
      </c>
      <c r="H18" s="8">
        <f t="shared" si="6"/>
        <v>0</v>
      </c>
      <c r="I18" s="8">
        <f t="shared" si="6"/>
        <v>0</v>
      </c>
      <c r="O18" s="68">
        <v>13</v>
      </c>
      <c r="P18" s="56">
        <f t="shared" si="7"/>
        <v>0.00388736307071045</v>
      </c>
      <c r="Q18" s="8">
        <v>0.3136</v>
      </c>
      <c r="R18" s="8">
        <v>0.0361</v>
      </c>
      <c r="S18" s="22">
        <f t="shared" si="8"/>
        <v>0.436905919349159</v>
      </c>
      <c r="T18" s="22">
        <f t="shared" si="9"/>
        <v>8.68576584065458</v>
      </c>
      <c r="U18" s="22">
        <f t="shared" si="10"/>
        <v>0.113824175915583</v>
      </c>
      <c r="V18" s="27">
        <f t="shared" si="11"/>
        <v>9.23649593591932</v>
      </c>
    </row>
    <row r="19" spans="1:22">
      <c r="A19" s="74" t="s">
        <v>39</v>
      </c>
      <c r="B19" s="8">
        <f>'iterasi 2'!V57</f>
        <v>0.0441033690875231</v>
      </c>
      <c r="C19" s="7">
        <v>2</v>
      </c>
      <c r="D19" s="7">
        <f t="shared" si="3"/>
        <v>4</v>
      </c>
      <c r="E19" s="7">
        <v>1</v>
      </c>
      <c r="F19" s="8">
        <f t="shared" si="4"/>
        <v>0.00194510716487029</v>
      </c>
      <c r="G19" s="8">
        <f t="shared" si="5"/>
        <v>0.00389021432974058</v>
      </c>
      <c r="H19" s="8">
        <f t="shared" si="6"/>
        <v>0.00778042865948116</v>
      </c>
      <c r="I19" s="8">
        <f t="shared" si="6"/>
        <v>0.00194510716487029</v>
      </c>
      <c r="O19" s="68">
        <v>14</v>
      </c>
      <c r="P19" s="56">
        <f t="shared" si="7"/>
        <v>0.00194510716487029</v>
      </c>
      <c r="Q19" s="8">
        <v>0.1225</v>
      </c>
      <c r="R19" s="8">
        <v>0.1681</v>
      </c>
      <c r="S19" s="22">
        <f t="shared" si="8"/>
        <v>0.0786549853435556</v>
      </c>
      <c r="T19" s="22">
        <f t="shared" si="9"/>
        <v>0.208075202581469</v>
      </c>
      <c r="U19" s="22">
        <f t="shared" si="10"/>
        <v>1.35401456200075</v>
      </c>
      <c r="V19" s="27">
        <f t="shared" si="11"/>
        <v>1.64074474992578</v>
      </c>
    </row>
    <row r="20" spans="1:22">
      <c r="A20" s="74" t="s">
        <v>40</v>
      </c>
      <c r="B20" s="8">
        <f>'iterasi 2'!V58</f>
        <v>0.772651744303966</v>
      </c>
      <c r="C20" s="7">
        <v>3</v>
      </c>
      <c r="D20" s="7">
        <f t="shared" si="3"/>
        <v>6</v>
      </c>
      <c r="E20" s="7">
        <v>5</v>
      </c>
      <c r="F20" s="8">
        <f t="shared" si="4"/>
        <v>0.596990717975961</v>
      </c>
      <c r="G20" s="8">
        <f t="shared" si="5"/>
        <v>1.79097215392788</v>
      </c>
      <c r="H20" s="8">
        <f t="shared" si="6"/>
        <v>3.58194430785577</v>
      </c>
      <c r="I20" s="8">
        <f t="shared" si="6"/>
        <v>2.98495358987981</v>
      </c>
      <c r="O20" s="68">
        <v>15</v>
      </c>
      <c r="P20" s="56">
        <f t="shared" si="7"/>
        <v>0.596990717975961</v>
      </c>
      <c r="Q20" s="8">
        <v>0.2209</v>
      </c>
      <c r="R20" s="8">
        <v>0.0729</v>
      </c>
      <c r="S20" s="22">
        <f t="shared" si="8"/>
        <v>3.80911287572181</v>
      </c>
      <c r="T20" s="22">
        <f t="shared" si="9"/>
        <v>2.49177509752227</v>
      </c>
      <c r="U20" s="22">
        <f t="shared" si="10"/>
        <v>3.24717700318018</v>
      </c>
      <c r="V20" s="27">
        <f t="shared" si="11"/>
        <v>9.54806497642425</v>
      </c>
    </row>
    <row r="21" spans="1:22">
      <c r="A21" s="74" t="s">
        <v>41</v>
      </c>
      <c r="B21" s="8">
        <f>'iterasi 2'!V59</f>
        <v>0.00182079423959442</v>
      </c>
      <c r="C21" s="7">
        <v>1</v>
      </c>
      <c r="D21" s="7">
        <f t="shared" si="3"/>
        <v>2</v>
      </c>
      <c r="E21" s="7">
        <v>1</v>
      </c>
      <c r="F21" s="8">
        <f t="shared" si="4"/>
        <v>3.31529166294023e-6</v>
      </c>
      <c r="G21" s="8">
        <f t="shared" si="5"/>
        <v>3.31529166294023e-6</v>
      </c>
      <c r="H21" s="8">
        <f t="shared" si="6"/>
        <v>6.63058332588046e-6</v>
      </c>
      <c r="I21" s="8">
        <f t="shared" si="6"/>
        <v>3.31529166294023e-6</v>
      </c>
      <c r="O21" s="68">
        <v>16</v>
      </c>
      <c r="P21" s="56">
        <f t="shared" si="7"/>
        <v>3.31529166294023e-6</v>
      </c>
      <c r="Q21" s="8">
        <v>0.2116</v>
      </c>
      <c r="R21" s="8">
        <v>0.0361</v>
      </c>
      <c r="S21" s="22">
        <f t="shared" si="8"/>
        <v>0.000221092331570545</v>
      </c>
      <c r="T21" s="22">
        <f t="shared" si="9"/>
        <v>1.67663014241897</v>
      </c>
      <c r="U21" s="22">
        <f t="shared" si="10"/>
        <v>0.0168361291630972</v>
      </c>
      <c r="V21" s="27">
        <f t="shared" si="11"/>
        <v>1.69368736391364</v>
      </c>
    </row>
    <row r="22" spans="1:22">
      <c r="A22" s="74" t="s">
        <v>42</v>
      </c>
      <c r="B22" s="8">
        <f>'iterasi 2'!V60</f>
        <v>0.0623487214841688</v>
      </c>
      <c r="C22" s="7">
        <v>0</v>
      </c>
      <c r="D22" s="7">
        <f t="shared" si="3"/>
        <v>0</v>
      </c>
      <c r="E22" s="7">
        <v>0</v>
      </c>
      <c r="F22" s="8">
        <f t="shared" si="4"/>
        <v>0.00388736307071045</v>
      </c>
      <c r="G22" s="8">
        <f t="shared" si="5"/>
        <v>0</v>
      </c>
      <c r="H22" s="8">
        <f t="shared" si="6"/>
        <v>0</v>
      </c>
      <c r="I22" s="8">
        <f t="shared" si="6"/>
        <v>0</v>
      </c>
      <c r="O22" s="68">
        <v>17</v>
      </c>
      <c r="P22" s="56">
        <f t="shared" si="7"/>
        <v>0.00388736307071045</v>
      </c>
      <c r="Q22" s="8">
        <v>0.0064</v>
      </c>
      <c r="R22" s="8">
        <v>0.3969</v>
      </c>
      <c r="S22" s="22">
        <f t="shared" si="8"/>
        <v>0.436905919349159</v>
      </c>
      <c r="T22" s="22">
        <f t="shared" si="9"/>
        <v>0.177260527360297</v>
      </c>
      <c r="U22" s="22">
        <f t="shared" si="10"/>
        <v>1.2514353302187</v>
      </c>
      <c r="V22" s="27">
        <f t="shared" si="11"/>
        <v>1.86560177692815</v>
      </c>
    </row>
    <row r="23" spans="1:22">
      <c r="A23" s="74" t="s">
        <v>43</v>
      </c>
      <c r="B23" s="8">
        <f>'iterasi 2'!V61</f>
        <v>0.772651744303966</v>
      </c>
      <c r="C23" s="7">
        <v>3</v>
      </c>
      <c r="D23" s="7">
        <f t="shared" si="3"/>
        <v>6</v>
      </c>
      <c r="E23" s="7">
        <v>5</v>
      </c>
      <c r="F23" s="8">
        <f t="shared" si="4"/>
        <v>0.596990717975961</v>
      </c>
      <c r="G23" s="8">
        <f t="shared" si="5"/>
        <v>1.79097215392788</v>
      </c>
      <c r="H23" s="8">
        <f t="shared" si="6"/>
        <v>3.58194430785577</v>
      </c>
      <c r="I23" s="8">
        <f t="shared" si="6"/>
        <v>2.98495358987981</v>
      </c>
      <c r="O23" s="68">
        <v>18</v>
      </c>
      <c r="P23" s="56">
        <f t="shared" si="7"/>
        <v>0.596990717975961</v>
      </c>
      <c r="Q23" s="8">
        <v>0.16</v>
      </c>
      <c r="R23" s="8">
        <v>0.1024</v>
      </c>
      <c r="S23" s="22">
        <f t="shared" si="8"/>
        <v>3.80911287572181</v>
      </c>
      <c r="T23" s="22">
        <f t="shared" si="9"/>
        <v>1.80481672975809</v>
      </c>
      <c r="U23" s="22">
        <f t="shared" si="10"/>
        <v>4.56119238855488</v>
      </c>
      <c r="V23" s="27">
        <f t="shared" si="11"/>
        <v>10.1751219940348</v>
      </c>
    </row>
    <row r="24" spans="1:22">
      <c r="A24" s="74" t="s">
        <v>44</v>
      </c>
      <c r="B24" s="8">
        <f>'iterasi 2'!V62</f>
        <v>0.788240777625645</v>
      </c>
      <c r="C24" s="7">
        <v>4</v>
      </c>
      <c r="D24" s="7">
        <f t="shared" si="3"/>
        <v>8</v>
      </c>
      <c r="E24" s="7">
        <v>7</v>
      </c>
      <c r="F24" s="8">
        <f t="shared" si="4"/>
        <v>0.621323523511881</v>
      </c>
      <c r="G24" s="8">
        <f t="shared" si="5"/>
        <v>2.48529409404752</v>
      </c>
      <c r="H24" s="8">
        <f t="shared" si="6"/>
        <v>4.97058818809505</v>
      </c>
      <c r="I24" s="8">
        <f t="shared" si="6"/>
        <v>4.34926466458317</v>
      </c>
      <c r="O24" s="68">
        <v>19</v>
      </c>
      <c r="P24" s="56">
        <f t="shared" si="7"/>
        <v>0.621323523511881</v>
      </c>
      <c r="Q24" s="8">
        <v>0.0576</v>
      </c>
      <c r="R24" s="8">
        <v>0.1225</v>
      </c>
      <c r="S24" s="22">
        <f t="shared" si="8"/>
        <v>2.00467439815161</v>
      </c>
      <c r="T24" s="22">
        <f t="shared" si="9"/>
        <v>2.30160184644335</v>
      </c>
      <c r="U24" s="22">
        <f t="shared" si="10"/>
        <v>11.4636913949747</v>
      </c>
      <c r="V24" s="27">
        <f t="shared" si="11"/>
        <v>15.7699676395696</v>
      </c>
    </row>
    <row r="25" spans="1:22">
      <c r="A25" s="74" t="s">
        <v>45</v>
      </c>
      <c r="B25" s="8">
        <f>'iterasi 2'!V63</f>
        <v>0.764771063489224</v>
      </c>
      <c r="C25" s="7">
        <v>5</v>
      </c>
      <c r="D25" s="7">
        <f t="shared" si="3"/>
        <v>10</v>
      </c>
      <c r="E25" s="7">
        <v>6</v>
      </c>
      <c r="F25" s="8">
        <f t="shared" si="4"/>
        <v>0.584874779550439</v>
      </c>
      <c r="G25" s="8">
        <f t="shared" si="5"/>
        <v>2.92437389775219</v>
      </c>
      <c r="H25" s="8">
        <f t="shared" si="6"/>
        <v>5.84874779550439</v>
      </c>
      <c r="I25" s="8">
        <f t="shared" si="6"/>
        <v>3.50924867730263</v>
      </c>
      <c r="O25" s="68">
        <v>20</v>
      </c>
      <c r="P25" s="56">
        <f t="shared" si="7"/>
        <v>0.584874779550439</v>
      </c>
      <c r="Q25" s="8">
        <v>0.0441</v>
      </c>
      <c r="R25" s="8">
        <v>0.0144</v>
      </c>
      <c r="S25" s="22">
        <f t="shared" si="8"/>
        <v>2.58897302405348</v>
      </c>
      <c r="T25" s="22">
        <f t="shared" si="9"/>
        <v>2.43792386272685</v>
      </c>
      <c r="U25" s="22">
        <f t="shared" si="10"/>
        <v>1.72000347999386</v>
      </c>
      <c r="V25" s="27">
        <f t="shared" si="11"/>
        <v>6.74690036677419</v>
      </c>
    </row>
    <row r="26" spans="1:22">
      <c r="A26" s="74" t="s">
        <v>46</v>
      </c>
      <c r="B26" s="8">
        <f>'iterasi 2'!V64</f>
        <v>0.0623487214841688</v>
      </c>
      <c r="C26" s="7">
        <v>0</v>
      </c>
      <c r="D26" s="7">
        <f t="shared" si="3"/>
        <v>0</v>
      </c>
      <c r="E26" s="7">
        <v>0</v>
      </c>
      <c r="F26" s="8">
        <f t="shared" si="4"/>
        <v>0.00388736307071045</v>
      </c>
      <c r="G26" s="8">
        <f t="shared" si="5"/>
        <v>0</v>
      </c>
      <c r="H26" s="8">
        <f t="shared" si="6"/>
        <v>0</v>
      </c>
      <c r="I26" s="8">
        <f t="shared" si="6"/>
        <v>0</v>
      </c>
      <c r="O26" s="68">
        <v>21</v>
      </c>
      <c r="P26" s="56">
        <f t="shared" si="7"/>
        <v>0.00388736307071045</v>
      </c>
      <c r="Q26" s="8">
        <v>0.0625</v>
      </c>
      <c r="R26" s="8">
        <v>0.3481</v>
      </c>
      <c r="S26" s="22">
        <f t="shared" si="8"/>
        <v>0.436905919349159</v>
      </c>
      <c r="T26" s="22">
        <f t="shared" si="9"/>
        <v>1.7310598375029</v>
      </c>
      <c r="U26" s="22">
        <f t="shared" si="10"/>
        <v>1.09756774615553</v>
      </c>
      <c r="V26" s="27">
        <f t="shared" si="11"/>
        <v>3.26553350300759</v>
      </c>
    </row>
    <row r="27" spans="1:22">
      <c r="A27" s="74" t="s">
        <v>47</v>
      </c>
      <c r="B27" s="8">
        <f>'iterasi 2'!V65</f>
        <v>0.00472773611323917</v>
      </c>
      <c r="C27" s="7">
        <v>2</v>
      </c>
      <c r="D27" s="7">
        <f t="shared" si="3"/>
        <v>4</v>
      </c>
      <c r="E27" s="7">
        <v>2</v>
      </c>
      <c r="F27" s="8">
        <f t="shared" si="4"/>
        <v>2.23514887564258e-5</v>
      </c>
      <c r="G27" s="8">
        <f t="shared" si="5"/>
        <v>4.47029775128516e-5</v>
      </c>
      <c r="H27" s="8">
        <f t="shared" si="6"/>
        <v>8.94059550257032e-5</v>
      </c>
      <c r="I27" s="8">
        <f t="shared" si="6"/>
        <v>4.47029775128516e-5</v>
      </c>
      <c r="O27" s="68">
        <v>22</v>
      </c>
      <c r="P27" s="56">
        <f t="shared" si="7"/>
        <v>2.23514887564258e-5</v>
      </c>
      <c r="Q27" s="8">
        <v>0.0625</v>
      </c>
      <c r="R27" s="8">
        <v>0.0784</v>
      </c>
      <c r="S27" s="22">
        <f t="shared" si="8"/>
        <v>0.000737285542925488</v>
      </c>
      <c r="T27" s="22">
        <f t="shared" si="9"/>
        <v>0.00938802545726307</v>
      </c>
      <c r="U27" s="22">
        <f t="shared" si="10"/>
        <v>0.766730461523322</v>
      </c>
      <c r="V27" s="27">
        <f t="shared" si="11"/>
        <v>0.776855772523511</v>
      </c>
    </row>
    <row r="28" spans="1:22">
      <c r="A28" s="74" t="s">
        <v>48</v>
      </c>
      <c r="B28" s="8">
        <f>'iterasi 2'!V66</f>
        <v>0.00472773611323917</v>
      </c>
      <c r="C28" s="7">
        <v>2</v>
      </c>
      <c r="D28" s="7">
        <f t="shared" si="3"/>
        <v>4</v>
      </c>
      <c r="E28" s="7">
        <v>2</v>
      </c>
      <c r="F28" s="8">
        <f t="shared" si="4"/>
        <v>2.23514887564258e-5</v>
      </c>
      <c r="G28" s="8">
        <f t="shared" si="5"/>
        <v>4.47029775128516e-5</v>
      </c>
      <c r="H28" s="8">
        <f t="shared" si="6"/>
        <v>8.94059550257032e-5</v>
      </c>
      <c r="I28" s="8">
        <f t="shared" si="6"/>
        <v>4.47029775128516e-5</v>
      </c>
      <c r="O28" s="68">
        <v>23</v>
      </c>
      <c r="P28" s="56">
        <f t="shared" si="7"/>
        <v>2.23514887564258e-5</v>
      </c>
      <c r="Q28" s="8">
        <v>0.3364</v>
      </c>
      <c r="R28" s="8">
        <v>0.09</v>
      </c>
      <c r="S28" s="22">
        <f t="shared" si="8"/>
        <v>0.000737285542925488</v>
      </c>
      <c r="T28" s="22">
        <f t="shared" si="9"/>
        <v>0.0505301082211727</v>
      </c>
      <c r="U28" s="22">
        <f t="shared" si="10"/>
        <v>0.880175274707895</v>
      </c>
      <c r="V28" s="27">
        <f t="shared" si="11"/>
        <v>0.931442668471993</v>
      </c>
    </row>
    <row r="29" spans="1:22">
      <c r="A29" s="74" t="s">
        <v>49</v>
      </c>
      <c r="B29" s="8">
        <f>'iterasi 2'!V67</f>
        <v>0.0273207299451642</v>
      </c>
      <c r="C29" s="7">
        <v>2</v>
      </c>
      <c r="D29" s="7">
        <f t="shared" si="3"/>
        <v>4</v>
      </c>
      <c r="E29" s="7">
        <v>3</v>
      </c>
      <c r="F29" s="8">
        <f t="shared" si="4"/>
        <v>0.000746422284736591</v>
      </c>
      <c r="G29" s="8">
        <f t="shared" si="5"/>
        <v>0.00149284456947318</v>
      </c>
      <c r="H29" s="8">
        <f t="shared" si="6"/>
        <v>0.00298568913894637</v>
      </c>
      <c r="I29" s="8">
        <f t="shared" si="6"/>
        <v>0.00223926685420977</v>
      </c>
      <c r="O29" s="68">
        <v>24</v>
      </c>
      <c r="P29" s="56">
        <f t="shared" si="7"/>
        <v>0.000746422284736591</v>
      </c>
      <c r="Q29" s="8">
        <v>0.0441</v>
      </c>
      <c r="R29" s="8">
        <v>0.1225</v>
      </c>
      <c r="S29" s="22">
        <f t="shared" si="8"/>
        <v>0.0205524295820351</v>
      </c>
      <c r="T29" s="22">
        <f t="shared" si="9"/>
        <v>0.0265413085959609</v>
      </c>
      <c r="U29" s="22">
        <f t="shared" si="10"/>
        <v>1.6543177377982</v>
      </c>
      <c r="V29" s="27">
        <f t="shared" si="11"/>
        <v>1.7014114759762</v>
      </c>
    </row>
    <row r="30" spans="1:22">
      <c r="A30" s="74" t="s">
        <v>50</v>
      </c>
      <c r="B30" s="8">
        <f>'iterasi 2'!V68</f>
        <v>0.33279090947281</v>
      </c>
      <c r="C30" s="7">
        <v>3</v>
      </c>
      <c r="D30" s="7">
        <f t="shared" si="3"/>
        <v>6</v>
      </c>
      <c r="E30" s="7">
        <v>2</v>
      </c>
      <c r="F30" s="8">
        <f t="shared" si="4"/>
        <v>0.11074978942774</v>
      </c>
      <c r="G30" s="8">
        <f t="shared" si="5"/>
        <v>0.332249368283221</v>
      </c>
      <c r="H30" s="8">
        <f t="shared" si="6"/>
        <v>0.664498736566442</v>
      </c>
      <c r="I30" s="8">
        <f t="shared" si="6"/>
        <v>0.221499578855481</v>
      </c>
      <c r="O30" s="68">
        <v>25</v>
      </c>
      <c r="P30" s="56">
        <f t="shared" si="7"/>
        <v>0.11074978942774</v>
      </c>
      <c r="Q30" s="8">
        <v>0.0225</v>
      </c>
      <c r="R30" s="8">
        <v>0.1024</v>
      </c>
      <c r="S30" s="22">
        <f t="shared" si="8"/>
        <v>1.85336134664991</v>
      </c>
      <c r="T30" s="22">
        <f t="shared" si="9"/>
        <v>0.0883169681834828</v>
      </c>
      <c r="U30" s="22">
        <f t="shared" si="10"/>
        <v>2.80250024553109</v>
      </c>
      <c r="V30" s="27">
        <f t="shared" si="11"/>
        <v>4.74417856036448</v>
      </c>
    </row>
    <row r="31" spans="1:22">
      <c r="A31" s="74" t="s">
        <v>51</v>
      </c>
      <c r="B31" s="8">
        <f>'iterasi 2'!V69</f>
        <v>0.00472773611323917</v>
      </c>
      <c r="C31" s="7">
        <v>2</v>
      </c>
      <c r="D31" s="7">
        <f t="shared" si="3"/>
        <v>4</v>
      </c>
      <c r="E31" s="7">
        <v>2</v>
      </c>
      <c r="F31" s="8">
        <f t="shared" si="4"/>
        <v>2.23514887564258e-5</v>
      </c>
      <c r="G31" s="8">
        <f t="shared" si="5"/>
        <v>4.47029775128516e-5</v>
      </c>
      <c r="H31" s="8">
        <f t="shared" si="6"/>
        <v>8.94059550257032e-5</v>
      </c>
      <c r="I31" s="8">
        <f t="shared" si="6"/>
        <v>4.47029775128516e-5</v>
      </c>
      <c r="O31" s="68">
        <v>26</v>
      </c>
      <c r="P31" s="56">
        <f t="shared" si="7"/>
        <v>2.23514887564258e-5</v>
      </c>
      <c r="Q31" s="8">
        <v>0.2809</v>
      </c>
      <c r="R31" s="8">
        <v>0.0729</v>
      </c>
      <c r="S31" s="22">
        <f t="shared" si="8"/>
        <v>0.000737285542925488</v>
      </c>
      <c r="T31" s="22">
        <f t="shared" si="9"/>
        <v>0.0421935416151231</v>
      </c>
      <c r="U31" s="22">
        <f t="shared" si="10"/>
        <v>0.712941972513395</v>
      </c>
      <c r="V31" s="27">
        <f t="shared" si="11"/>
        <v>0.755872799671444</v>
      </c>
    </row>
    <row r="32" spans="1:22">
      <c r="A32" s="74" t="s">
        <v>52</v>
      </c>
      <c r="B32" s="8">
        <f>'iterasi 2'!V70</f>
        <v>0.00182079423959442</v>
      </c>
      <c r="C32" s="7">
        <v>1</v>
      </c>
      <c r="D32" s="7">
        <f t="shared" si="3"/>
        <v>2</v>
      </c>
      <c r="E32" s="7">
        <v>1</v>
      </c>
      <c r="F32" s="8">
        <f t="shared" si="4"/>
        <v>3.31529166294023e-6</v>
      </c>
      <c r="G32" s="8">
        <f t="shared" si="5"/>
        <v>3.31529166294023e-6</v>
      </c>
      <c r="H32" s="8">
        <f t="shared" si="6"/>
        <v>6.63058332588046e-6</v>
      </c>
      <c r="I32" s="8">
        <f t="shared" si="6"/>
        <v>3.31529166294023e-6</v>
      </c>
      <c r="O32" s="68">
        <v>27</v>
      </c>
      <c r="P32" s="56">
        <f t="shared" si="7"/>
        <v>3.31529166294023e-6</v>
      </c>
      <c r="Q32" s="8">
        <v>0.0225</v>
      </c>
      <c r="R32" s="8">
        <v>0.0225</v>
      </c>
      <c r="S32" s="22">
        <f t="shared" si="8"/>
        <v>0.000221092331570545</v>
      </c>
      <c r="T32" s="22">
        <f t="shared" si="9"/>
        <v>0.17828061533283</v>
      </c>
      <c r="U32" s="22">
        <f t="shared" si="10"/>
        <v>0.0104934323038695</v>
      </c>
      <c r="V32" s="27">
        <f t="shared" si="11"/>
        <v>0.18899513996827</v>
      </c>
    </row>
    <row r="33" spans="1:22">
      <c r="A33" s="74" t="s">
        <v>53</v>
      </c>
      <c r="B33" s="8">
        <f>'iterasi 2'!V71</f>
        <v>0.0273207299451642</v>
      </c>
      <c r="C33" s="7">
        <v>2</v>
      </c>
      <c r="D33" s="7">
        <f t="shared" si="3"/>
        <v>4</v>
      </c>
      <c r="E33" s="7">
        <v>3</v>
      </c>
      <c r="F33" s="8">
        <f t="shared" si="4"/>
        <v>0.000746422284736591</v>
      </c>
      <c r="G33" s="8">
        <f t="shared" si="5"/>
        <v>0.00149284456947318</v>
      </c>
      <c r="H33" s="8">
        <f t="shared" si="6"/>
        <v>0.00298568913894637</v>
      </c>
      <c r="I33" s="8">
        <f t="shared" si="6"/>
        <v>0.00223926685420977</v>
      </c>
      <c r="O33" s="68">
        <v>28</v>
      </c>
      <c r="P33" s="56">
        <f t="shared" si="7"/>
        <v>0.000746422284736591</v>
      </c>
      <c r="Q33" s="8">
        <v>0.36</v>
      </c>
      <c r="R33" s="8">
        <v>0.0169</v>
      </c>
      <c r="S33" s="22">
        <f t="shared" si="8"/>
        <v>0.0205524295820351</v>
      </c>
      <c r="T33" s="22">
        <f t="shared" si="9"/>
        <v>0.216663743640497</v>
      </c>
      <c r="U33" s="22">
        <f t="shared" si="10"/>
        <v>0.228228324643181</v>
      </c>
      <c r="V33" s="27">
        <f t="shared" si="11"/>
        <v>0.465444497865713</v>
      </c>
    </row>
    <row r="34" spans="1:22">
      <c r="A34" s="74" t="s">
        <v>54</v>
      </c>
      <c r="B34" s="8">
        <f>'iterasi 2'!V72</f>
        <v>0.728416372994759</v>
      </c>
      <c r="C34" s="7">
        <v>5</v>
      </c>
      <c r="D34" s="7">
        <f t="shared" si="3"/>
        <v>10</v>
      </c>
      <c r="E34" s="7">
        <v>7</v>
      </c>
      <c r="F34" s="8">
        <f t="shared" si="4"/>
        <v>0.53059041244684</v>
      </c>
      <c r="G34" s="8">
        <f t="shared" si="5"/>
        <v>2.6529520622342</v>
      </c>
      <c r="H34" s="8">
        <f t="shared" si="6"/>
        <v>5.3059041244684</v>
      </c>
      <c r="I34" s="8">
        <f t="shared" si="6"/>
        <v>3.71413288712788</v>
      </c>
      <c r="O34" s="68">
        <v>29</v>
      </c>
      <c r="P34" s="56">
        <f t="shared" si="7"/>
        <v>0.53059041244684</v>
      </c>
      <c r="Q34" s="8">
        <v>0.0441</v>
      </c>
      <c r="R34" s="8">
        <v>0.0256</v>
      </c>
      <c r="S34" s="22">
        <f t="shared" si="8"/>
        <v>3.70095276192423</v>
      </c>
      <c r="T34" s="22">
        <f t="shared" si="9"/>
        <v>2.81064098056017</v>
      </c>
      <c r="U34" s="22">
        <f t="shared" si="10"/>
        <v>3.35794164301885</v>
      </c>
      <c r="V34" s="27">
        <f t="shared" si="11"/>
        <v>9.86953538550325</v>
      </c>
    </row>
    <row r="35" spans="1:22">
      <c r="A35" s="74" t="s">
        <v>55</v>
      </c>
      <c r="B35" s="8">
        <f>'iterasi 2'!V73</f>
        <v>0.00182079423959442</v>
      </c>
      <c r="C35" s="7">
        <v>1</v>
      </c>
      <c r="D35" s="7">
        <f t="shared" si="3"/>
        <v>2</v>
      </c>
      <c r="E35" s="7">
        <v>1</v>
      </c>
      <c r="F35" s="8">
        <f t="shared" si="4"/>
        <v>3.31529166294023e-6</v>
      </c>
      <c r="G35" s="8">
        <f t="shared" si="5"/>
        <v>3.31529166294023e-6</v>
      </c>
      <c r="H35" s="8">
        <f t="shared" si="6"/>
        <v>6.63058332588046e-6</v>
      </c>
      <c r="I35" s="8">
        <f t="shared" si="6"/>
        <v>3.31529166294023e-6</v>
      </c>
      <c r="O35" s="68">
        <v>30</v>
      </c>
      <c r="P35" s="56">
        <f t="shared" si="7"/>
        <v>3.31529166294023e-6</v>
      </c>
      <c r="Q35" s="8">
        <v>0.1764</v>
      </c>
      <c r="R35" s="8">
        <v>0.0484</v>
      </c>
      <c r="S35" s="22">
        <f t="shared" si="8"/>
        <v>0.000221092331570545</v>
      </c>
      <c r="T35" s="22">
        <f t="shared" si="9"/>
        <v>1.39772002420939</v>
      </c>
      <c r="U35" s="22">
        <f t="shared" si="10"/>
        <v>0.0225725388225458</v>
      </c>
      <c r="V35" s="27">
        <f t="shared" si="11"/>
        <v>1.42051365536351</v>
      </c>
    </row>
    <row r="36" spans="1:22">
      <c r="A36" s="9" t="s">
        <v>5</v>
      </c>
      <c r="B36" s="9"/>
      <c r="C36" s="9"/>
      <c r="D36" s="9"/>
      <c r="E36" s="9"/>
      <c r="F36" s="10">
        <f>SUM(F6:F35)</f>
        <v>5.55754740600958</v>
      </c>
      <c r="G36" s="10">
        <f>SUM(G6:G35)</f>
        <v>22.9256048209148</v>
      </c>
      <c r="H36" s="10">
        <f>SUM(H6:H35)</f>
        <v>45.8512096418297</v>
      </c>
      <c r="I36" s="10">
        <f>SUM(I6:I35)</f>
        <v>29.0420279964702</v>
      </c>
      <c r="O36" s="18" t="s">
        <v>56</v>
      </c>
      <c r="P36" s="18"/>
      <c r="Q36" s="18"/>
      <c r="R36" s="18"/>
      <c r="S36" s="18"/>
      <c r="T36" s="18"/>
      <c r="U36" s="18"/>
      <c r="V36" s="38">
        <f>SUM(V6:V35)</f>
        <v>216.811393130201</v>
      </c>
    </row>
    <row r="37" spans="1:9">
      <c r="A37" s="9" t="s">
        <v>57</v>
      </c>
      <c r="B37" s="9"/>
      <c r="C37" s="9"/>
      <c r="D37" s="9"/>
      <c r="E37" s="9"/>
      <c r="F37" s="9"/>
      <c r="G37" s="10">
        <f>(G36/$F36)</f>
        <v>4.12512987223907</v>
      </c>
      <c r="H37" s="10">
        <f t="shared" ref="H37:I37" si="12">(H36/$F36)</f>
        <v>8.25025974447814</v>
      </c>
      <c r="I37" s="10">
        <f t="shared" si="12"/>
        <v>5.22569145610275</v>
      </c>
    </row>
    <row r="38" spans="1:9">
      <c r="A38" s="30"/>
      <c r="B38" s="30"/>
      <c r="C38" s="30"/>
      <c r="D38" s="30"/>
      <c r="E38" s="30"/>
      <c r="F38" s="30"/>
      <c r="G38" s="67"/>
      <c r="H38" s="67"/>
      <c r="I38" s="67"/>
    </row>
    <row r="39" customHeight="1" spans="1:24">
      <c r="A39" s="30"/>
      <c r="B39" s="30"/>
      <c r="C39" s="30"/>
      <c r="D39" s="30"/>
      <c r="E39" s="30"/>
      <c r="F39" s="30"/>
      <c r="G39" s="67"/>
      <c r="H39" s="67"/>
      <c r="I39" s="67"/>
      <c r="O39" s="2" t="s">
        <v>8</v>
      </c>
      <c r="P39" s="2"/>
      <c r="Q39" s="2"/>
      <c r="R39" s="2"/>
      <c r="S39" s="2"/>
      <c r="T39" s="2"/>
      <c r="U39" s="2"/>
      <c r="V39" s="2"/>
      <c r="W39" s="2"/>
      <c r="X39" s="2"/>
    </row>
    <row r="40" customHeight="1" spans="1:24">
      <c r="A40" s="11" t="s">
        <v>3</v>
      </c>
      <c r="B40" s="11" t="s">
        <v>58</v>
      </c>
      <c r="C40" s="11" t="s">
        <v>10</v>
      </c>
      <c r="D40" s="11"/>
      <c r="E40" s="11"/>
      <c r="F40" s="13" t="s">
        <v>11</v>
      </c>
      <c r="G40" s="11" t="s">
        <v>12</v>
      </c>
      <c r="H40" s="11" t="s">
        <v>13</v>
      </c>
      <c r="I40" s="11" t="s">
        <v>14</v>
      </c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9">
      <c r="A41" s="14"/>
      <c r="B41" s="14"/>
      <c r="C41" s="14" t="s">
        <v>21</v>
      </c>
      <c r="D41" s="14" t="s">
        <v>22</v>
      </c>
      <c r="E41" s="14" t="s">
        <v>23</v>
      </c>
      <c r="F41" s="15"/>
      <c r="G41" s="14"/>
      <c r="H41" s="14"/>
      <c r="I41" s="14"/>
    </row>
    <row r="42" spans="1:24">
      <c r="A42" s="74" t="s">
        <v>26</v>
      </c>
      <c r="B42" s="8">
        <f>'iterasi 2'!W44</f>
        <v>0.975341983426285</v>
      </c>
      <c r="C42" s="7">
        <v>2</v>
      </c>
      <c r="D42" s="7">
        <f>C42*2</f>
        <v>4</v>
      </c>
      <c r="E42" s="7">
        <v>2</v>
      </c>
      <c r="F42" s="8">
        <f>B42^2</f>
        <v>0.951291984633919</v>
      </c>
      <c r="G42" s="8">
        <f>$F42*C42</f>
        <v>1.90258396926784</v>
      </c>
      <c r="H42" s="8">
        <f>$F42*D42</f>
        <v>3.80516793853568</v>
      </c>
      <c r="I42" s="8">
        <f>$F42*E42</f>
        <v>1.90258396926784</v>
      </c>
      <c r="O42" s="17" t="s">
        <v>3</v>
      </c>
      <c r="P42" s="16" t="s">
        <v>17</v>
      </c>
      <c r="Q42" s="16" t="s">
        <v>18</v>
      </c>
      <c r="R42" s="16" t="s">
        <v>19</v>
      </c>
      <c r="S42" s="18" t="s">
        <v>59</v>
      </c>
      <c r="U42" s="16" t="s">
        <v>3</v>
      </c>
      <c r="V42" s="19" t="s">
        <v>11</v>
      </c>
      <c r="W42" s="19" t="s">
        <v>24</v>
      </c>
      <c r="X42" s="19" t="s">
        <v>25</v>
      </c>
    </row>
    <row r="43" spans="1:24">
      <c r="A43" s="74" t="s">
        <v>27</v>
      </c>
      <c r="B43" s="8">
        <f>'iterasi 2'!W45</f>
        <v>0.39081855120266</v>
      </c>
      <c r="C43" s="7">
        <v>3</v>
      </c>
      <c r="D43" s="7">
        <f t="shared" ref="D43:D71" si="13">C43*2</f>
        <v>6</v>
      </c>
      <c r="E43" s="7">
        <v>3</v>
      </c>
      <c r="F43" s="8">
        <f t="shared" ref="F43:F71" si="14">B43^2</f>
        <v>0.152739139964146</v>
      </c>
      <c r="G43" s="8">
        <f t="shared" ref="G43:G71" si="15">F43*C43</f>
        <v>0.458217419892438</v>
      </c>
      <c r="H43" s="8">
        <f t="shared" ref="H43:I71" si="16">$F43*D43</f>
        <v>0.916434839784876</v>
      </c>
      <c r="I43" s="8">
        <f t="shared" si="16"/>
        <v>0.458217419892438</v>
      </c>
      <c r="O43" s="20"/>
      <c r="P43" s="16"/>
      <c r="Q43" s="16"/>
      <c r="R43" s="16"/>
      <c r="S43" s="18" t="s">
        <v>20</v>
      </c>
      <c r="U43" s="16"/>
      <c r="V43" s="16" t="s">
        <v>63</v>
      </c>
      <c r="W43" s="16" t="s">
        <v>64</v>
      </c>
      <c r="X43" s="16" t="s">
        <v>65</v>
      </c>
    </row>
    <row r="44" spans="1:24">
      <c r="A44" s="74" t="s">
        <v>28</v>
      </c>
      <c r="B44" s="8">
        <f>'iterasi 2'!W46</f>
        <v>0.214169775678251</v>
      </c>
      <c r="C44" s="7">
        <v>0</v>
      </c>
      <c r="D44" s="7">
        <f t="shared" si="13"/>
        <v>0</v>
      </c>
      <c r="E44" s="7">
        <v>0</v>
      </c>
      <c r="F44" s="8">
        <f t="shared" si="14"/>
        <v>0.0458686928140724</v>
      </c>
      <c r="G44" s="8">
        <f t="shared" si="15"/>
        <v>0</v>
      </c>
      <c r="H44" s="8">
        <f t="shared" si="16"/>
        <v>0</v>
      </c>
      <c r="I44" s="8">
        <f t="shared" si="16"/>
        <v>0</v>
      </c>
      <c r="O44" s="21">
        <v>1</v>
      </c>
      <c r="P44" s="22">
        <f>SUM(($C6-L$4)^2,($D6-M$4)^2,($E6-N$4)^2)^-1</f>
        <v>0.0303159189419841</v>
      </c>
      <c r="Q44" s="22">
        <f>SUM(($C42-L$5)^2,($D42-M$5)^2,($E42-N$5)^2)^-1</f>
        <v>6.65741697064176</v>
      </c>
      <c r="R44" s="22">
        <f>SUM(($C78-L$6)^2,($D78-M$6)^2,($E78-N$6)^2)^-1</f>
        <v>0.102252361076455</v>
      </c>
      <c r="S44" s="22">
        <f>SUM(P44:R44)</f>
        <v>6.7899852506602</v>
      </c>
      <c r="U44" s="21">
        <v>1</v>
      </c>
      <c r="V44" s="22">
        <f>P44/S44</f>
        <v>0.00446479893885431</v>
      </c>
      <c r="W44" s="22">
        <f>Q44/S44</f>
        <v>0.980475910458635</v>
      </c>
      <c r="X44" s="22">
        <f>R44/S44</f>
        <v>0.015059290602511</v>
      </c>
    </row>
    <row r="45" spans="1:24">
      <c r="A45" s="74" t="s">
        <v>29</v>
      </c>
      <c r="B45" s="8">
        <f>'iterasi 2'!W47</f>
        <v>0.22296243820368</v>
      </c>
      <c r="C45" s="7">
        <v>6</v>
      </c>
      <c r="D45" s="7">
        <f t="shared" si="13"/>
        <v>12</v>
      </c>
      <c r="E45" s="7">
        <v>8</v>
      </c>
      <c r="F45" s="8">
        <f t="shared" si="14"/>
        <v>0.0497122488497299</v>
      </c>
      <c r="G45" s="8">
        <f t="shared" si="15"/>
        <v>0.298273493098379</v>
      </c>
      <c r="H45" s="8">
        <f t="shared" si="16"/>
        <v>0.596546986196759</v>
      </c>
      <c r="I45" s="8">
        <f t="shared" si="16"/>
        <v>0.397697990797839</v>
      </c>
      <c r="O45" s="21">
        <v>2</v>
      </c>
      <c r="P45" s="22">
        <f t="shared" ref="P45:P73" si="17">SUM(($C7-L$4)^2,($D7-M$4)^2,($E7-N$4)^2)^-1</f>
        <v>0.0886266437938382</v>
      </c>
      <c r="Q45" s="22">
        <f t="shared" ref="Q45:Q73" si="18">SUM(($C43-L$5)^2,($D43-M$5)^2,($E43-N$5)^2)^-1</f>
        <v>0.228475656226741</v>
      </c>
      <c r="R45" s="22">
        <f t="shared" ref="R45:R73" si="19">SUM(($C79-L$6)^2,($D79-M$6)^2,($E79-N$6)^2)^-1</f>
        <v>0.0321615013926386</v>
      </c>
      <c r="S45" s="22">
        <f t="shared" ref="S45:S73" si="20">SUM(P45:R45)</f>
        <v>0.349263801413218</v>
      </c>
      <c r="U45" s="21">
        <v>2</v>
      </c>
      <c r="V45" s="22">
        <f t="shared" ref="V45:V73" si="21">P45/S45</f>
        <v>0.253752731990061</v>
      </c>
      <c r="W45" s="22">
        <f t="shared" ref="W45:W73" si="22">Q45/S45</f>
        <v>0.654163572927585</v>
      </c>
      <c r="X45" s="22">
        <f t="shared" ref="X45:X73" si="23">R45/S45</f>
        <v>0.0920836950823541</v>
      </c>
    </row>
    <row r="46" spans="1:24">
      <c r="A46" s="74" t="s">
        <v>30</v>
      </c>
      <c r="B46" s="8">
        <f>'iterasi 2'!W48</f>
        <v>0.012876573764129</v>
      </c>
      <c r="C46" s="7">
        <v>1</v>
      </c>
      <c r="D46" s="7">
        <f t="shared" si="13"/>
        <v>2</v>
      </c>
      <c r="E46" s="7">
        <v>1</v>
      </c>
      <c r="F46" s="8">
        <f t="shared" si="14"/>
        <v>0.000165806151903055</v>
      </c>
      <c r="G46" s="8">
        <f t="shared" si="15"/>
        <v>0.000165806151903055</v>
      </c>
      <c r="H46" s="8">
        <f t="shared" si="16"/>
        <v>0.000331612303806111</v>
      </c>
      <c r="I46" s="8">
        <f t="shared" si="16"/>
        <v>0.000165806151903055</v>
      </c>
      <c r="O46" s="21">
        <v>3</v>
      </c>
      <c r="P46" s="22">
        <f t="shared" si="17"/>
        <v>0.00889748318471239</v>
      </c>
      <c r="Q46" s="22">
        <f t="shared" si="18"/>
        <v>0.0361050488527062</v>
      </c>
      <c r="R46" s="22">
        <f t="shared" si="19"/>
        <v>0.317155821332485</v>
      </c>
      <c r="S46" s="22">
        <f t="shared" si="20"/>
        <v>0.362158353369903</v>
      </c>
      <c r="U46" s="21">
        <v>3</v>
      </c>
      <c r="V46" s="22">
        <f t="shared" si="21"/>
        <v>0.0245679358267477</v>
      </c>
      <c r="W46" s="22">
        <f t="shared" si="22"/>
        <v>0.0996940938038477</v>
      </c>
      <c r="X46" s="22">
        <f t="shared" si="23"/>
        <v>0.875737970369405</v>
      </c>
    </row>
    <row r="47" spans="1:24">
      <c r="A47" s="74" t="s">
        <v>31</v>
      </c>
      <c r="B47" s="8">
        <f>'iterasi 2'!W49</f>
        <v>0.100628340741178</v>
      </c>
      <c r="C47" s="7">
        <v>1</v>
      </c>
      <c r="D47" s="7">
        <f t="shared" si="13"/>
        <v>2</v>
      </c>
      <c r="E47" s="7">
        <v>0</v>
      </c>
      <c r="F47" s="8">
        <f t="shared" si="14"/>
        <v>0.0101260629603226</v>
      </c>
      <c r="G47" s="8">
        <f t="shared" si="15"/>
        <v>0.0101260629603226</v>
      </c>
      <c r="H47" s="8">
        <f t="shared" si="16"/>
        <v>0.0202521259206452</v>
      </c>
      <c r="I47" s="8">
        <f t="shared" si="16"/>
        <v>0</v>
      </c>
      <c r="O47" s="21">
        <v>4</v>
      </c>
      <c r="P47" s="22">
        <f t="shared" si="17"/>
        <v>0.0395687357956378</v>
      </c>
      <c r="Q47" s="22">
        <f t="shared" si="18"/>
        <v>0.00926269150912578</v>
      </c>
      <c r="R47" s="22">
        <f t="shared" si="19"/>
        <v>0.00519526545657215</v>
      </c>
      <c r="S47" s="22">
        <f t="shared" si="20"/>
        <v>0.0540266927613357</v>
      </c>
      <c r="U47" s="21">
        <v>4</v>
      </c>
      <c r="V47" s="22">
        <f t="shared" si="21"/>
        <v>0.732392337440193</v>
      </c>
      <c r="W47" s="22">
        <f t="shared" si="22"/>
        <v>0.171446576418141</v>
      </c>
      <c r="X47" s="22">
        <f t="shared" si="23"/>
        <v>0.0961610861416663</v>
      </c>
    </row>
    <row r="48" spans="1:24">
      <c r="A48" s="74" t="s">
        <v>32</v>
      </c>
      <c r="B48" s="8">
        <f>'iterasi 2'!W50</f>
        <v>0.975341983426285</v>
      </c>
      <c r="C48" s="7">
        <v>2</v>
      </c>
      <c r="D48" s="7">
        <f t="shared" si="13"/>
        <v>4</v>
      </c>
      <c r="E48" s="7">
        <v>2</v>
      </c>
      <c r="F48" s="8">
        <f t="shared" si="14"/>
        <v>0.951291984633919</v>
      </c>
      <c r="G48" s="8">
        <f t="shared" si="15"/>
        <v>1.90258396926784</v>
      </c>
      <c r="H48" s="8">
        <f t="shared" si="16"/>
        <v>3.80516793853568</v>
      </c>
      <c r="I48" s="8">
        <f t="shared" si="16"/>
        <v>1.90258396926784</v>
      </c>
      <c r="O48" s="21">
        <v>5</v>
      </c>
      <c r="P48" s="22">
        <f t="shared" si="17"/>
        <v>0.0149950549591197</v>
      </c>
      <c r="Q48" s="22">
        <f t="shared" si="18"/>
        <v>0.126205532542026</v>
      </c>
      <c r="R48" s="22">
        <f t="shared" si="19"/>
        <v>2.1441983279106</v>
      </c>
      <c r="S48" s="22">
        <f t="shared" si="20"/>
        <v>2.28539891541175</v>
      </c>
      <c r="U48" s="21">
        <v>5</v>
      </c>
      <c r="V48" s="22">
        <f t="shared" si="21"/>
        <v>0.00656124182872385</v>
      </c>
      <c r="W48" s="22">
        <f t="shared" si="22"/>
        <v>0.0552225397898592</v>
      </c>
      <c r="X48" s="22">
        <f t="shared" si="23"/>
        <v>0.938216218381417</v>
      </c>
    </row>
    <row r="49" spans="1:24">
      <c r="A49" s="74" t="s">
        <v>33</v>
      </c>
      <c r="B49" s="8">
        <f>'iterasi 2'!W51</f>
        <v>0.220168290397986</v>
      </c>
      <c r="C49" s="7">
        <v>3</v>
      </c>
      <c r="D49" s="7">
        <f t="shared" si="13"/>
        <v>6</v>
      </c>
      <c r="E49" s="7">
        <v>4</v>
      </c>
      <c r="F49" s="8">
        <f t="shared" si="14"/>
        <v>0.048474076096772</v>
      </c>
      <c r="G49" s="8">
        <f t="shared" si="15"/>
        <v>0.145422228290316</v>
      </c>
      <c r="H49" s="8">
        <f t="shared" si="16"/>
        <v>0.290844456580632</v>
      </c>
      <c r="I49" s="8">
        <f t="shared" si="16"/>
        <v>0.193896304387088</v>
      </c>
      <c r="O49" s="21">
        <v>6</v>
      </c>
      <c r="P49" s="22">
        <f t="shared" si="17"/>
        <v>0.0131336950765535</v>
      </c>
      <c r="Q49" s="22">
        <f t="shared" si="18"/>
        <v>0.0871691570365909</v>
      </c>
      <c r="R49" s="22">
        <f t="shared" si="19"/>
        <v>1.34868050954285</v>
      </c>
      <c r="S49" s="22">
        <f t="shared" si="20"/>
        <v>1.44898336165599</v>
      </c>
      <c r="U49" s="21">
        <v>6</v>
      </c>
      <c r="V49" s="22">
        <f t="shared" si="21"/>
        <v>0.00906407583696716</v>
      </c>
      <c r="W49" s="22">
        <f t="shared" si="22"/>
        <v>0.0601588391856814</v>
      </c>
      <c r="X49" s="22">
        <f t="shared" si="23"/>
        <v>0.930777084977351</v>
      </c>
    </row>
    <row r="50" spans="1:24">
      <c r="A50" s="74" t="s">
        <v>34</v>
      </c>
      <c r="B50" s="8">
        <f>'iterasi 2'!W52</f>
        <v>0.300357932661864</v>
      </c>
      <c r="C50" s="7">
        <v>4</v>
      </c>
      <c r="D50" s="7">
        <f t="shared" si="13"/>
        <v>8</v>
      </c>
      <c r="E50" s="7">
        <v>1</v>
      </c>
      <c r="F50" s="8">
        <f t="shared" si="14"/>
        <v>0.090214887712909</v>
      </c>
      <c r="G50" s="8">
        <f t="shared" si="15"/>
        <v>0.360859550851636</v>
      </c>
      <c r="H50" s="8">
        <f t="shared" si="16"/>
        <v>0.721719101703272</v>
      </c>
      <c r="I50" s="8">
        <f t="shared" si="16"/>
        <v>0.090214887712909</v>
      </c>
      <c r="O50" s="21">
        <v>7</v>
      </c>
      <c r="P50" s="22">
        <f t="shared" si="17"/>
        <v>0.0303159189419841</v>
      </c>
      <c r="Q50" s="22">
        <f t="shared" si="18"/>
        <v>6.65741697064176</v>
      </c>
      <c r="R50" s="22">
        <f t="shared" si="19"/>
        <v>0.102252361076455</v>
      </c>
      <c r="S50" s="22">
        <f t="shared" si="20"/>
        <v>6.7899852506602</v>
      </c>
      <c r="U50" s="21">
        <v>7</v>
      </c>
      <c r="V50" s="22">
        <f t="shared" si="21"/>
        <v>0.00446479893885431</v>
      </c>
      <c r="W50" s="22">
        <f t="shared" si="22"/>
        <v>0.980475910458635</v>
      </c>
      <c r="X50" s="22">
        <f t="shared" si="23"/>
        <v>0.015059290602511</v>
      </c>
    </row>
    <row r="51" spans="1:24">
      <c r="A51" s="74" t="s">
        <v>35</v>
      </c>
      <c r="B51" s="8">
        <f>'iterasi 2'!W53</f>
        <v>0.253620736377687</v>
      </c>
      <c r="C51" s="7">
        <v>7</v>
      </c>
      <c r="D51" s="7">
        <f t="shared" si="13"/>
        <v>14</v>
      </c>
      <c r="E51" s="7">
        <v>9</v>
      </c>
      <c r="F51" s="8">
        <f t="shared" si="14"/>
        <v>0.0643234779207603</v>
      </c>
      <c r="G51" s="8">
        <f t="shared" si="15"/>
        <v>0.450264345445322</v>
      </c>
      <c r="H51" s="8">
        <f t="shared" si="16"/>
        <v>0.900528690890644</v>
      </c>
      <c r="I51" s="8">
        <f t="shared" si="16"/>
        <v>0.578911301286843</v>
      </c>
      <c r="O51" s="21">
        <v>8</v>
      </c>
      <c r="P51" s="22">
        <f t="shared" si="17"/>
        <v>0.12768284492324</v>
      </c>
      <c r="Q51" s="22">
        <f t="shared" si="18"/>
        <v>0.146445706269336</v>
      </c>
      <c r="R51" s="22">
        <f t="shared" si="19"/>
        <v>0.0271606389456385</v>
      </c>
      <c r="S51" s="22">
        <f t="shared" si="20"/>
        <v>0.301289190138215</v>
      </c>
      <c r="U51" s="21">
        <v>8</v>
      </c>
      <c r="V51" s="22">
        <f t="shared" si="21"/>
        <v>0.423788337260511</v>
      </c>
      <c r="W51" s="22">
        <f t="shared" si="22"/>
        <v>0.486063592929289</v>
      </c>
      <c r="X51" s="22">
        <f t="shared" si="23"/>
        <v>0.0901480698102003</v>
      </c>
    </row>
    <row r="52" spans="1:24">
      <c r="A52" s="74" t="s">
        <v>36</v>
      </c>
      <c r="B52" s="8">
        <f>'iterasi 2'!W54</f>
        <v>0.214169775678251</v>
      </c>
      <c r="C52" s="7">
        <v>0</v>
      </c>
      <c r="D52" s="7">
        <f t="shared" si="13"/>
        <v>0</v>
      </c>
      <c r="E52" s="7">
        <v>0</v>
      </c>
      <c r="F52" s="8">
        <f t="shared" si="14"/>
        <v>0.0458686928140724</v>
      </c>
      <c r="G52" s="8">
        <f t="shared" si="15"/>
        <v>0</v>
      </c>
      <c r="H52" s="8">
        <f t="shared" si="16"/>
        <v>0</v>
      </c>
      <c r="I52" s="8">
        <f t="shared" si="16"/>
        <v>0</v>
      </c>
      <c r="O52" s="21">
        <v>9</v>
      </c>
      <c r="P52" s="22">
        <f t="shared" si="17"/>
        <v>0.0557576593931606</v>
      </c>
      <c r="Q52" s="22">
        <f t="shared" si="18"/>
        <v>0.0519519559296501</v>
      </c>
      <c r="R52" s="22">
        <f t="shared" si="19"/>
        <v>0.0187857992782981</v>
      </c>
      <c r="S52" s="22">
        <f t="shared" si="20"/>
        <v>0.126495414601109</v>
      </c>
      <c r="U52" s="21">
        <v>9</v>
      </c>
      <c r="V52" s="22">
        <f t="shared" si="21"/>
        <v>0.440787988789847</v>
      </c>
      <c r="W52" s="22">
        <f t="shared" si="22"/>
        <v>0.410702285877126</v>
      </c>
      <c r="X52" s="22">
        <f t="shared" si="23"/>
        <v>0.148509725333027</v>
      </c>
    </row>
    <row r="53" spans="1:24">
      <c r="A53" s="74" t="s">
        <v>37</v>
      </c>
      <c r="B53" s="8">
        <f>'iterasi 2'!W55</f>
        <v>0.103066541647713</v>
      </c>
      <c r="C53" s="7">
        <v>4</v>
      </c>
      <c r="D53" s="7">
        <f t="shared" si="13"/>
        <v>8</v>
      </c>
      <c r="E53" s="7">
        <v>3</v>
      </c>
      <c r="F53" s="8">
        <f t="shared" si="14"/>
        <v>0.0106227120072197</v>
      </c>
      <c r="G53" s="8">
        <f t="shared" si="15"/>
        <v>0.0424908480288789</v>
      </c>
      <c r="H53" s="8">
        <f t="shared" si="16"/>
        <v>0.0849816960577579</v>
      </c>
      <c r="I53" s="8">
        <f t="shared" si="16"/>
        <v>0.0318681360216592</v>
      </c>
      <c r="O53" s="21">
        <v>10</v>
      </c>
      <c r="P53" s="22">
        <f t="shared" si="17"/>
        <v>0.017995387200003</v>
      </c>
      <c r="Q53" s="22">
        <f t="shared" si="18"/>
        <v>0.00609063078199372</v>
      </c>
      <c r="R53" s="22">
        <f t="shared" si="19"/>
        <v>0.00376227966073483</v>
      </c>
      <c r="S53" s="22">
        <f t="shared" si="20"/>
        <v>0.0278482976427316</v>
      </c>
      <c r="U53" s="21">
        <v>10</v>
      </c>
      <c r="V53" s="22">
        <f t="shared" si="21"/>
        <v>0.646193438136418</v>
      </c>
      <c r="W53" s="22">
        <f t="shared" si="22"/>
        <v>0.21870747218128</v>
      </c>
      <c r="X53" s="22">
        <f t="shared" si="23"/>
        <v>0.135099089682302</v>
      </c>
    </row>
    <row r="54" spans="1:24">
      <c r="A54" s="74" t="s">
        <v>38</v>
      </c>
      <c r="B54" s="8">
        <f>'iterasi 2'!W56</f>
        <v>0.214169775678251</v>
      </c>
      <c r="C54" s="7">
        <v>0</v>
      </c>
      <c r="D54" s="7">
        <f t="shared" si="13"/>
        <v>0</v>
      </c>
      <c r="E54" s="7">
        <v>0</v>
      </c>
      <c r="F54" s="8">
        <f t="shared" si="14"/>
        <v>0.0458686928140724</v>
      </c>
      <c r="G54" s="8">
        <f t="shared" si="15"/>
        <v>0</v>
      </c>
      <c r="H54" s="8">
        <f t="shared" si="16"/>
        <v>0</v>
      </c>
      <c r="I54" s="8">
        <f t="shared" si="16"/>
        <v>0</v>
      </c>
      <c r="O54" s="21">
        <v>11</v>
      </c>
      <c r="P54" s="22">
        <f t="shared" si="17"/>
        <v>0.00889748318471239</v>
      </c>
      <c r="Q54" s="22">
        <f t="shared" si="18"/>
        <v>0.0361050488527062</v>
      </c>
      <c r="R54" s="22">
        <f t="shared" si="19"/>
        <v>0.317155821332485</v>
      </c>
      <c r="S54" s="22">
        <f t="shared" si="20"/>
        <v>0.362158353369903</v>
      </c>
      <c r="U54" s="21">
        <v>11</v>
      </c>
      <c r="V54" s="22">
        <f t="shared" si="21"/>
        <v>0.0245679358267477</v>
      </c>
      <c r="W54" s="22">
        <f t="shared" si="22"/>
        <v>0.0996940938038477</v>
      </c>
      <c r="X54" s="22">
        <f t="shared" si="23"/>
        <v>0.875737970369405</v>
      </c>
    </row>
    <row r="55" spans="1:24">
      <c r="A55" s="74" t="s">
        <v>39</v>
      </c>
      <c r="B55" s="8">
        <f>'iterasi 2'!W57</f>
        <v>0.65761216721169</v>
      </c>
      <c r="C55" s="7">
        <v>2</v>
      </c>
      <c r="D55" s="7">
        <f t="shared" si="13"/>
        <v>4</v>
      </c>
      <c r="E55" s="7">
        <v>1</v>
      </c>
      <c r="F55" s="8">
        <f t="shared" si="14"/>
        <v>0.432453762464855</v>
      </c>
      <c r="G55" s="8">
        <f t="shared" si="15"/>
        <v>0.864907524929711</v>
      </c>
      <c r="H55" s="8">
        <f t="shared" si="16"/>
        <v>1.72981504985942</v>
      </c>
      <c r="I55" s="8">
        <f t="shared" si="16"/>
        <v>0.432453762464855</v>
      </c>
      <c r="O55" s="21">
        <v>12</v>
      </c>
      <c r="P55" s="22">
        <f t="shared" si="17"/>
        <v>0.198728539478449</v>
      </c>
      <c r="Q55" s="22">
        <f t="shared" si="18"/>
        <v>0.0550908820549192</v>
      </c>
      <c r="R55" s="22">
        <f t="shared" si="19"/>
        <v>0.0170411409197874</v>
      </c>
      <c r="S55" s="22">
        <f t="shared" si="20"/>
        <v>0.270860562453155</v>
      </c>
      <c r="U55" s="21">
        <v>12</v>
      </c>
      <c r="V55" s="22">
        <f t="shared" si="21"/>
        <v>0.733693150743635</v>
      </c>
      <c r="W55" s="22">
        <f t="shared" si="22"/>
        <v>0.203392038899894</v>
      </c>
      <c r="X55" s="22">
        <f t="shared" si="23"/>
        <v>0.0629148103564712</v>
      </c>
    </row>
    <row r="56" spans="1:24">
      <c r="A56" s="74" t="s">
        <v>40</v>
      </c>
      <c r="B56" s="8">
        <f>'iterasi 2'!W58</f>
        <v>0.165902512414142</v>
      </c>
      <c r="C56" s="7">
        <v>3</v>
      </c>
      <c r="D56" s="7">
        <f t="shared" si="13"/>
        <v>6</v>
      </c>
      <c r="E56" s="7">
        <v>5</v>
      </c>
      <c r="F56" s="8">
        <f t="shared" si="14"/>
        <v>0.0275236436253245</v>
      </c>
      <c r="G56" s="8">
        <f t="shared" si="15"/>
        <v>0.0825709308759734</v>
      </c>
      <c r="H56" s="8">
        <f t="shared" si="16"/>
        <v>0.165141861751947</v>
      </c>
      <c r="I56" s="8">
        <f t="shared" si="16"/>
        <v>0.137618218126622</v>
      </c>
      <c r="O56" s="21">
        <v>13</v>
      </c>
      <c r="P56" s="22">
        <f t="shared" si="17"/>
        <v>0.00889748318471239</v>
      </c>
      <c r="Q56" s="22">
        <f t="shared" si="18"/>
        <v>0.0361050488527062</v>
      </c>
      <c r="R56" s="22">
        <f t="shared" si="19"/>
        <v>0.317155821332485</v>
      </c>
      <c r="S56" s="22">
        <f t="shared" si="20"/>
        <v>0.362158353369903</v>
      </c>
      <c r="U56" s="21">
        <v>13</v>
      </c>
      <c r="V56" s="22">
        <f t="shared" si="21"/>
        <v>0.0245679358267477</v>
      </c>
      <c r="W56" s="22">
        <f t="shared" si="22"/>
        <v>0.0996940938038477</v>
      </c>
      <c r="X56" s="22">
        <f t="shared" si="23"/>
        <v>0.875737970369405</v>
      </c>
    </row>
    <row r="57" spans="1:24">
      <c r="A57" s="74" t="s">
        <v>41</v>
      </c>
      <c r="B57" s="8">
        <f>'iterasi 2'!W59</f>
        <v>0.012876573764129</v>
      </c>
      <c r="C57" s="7">
        <v>1</v>
      </c>
      <c r="D57" s="7">
        <f t="shared" si="13"/>
        <v>2</v>
      </c>
      <c r="E57" s="7">
        <v>1</v>
      </c>
      <c r="F57" s="8">
        <f t="shared" si="14"/>
        <v>0.000165806151903055</v>
      </c>
      <c r="G57" s="8">
        <f t="shared" si="15"/>
        <v>0.000165806151903055</v>
      </c>
      <c r="H57" s="8">
        <f t="shared" si="16"/>
        <v>0.000331612303806111</v>
      </c>
      <c r="I57" s="8">
        <f t="shared" si="16"/>
        <v>0.000165806151903055</v>
      </c>
      <c r="O57" s="21">
        <v>14</v>
      </c>
      <c r="P57" s="22">
        <f t="shared" si="17"/>
        <v>0.0247296106708849</v>
      </c>
      <c r="Q57" s="22">
        <f t="shared" si="18"/>
        <v>0.588729452045286</v>
      </c>
      <c r="R57" s="22">
        <f t="shared" si="19"/>
        <v>0.124149329495842</v>
      </c>
      <c r="S57" s="22">
        <f t="shared" si="20"/>
        <v>0.737608392212013</v>
      </c>
      <c r="U57" s="21">
        <v>14</v>
      </c>
      <c r="V57" s="22">
        <f t="shared" si="21"/>
        <v>0.033526747976285</v>
      </c>
      <c r="W57" s="22">
        <f t="shared" si="22"/>
        <v>0.798159915561353</v>
      </c>
      <c r="X57" s="22">
        <f t="shared" si="23"/>
        <v>0.168313336462362</v>
      </c>
    </row>
    <row r="58" spans="1:24">
      <c r="A58" s="74" t="s">
        <v>42</v>
      </c>
      <c r="B58" s="8">
        <f>'iterasi 2'!W60</f>
        <v>0.214169775678251</v>
      </c>
      <c r="C58" s="7">
        <v>0</v>
      </c>
      <c r="D58" s="7">
        <f t="shared" si="13"/>
        <v>0</v>
      </c>
      <c r="E58" s="7">
        <v>0</v>
      </c>
      <c r="F58" s="8">
        <f t="shared" si="14"/>
        <v>0.0458686928140724</v>
      </c>
      <c r="G58" s="8">
        <f t="shared" si="15"/>
        <v>0</v>
      </c>
      <c r="H58" s="8">
        <f t="shared" si="16"/>
        <v>0</v>
      </c>
      <c r="I58" s="8">
        <f t="shared" si="16"/>
        <v>0</v>
      </c>
      <c r="O58" s="21">
        <v>15</v>
      </c>
      <c r="P58" s="22">
        <f t="shared" si="17"/>
        <v>0.156726969626185</v>
      </c>
      <c r="Q58" s="22">
        <f t="shared" si="18"/>
        <v>0.0886516605048566</v>
      </c>
      <c r="R58" s="22">
        <f t="shared" si="19"/>
        <v>0.0224502698585892</v>
      </c>
      <c r="S58" s="22">
        <f t="shared" si="20"/>
        <v>0.267828899989631</v>
      </c>
      <c r="U58" s="21">
        <v>15</v>
      </c>
      <c r="V58" s="22">
        <f t="shared" si="21"/>
        <v>0.585175720888421</v>
      </c>
      <c r="W58" s="22">
        <f t="shared" si="22"/>
        <v>0.331001099986928</v>
      </c>
      <c r="X58" s="22">
        <f t="shared" si="23"/>
        <v>0.0838231791246515</v>
      </c>
    </row>
    <row r="59" spans="1:24">
      <c r="A59" s="74" t="s">
        <v>43</v>
      </c>
      <c r="B59" s="8">
        <f>'iterasi 2'!W61</f>
        <v>0.165902512414142</v>
      </c>
      <c r="C59" s="7">
        <v>3</v>
      </c>
      <c r="D59" s="7">
        <f t="shared" si="13"/>
        <v>6</v>
      </c>
      <c r="E59" s="7">
        <v>5</v>
      </c>
      <c r="F59" s="8">
        <f t="shared" si="14"/>
        <v>0.0275236436253245</v>
      </c>
      <c r="G59" s="8">
        <f t="shared" si="15"/>
        <v>0.0825709308759734</v>
      </c>
      <c r="H59" s="8">
        <f t="shared" si="16"/>
        <v>0.165141861751947</v>
      </c>
      <c r="I59" s="8">
        <f t="shared" si="16"/>
        <v>0.137618218126622</v>
      </c>
      <c r="O59" s="21">
        <v>16</v>
      </c>
      <c r="P59" s="22">
        <f t="shared" si="17"/>
        <v>0.0149950549591197</v>
      </c>
      <c r="Q59" s="22">
        <f t="shared" si="18"/>
        <v>0.126205532542026</v>
      </c>
      <c r="R59" s="22">
        <f t="shared" si="19"/>
        <v>2.1441983279106</v>
      </c>
      <c r="S59" s="22">
        <f t="shared" si="20"/>
        <v>2.28539891541175</v>
      </c>
      <c r="U59" s="21">
        <v>16</v>
      </c>
      <c r="V59" s="22">
        <f t="shared" si="21"/>
        <v>0.00656124182872385</v>
      </c>
      <c r="W59" s="22">
        <f t="shared" si="22"/>
        <v>0.0552225397898592</v>
      </c>
      <c r="X59" s="22">
        <f t="shared" si="23"/>
        <v>0.938216218381417</v>
      </c>
    </row>
    <row r="60" spans="1:24">
      <c r="A60" s="74" t="s">
        <v>44</v>
      </c>
      <c r="B60" s="8">
        <f>'iterasi 2'!W62</f>
        <v>0.136725370905587</v>
      </c>
      <c r="C60" s="7">
        <v>4</v>
      </c>
      <c r="D60" s="7">
        <f t="shared" si="13"/>
        <v>8</v>
      </c>
      <c r="E60" s="7">
        <v>7</v>
      </c>
      <c r="F60" s="8">
        <f t="shared" si="14"/>
        <v>0.0186938270492703</v>
      </c>
      <c r="G60" s="8">
        <f t="shared" si="15"/>
        <v>0.0747753081970813</v>
      </c>
      <c r="H60" s="8">
        <f t="shared" si="16"/>
        <v>0.149550616394163</v>
      </c>
      <c r="I60" s="8">
        <f t="shared" si="16"/>
        <v>0.130856789344892</v>
      </c>
      <c r="O60" s="21">
        <v>17</v>
      </c>
      <c r="P60" s="22">
        <f t="shared" si="17"/>
        <v>0.00889748318471239</v>
      </c>
      <c r="Q60" s="22">
        <f t="shared" si="18"/>
        <v>0.0361050488527062</v>
      </c>
      <c r="R60" s="22">
        <f t="shared" si="19"/>
        <v>0.317155821332485</v>
      </c>
      <c r="S60" s="22">
        <f t="shared" si="20"/>
        <v>0.362158353369903</v>
      </c>
      <c r="U60" s="21">
        <v>17</v>
      </c>
      <c r="V60" s="22">
        <f t="shared" si="21"/>
        <v>0.0245679358267477</v>
      </c>
      <c r="W60" s="22">
        <f t="shared" si="22"/>
        <v>0.0996940938038477</v>
      </c>
      <c r="X60" s="22">
        <f t="shared" si="23"/>
        <v>0.875737970369405</v>
      </c>
    </row>
    <row r="61" spans="1:24">
      <c r="A61" s="74" t="s">
        <v>45</v>
      </c>
      <c r="B61" s="8">
        <f>'iterasi 2'!W63</f>
        <v>0.147901675901186</v>
      </c>
      <c r="C61" s="7">
        <v>5</v>
      </c>
      <c r="D61" s="7">
        <f t="shared" si="13"/>
        <v>10</v>
      </c>
      <c r="E61" s="7">
        <v>6</v>
      </c>
      <c r="F61" s="8">
        <f t="shared" si="14"/>
        <v>0.0218749057343795</v>
      </c>
      <c r="G61" s="8">
        <f t="shared" si="15"/>
        <v>0.109374528671897</v>
      </c>
      <c r="H61" s="8">
        <f t="shared" si="16"/>
        <v>0.218749057343795</v>
      </c>
      <c r="I61" s="8">
        <f t="shared" si="16"/>
        <v>0.131249434406277</v>
      </c>
      <c r="O61" s="21">
        <v>18</v>
      </c>
      <c r="P61" s="22">
        <f t="shared" si="17"/>
        <v>0.156726969626185</v>
      </c>
      <c r="Q61" s="22">
        <f t="shared" si="18"/>
        <v>0.0886516605048566</v>
      </c>
      <c r="R61" s="22">
        <f t="shared" si="19"/>
        <v>0.0224502698585892</v>
      </c>
      <c r="S61" s="22">
        <f t="shared" si="20"/>
        <v>0.267828899989631</v>
      </c>
      <c r="U61" s="21">
        <v>18</v>
      </c>
      <c r="V61" s="22">
        <f t="shared" si="21"/>
        <v>0.585175720888421</v>
      </c>
      <c r="W61" s="22">
        <f t="shared" si="22"/>
        <v>0.331001099986928</v>
      </c>
      <c r="X61" s="22">
        <f t="shared" si="23"/>
        <v>0.0838231791246515</v>
      </c>
    </row>
    <row r="62" spans="1:24">
      <c r="A62" s="74" t="s">
        <v>46</v>
      </c>
      <c r="B62" s="8">
        <f>'iterasi 2'!W64</f>
        <v>0.214169775678251</v>
      </c>
      <c r="C62" s="7">
        <v>0</v>
      </c>
      <c r="D62" s="7">
        <f t="shared" si="13"/>
        <v>0</v>
      </c>
      <c r="E62" s="7">
        <v>0</v>
      </c>
      <c r="F62" s="8">
        <f t="shared" si="14"/>
        <v>0.0458686928140724</v>
      </c>
      <c r="G62" s="8">
        <f t="shared" si="15"/>
        <v>0</v>
      </c>
      <c r="H62" s="8">
        <f t="shared" si="16"/>
        <v>0</v>
      </c>
      <c r="I62" s="8">
        <f t="shared" si="16"/>
        <v>0</v>
      </c>
      <c r="O62" s="21">
        <v>19</v>
      </c>
      <c r="P62" s="22">
        <f t="shared" si="17"/>
        <v>0.309937376406247</v>
      </c>
      <c r="Q62" s="22">
        <f t="shared" si="18"/>
        <v>0.0250260487447075</v>
      </c>
      <c r="R62" s="22">
        <f t="shared" si="19"/>
        <v>0.0106859122231518</v>
      </c>
      <c r="S62" s="22">
        <f t="shared" si="20"/>
        <v>0.345649337374106</v>
      </c>
      <c r="U62" s="21">
        <v>19</v>
      </c>
      <c r="V62" s="22">
        <f t="shared" si="21"/>
        <v>0.896681529207715</v>
      </c>
      <c r="W62" s="22">
        <f t="shared" si="22"/>
        <v>0.0724029993369294</v>
      </c>
      <c r="X62" s="22">
        <f t="shared" si="23"/>
        <v>0.0309154714553557</v>
      </c>
    </row>
    <row r="63" spans="1:24">
      <c r="A63" s="74" t="s">
        <v>47</v>
      </c>
      <c r="B63" s="8">
        <f>'iterasi 2'!W65</f>
        <v>0.975341983426285</v>
      </c>
      <c r="C63" s="7">
        <v>2</v>
      </c>
      <c r="D63" s="7">
        <f t="shared" si="13"/>
        <v>4</v>
      </c>
      <c r="E63" s="7">
        <v>2</v>
      </c>
      <c r="F63" s="8">
        <f t="shared" si="14"/>
        <v>0.951291984633919</v>
      </c>
      <c r="G63" s="8">
        <f t="shared" si="15"/>
        <v>1.90258396926784</v>
      </c>
      <c r="H63" s="8">
        <f t="shared" si="16"/>
        <v>3.80516793853568</v>
      </c>
      <c r="I63" s="8">
        <f t="shared" si="16"/>
        <v>1.90258396926784</v>
      </c>
      <c r="O63" s="21">
        <v>20</v>
      </c>
      <c r="P63" s="22">
        <f t="shared" si="17"/>
        <v>0.225909955073505</v>
      </c>
      <c r="Q63" s="22">
        <f t="shared" si="18"/>
        <v>0.0180891621244781</v>
      </c>
      <c r="R63" s="22">
        <f t="shared" si="19"/>
        <v>0.00837207608443407</v>
      </c>
      <c r="S63" s="22">
        <f t="shared" si="20"/>
        <v>0.252371193282418</v>
      </c>
      <c r="U63" s="21">
        <v>20</v>
      </c>
      <c r="V63" s="22">
        <f t="shared" si="21"/>
        <v>0.895149530084043</v>
      </c>
      <c r="W63" s="22">
        <f t="shared" si="22"/>
        <v>0.0716768102143707</v>
      </c>
      <c r="X63" s="22">
        <f t="shared" si="23"/>
        <v>0.0331736597015858</v>
      </c>
    </row>
    <row r="64" spans="1:24">
      <c r="A64" s="74" t="s">
        <v>48</v>
      </c>
      <c r="B64" s="8">
        <f>'iterasi 2'!W66</f>
        <v>0.975341983426285</v>
      </c>
      <c r="C64" s="7">
        <v>2</v>
      </c>
      <c r="D64" s="7">
        <f t="shared" si="13"/>
        <v>4</v>
      </c>
      <c r="E64" s="7">
        <v>2</v>
      </c>
      <c r="F64" s="8">
        <f t="shared" si="14"/>
        <v>0.951291984633919</v>
      </c>
      <c r="G64" s="8">
        <f t="shared" si="15"/>
        <v>1.90258396926784</v>
      </c>
      <c r="H64" s="8">
        <f t="shared" si="16"/>
        <v>3.80516793853568</v>
      </c>
      <c r="I64" s="8">
        <f t="shared" si="16"/>
        <v>1.90258396926784</v>
      </c>
      <c r="O64" s="21">
        <v>21</v>
      </c>
      <c r="P64" s="22">
        <f t="shared" si="17"/>
        <v>0.00889748318471239</v>
      </c>
      <c r="Q64" s="22">
        <f t="shared" si="18"/>
        <v>0.0361050488527062</v>
      </c>
      <c r="R64" s="22">
        <f t="shared" si="19"/>
        <v>0.317155821332485</v>
      </c>
      <c r="S64" s="22">
        <f t="shared" si="20"/>
        <v>0.362158353369903</v>
      </c>
      <c r="U64" s="21">
        <v>21</v>
      </c>
      <c r="V64" s="22">
        <f t="shared" si="21"/>
        <v>0.0245679358267477</v>
      </c>
      <c r="W64" s="22">
        <f t="shared" si="22"/>
        <v>0.0996940938038477</v>
      </c>
      <c r="X64" s="22">
        <f t="shared" si="23"/>
        <v>0.875737970369405</v>
      </c>
    </row>
    <row r="65" spans="1:24">
      <c r="A65" s="74" t="s">
        <v>49</v>
      </c>
      <c r="B65" s="8">
        <f>'iterasi 2'!W67</f>
        <v>0.915255802280095</v>
      </c>
      <c r="C65" s="7">
        <v>2</v>
      </c>
      <c r="D65" s="7">
        <f t="shared" si="13"/>
        <v>4</v>
      </c>
      <c r="E65" s="7">
        <v>3</v>
      </c>
      <c r="F65" s="8">
        <f t="shared" si="14"/>
        <v>0.83769318360738</v>
      </c>
      <c r="G65" s="8">
        <f t="shared" si="15"/>
        <v>1.67538636721476</v>
      </c>
      <c r="H65" s="8">
        <f t="shared" si="16"/>
        <v>3.35077273442952</v>
      </c>
      <c r="I65" s="8">
        <f t="shared" si="16"/>
        <v>2.51307955082214</v>
      </c>
      <c r="O65" s="21">
        <v>22</v>
      </c>
      <c r="P65" s="22">
        <f t="shared" si="17"/>
        <v>0.0303159189419841</v>
      </c>
      <c r="Q65" s="22">
        <f t="shared" si="18"/>
        <v>6.65741697064176</v>
      </c>
      <c r="R65" s="22">
        <f t="shared" si="19"/>
        <v>0.102252361076455</v>
      </c>
      <c r="S65" s="22">
        <f t="shared" si="20"/>
        <v>6.7899852506602</v>
      </c>
      <c r="U65" s="21">
        <v>22</v>
      </c>
      <c r="V65" s="22">
        <f t="shared" si="21"/>
        <v>0.00446479893885431</v>
      </c>
      <c r="W65" s="22">
        <f t="shared" si="22"/>
        <v>0.980475910458635</v>
      </c>
      <c r="X65" s="22">
        <f t="shared" si="23"/>
        <v>0.015059290602511</v>
      </c>
    </row>
    <row r="66" spans="1:24">
      <c r="A66" s="74" t="s">
        <v>50</v>
      </c>
      <c r="B66" s="8">
        <f>'iterasi 2'!W68</f>
        <v>0.521848651311311</v>
      </c>
      <c r="C66" s="7">
        <v>3</v>
      </c>
      <c r="D66" s="7">
        <f t="shared" si="13"/>
        <v>6</v>
      </c>
      <c r="E66" s="7">
        <v>2</v>
      </c>
      <c r="F66" s="8">
        <f t="shared" si="14"/>
        <v>0.272326014875434</v>
      </c>
      <c r="G66" s="8">
        <f t="shared" si="15"/>
        <v>0.816978044626302</v>
      </c>
      <c r="H66" s="8">
        <f t="shared" si="16"/>
        <v>1.6339560892526</v>
      </c>
      <c r="I66" s="8">
        <f t="shared" si="16"/>
        <v>0.544652029750868</v>
      </c>
      <c r="O66" s="21">
        <v>23</v>
      </c>
      <c r="P66" s="22">
        <f t="shared" si="17"/>
        <v>0.0303159189419841</v>
      </c>
      <c r="Q66" s="22">
        <f t="shared" si="18"/>
        <v>6.65741697064176</v>
      </c>
      <c r="R66" s="22">
        <f t="shared" si="19"/>
        <v>0.102252361076455</v>
      </c>
      <c r="S66" s="22">
        <f t="shared" si="20"/>
        <v>6.7899852506602</v>
      </c>
      <c r="U66" s="21">
        <v>23</v>
      </c>
      <c r="V66" s="22">
        <f t="shared" si="21"/>
        <v>0.00446479893885431</v>
      </c>
      <c r="W66" s="22">
        <f t="shared" si="22"/>
        <v>0.980475910458635</v>
      </c>
      <c r="X66" s="22">
        <f t="shared" si="23"/>
        <v>0.015059290602511</v>
      </c>
    </row>
    <row r="67" spans="1:24">
      <c r="A67" s="74" t="s">
        <v>51</v>
      </c>
      <c r="B67" s="8">
        <f>'iterasi 2'!W69</f>
        <v>0.975341983426285</v>
      </c>
      <c r="C67" s="7">
        <v>2</v>
      </c>
      <c r="D67" s="7">
        <f t="shared" si="13"/>
        <v>4</v>
      </c>
      <c r="E67" s="7">
        <v>2</v>
      </c>
      <c r="F67" s="8">
        <f t="shared" si="14"/>
        <v>0.951291984633919</v>
      </c>
      <c r="G67" s="8">
        <f t="shared" si="15"/>
        <v>1.90258396926784</v>
      </c>
      <c r="H67" s="8">
        <f t="shared" si="16"/>
        <v>3.80516793853568</v>
      </c>
      <c r="I67" s="8">
        <f t="shared" si="16"/>
        <v>1.90258396926784</v>
      </c>
      <c r="O67" s="21">
        <v>24</v>
      </c>
      <c r="P67" s="22">
        <f t="shared" si="17"/>
        <v>0.0363179585049662</v>
      </c>
      <c r="Q67" s="22">
        <f t="shared" si="18"/>
        <v>1.66156087747351</v>
      </c>
      <c r="R67" s="22">
        <f t="shared" si="19"/>
        <v>0.0740486529286932</v>
      </c>
      <c r="S67" s="22">
        <f t="shared" si="20"/>
        <v>1.77192748890717</v>
      </c>
      <c r="U67" s="21">
        <v>24</v>
      </c>
      <c r="V67" s="22">
        <f t="shared" si="21"/>
        <v>0.020496300628738</v>
      </c>
      <c r="W67" s="22">
        <f t="shared" si="22"/>
        <v>0.937713810455231</v>
      </c>
      <c r="X67" s="22">
        <f t="shared" si="23"/>
        <v>0.0417898889160315</v>
      </c>
    </row>
    <row r="68" spans="1:24">
      <c r="A68" s="74" t="s">
        <v>52</v>
      </c>
      <c r="B68" s="8">
        <f>'iterasi 2'!W70</f>
        <v>0.012876573764129</v>
      </c>
      <c r="C68" s="7">
        <v>1</v>
      </c>
      <c r="D68" s="7">
        <f t="shared" si="13"/>
        <v>2</v>
      </c>
      <c r="E68" s="7">
        <v>1</v>
      </c>
      <c r="F68" s="8">
        <f t="shared" si="14"/>
        <v>0.000165806151903055</v>
      </c>
      <c r="G68" s="8">
        <f t="shared" si="15"/>
        <v>0.000165806151903055</v>
      </c>
      <c r="H68" s="8">
        <f t="shared" si="16"/>
        <v>0.000331612303806111</v>
      </c>
      <c r="I68" s="8">
        <f t="shared" si="16"/>
        <v>0.000165806151903055</v>
      </c>
      <c r="O68" s="21">
        <v>25</v>
      </c>
      <c r="P68" s="22">
        <f t="shared" si="17"/>
        <v>0.0597561774059489</v>
      </c>
      <c r="Q68" s="22">
        <f t="shared" si="18"/>
        <v>0.254764180233805</v>
      </c>
      <c r="R68" s="22">
        <f t="shared" si="19"/>
        <v>0.036538801437498</v>
      </c>
      <c r="S68" s="22">
        <f t="shared" si="20"/>
        <v>0.351059159077251</v>
      </c>
      <c r="U68" s="21">
        <v>25</v>
      </c>
      <c r="V68" s="22">
        <f t="shared" si="21"/>
        <v>0.170216830584954</v>
      </c>
      <c r="W68" s="22">
        <f t="shared" si="22"/>
        <v>0.725701562390352</v>
      </c>
      <c r="X68" s="22">
        <f t="shared" si="23"/>
        <v>0.104081607024694</v>
      </c>
    </row>
    <row r="69" spans="1:24">
      <c r="A69" s="74" t="s">
        <v>53</v>
      </c>
      <c r="B69" s="8">
        <f>'iterasi 2'!W71</f>
        <v>0.915255802280095</v>
      </c>
      <c r="C69" s="7">
        <v>2</v>
      </c>
      <c r="D69" s="7">
        <f t="shared" si="13"/>
        <v>4</v>
      </c>
      <c r="E69" s="7">
        <v>3</v>
      </c>
      <c r="F69" s="8">
        <f t="shared" si="14"/>
        <v>0.83769318360738</v>
      </c>
      <c r="G69" s="8">
        <f t="shared" si="15"/>
        <v>1.67538636721476</v>
      </c>
      <c r="H69" s="8">
        <f t="shared" si="16"/>
        <v>3.35077273442952</v>
      </c>
      <c r="I69" s="8">
        <f t="shared" si="16"/>
        <v>2.51307955082214</v>
      </c>
      <c r="O69" s="21">
        <v>26</v>
      </c>
      <c r="P69" s="22">
        <f t="shared" si="17"/>
        <v>0.0303159189419841</v>
      </c>
      <c r="Q69" s="22">
        <f t="shared" si="18"/>
        <v>6.65741697064176</v>
      </c>
      <c r="R69" s="22">
        <f t="shared" si="19"/>
        <v>0.102252361076455</v>
      </c>
      <c r="S69" s="22">
        <f t="shared" si="20"/>
        <v>6.7899852506602</v>
      </c>
      <c r="U69" s="21">
        <v>26</v>
      </c>
      <c r="V69" s="22">
        <f t="shared" si="21"/>
        <v>0.00446479893885431</v>
      </c>
      <c r="W69" s="22">
        <f t="shared" si="22"/>
        <v>0.980475910458635</v>
      </c>
      <c r="X69" s="22">
        <f t="shared" si="23"/>
        <v>0.015059290602511</v>
      </c>
    </row>
    <row r="70" spans="1:24">
      <c r="A70" s="74" t="s">
        <v>54</v>
      </c>
      <c r="B70" s="8">
        <f>'iterasi 2'!W72</f>
        <v>0.168892787919262</v>
      </c>
      <c r="C70" s="7">
        <v>5</v>
      </c>
      <c r="D70" s="7">
        <f t="shared" si="13"/>
        <v>10</v>
      </c>
      <c r="E70" s="7">
        <v>7</v>
      </c>
      <c r="F70" s="8">
        <f t="shared" si="14"/>
        <v>0.0285247738111409</v>
      </c>
      <c r="G70" s="8">
        <f t="shared" si="15"/>
        <v>0.142623869055704</v>
      </c>
      <c r="H70" s="8">
        <f t="shared" si="16"/>
        <v>0.285247738111409</v>
      </c>
      <c r="I70" s="8">
        <f t="shared" si="16"/>
        <v>0.199673416677986</v>
      </c>
      <c r="O70" s="21">
        <v>27</v>
      </c>
      <c r="P70" s="22">
        <f t="shared" si="17"/>
        <v>0.0149950549591197</v>
      </c>
      <c r="Q70" s="22">
        <f t="shared" si="18"/>
        <v>0.126205532542026</v>
      </c>
      <c r="R70" s="22">
        <f t="shared" si="19"/>
        <v>2.1441983279106</v>
      </c>
      <c r="S70" s="22">
        <f t="shared" si="20"/>
        <v>2.28539891541175</v>
      </c>
      <c r="U70" s="21">
        <v>27</v>
      </c>
      <c r="V70" s="22">
        <f t="shared" si="21"/>
        <v>0.00656124182872385</v>
      </c>
      <c r="W70" s="22">
        <f t="shared" si="22"/>
        <v>0.0552225397898592</v>
      </c>
      <c r="X70" s="22">
        <f t="shared" si="23"/>
        <v>0.938216218381417</v>
      </c>
    </row>
    <row r="71" spans="1:24">
      <c r="A71" s="74" t="s">
        <v>55</v>
      </c>
      <c r="B71" s="8">
        <f>'iterasi 2'!W73</f>
        <v>0.012876573764129</v>
      </c>
      <c r="C71" s="7">
        <v>1</v>
      </c>
      <c r="D71" s="7">
        <f t="shared" si="13"/>
        <v>2</v>
      </c>
      <c r="E71" s="7">
        <v>1</v>
      </c>
      <c r="F71" s="8">
        <f t="shared" si="14"/>
        <v>0.000165806151903055</v>
      </c>
      <c r="G71" s="8">
        <f t="shared" si="15"/>
        <v>0.000165806151903055</v>
      </c>
      <c r="H71" s="8">
        <f t="shared" si="16"/>
        <v>0.000331612303806111</v>
      </c>
      <c r="I71" s="8">
        <f t="shared" si="16"/>
        <v>0.000165806151903055</v>
      </c>
      <c r="O71" s="21">
        <v>28</v>
      </c>
      <c r="P71" s="22">
        <f t="shared" si="17"/>
        <v>0.0363179585049662</v>
      </c>
      <c r="Q71" s="22">
        <f t="shared" si="18"/>
        <v>1.66156087747351</v>
      </c>
      <c r="R71" s="22">
        <f t="shared" si="19"/>
        <v>0.0740486529286932</v>
      </c>
      <c r="S71" s="22">
        <f t="shared" si="20"/>
        <v>1.77192748890717</v>
      </c>
      <c r="U71" s="21">
        <v>28</v>
      </c>
      <c r="V71" s="22">
        <f t="shared" si="21"/>
        <v>0.020496300628738</v>
      </c>
      <c r="W71" s="22">
        <f t="shared" si="22"/>
        <v>0.937713810455231</v>
      </c>
      <c r="X71" s="22">
        <f t="shared" si="23"/>
        <v>0.0417898889160315</v>
      </c>
    </row>
    <row r="72" spans="1:24">
      <c r="A72" s="28" t="s">
        <v>5</v>
      </c>
      <c r="B72" s="28"/>
      <c r="C72" s="28"/>
      <c r="D72" s="28"/>
      <c r="E72" s="28"/>
      <c r="F72" s="29">
        <f>SUM(F42:F71)</f>
        <v>7.91698615575992</v>
      </c>
      <c r="G72" s="29">
        <f>SUM(G42:G71)</f>
        <v>16.8038108911763</v>
      </c>
      <c r="H72" s="29">
        <f>SUM(H42:H71)</f>
        <v>33.6076217823525</v>
      </c>
      <c r="I72" s="29">
        <f>SUM(I42:I71)</f>
        <v>18.004670081588</v>
      </c>
      <c r="O72" s="21">
        <v>29</v>
      </c>
      <c r="P72" s="22">
        <f t="shared" si="17"/>
        <v>0.143365896994311</v>
      </c>
      <c r="Q72" s="22">
        <f t="shared" si="18"/>
        <v>0.0156903710950698</v>
      </c>
      <c r="R72" s="22">
        <f t="shared" si="19"/>
        <v>0.0076237179562731</v>
      </c>
      <c r="S72" s="22">
        <f t="shared" si="20"/>
        <v>0.166679986045654</v>
      </c>
      <c r="U72" s="21">
        <v>29</v>
      </c>
      <c r="V72" s="22">
        <f t="shared" si="21"/>
        <v>0.860126643849387</v>
      </c>
      <c r="W72" s="22">
        <f t="shared" si="22"/>
        <v>0.0941347036756544</v>
      </c>
      <c r="X72" s="22">
        <f t="shared" si="23"/>
        <v>0.0457386524749585</v>
      </c>
    </row>
    <row r="73" spans="1:24">
      <c r="A73" s="28" t="s">
        <v>66</v>
      </c>
      <c r="B73" s="28"/>
      <c r="C73" s="28"/>
      <c r="D73" s="28"/>
      <c r="E73" s="28"/>
      <c r="F73" s="28"/>
      <c r="G73" s="29">
        <f>(G72/$F72)</f>
        <v>2.12250098213836</v>
      </c>
      <c r="H73" s="29">
        <f>(H72/$F72)</f>
        <v>4.24500196427673</v>
      </c>
      <c r="I73" s="29">
        <f>(I72/$F72)</f>
        <v>2.27418233749075</v>
      </c>
      <c r="O73" s="21">
        <v>30</v>
      </c>
      <c r="P73" s="22">
        <f t="shared" si="17"/>
        <v>0.0149950549591197</v>
      </c>
      <c r="Q73" s="22">
        <f t="shared" si="18"/>
        <v>0.126205532542026</v>
      </c>
      <c r="R73" s="22">
        <f t="shared" si="19"/>
        <v>2.1441983279106</v>
      </c>
      <c r="S73" s="22">
        <f t="shared" si="20"/>
        <v>2.28539891541175</v>
      </c>
      <c r="U73" s="21">
        <v>30</v>
      </c>
      <c r="V73" s="22">
        <f t="shared" si="21"/>
        <v>0.00656124182872385</v>
      </c>
      <c r="W73" s="22">
        <f t="shared" si="22"/>
        <v>0.0552225397898592</v>
      </c>
      <c r="X73" s="22">
        <f t="shared" si="23"/>
        <v>0.938216218381417</v>
      </c>
    </row>
    <row r="74" spans="1:9">
      <c r="A74" s="30"/>
      <c r="B74" s="30"/>
      <c r="C74" s="30"/>
      <c r="D74" s="30"/>
      <c r="E74" s="30"/>
      <c r="F74" s="30"/>
      <c r="G74" s="67"/>
      <c r="H74" s="67"/>
      <c r="I74" s="67"/>
    </row>
    <row r="75" spans="1:9">
      <c r="A75" s="30"/>
      <c r="B75" s="30"/>
      <c r="C75" s="30"/>
      <c r="D75" s="30"/>
      <c r="E75" s="30"/>
      <c r="F75" s="30"/>
      <c r="G75" s="67"/>
      <c r="H75" s="67"/>
      <c r="I75" s="67"/>
    </row>
    <row r="76" spans="1:16">
      <c r="A76" s="32" t="s">
        <v>3</v>
      </c>
      <c r="B76" s="32" t="s">
        <v>67</v>
      </c>
      <c r="C76" s="32" t="s">
        <v>10</v>
      </c>
      <c r="D76" s="32"/>
      <c r="E76" s="32"/>
      <c r="F76" s="34" t="s">
        <v>11</v>
      </c>
      <c r="G76" s="32" t="s">
        <v>12</v>
      </c>
      <c r="H76" s="32" t="s">
        <v>13</v>
      </c>
      <c r="I76" s="32" t="s">
        <v>14</v>
      </c>
      <c r="O76" s="39" t="s">
        <v>68</v>
      </c>
      <c r="P76" s="40"/>
    </row>
    <row r="77" spans="1:16">
      <c r="A77" s="32"/>
      <c r="B77" s="32"/>
      <c r="C77" s="32" t="s">
        <v>21</v>
      </c>
      <c r="D77" s="32" t="s">
        <v>22</v>
      </c>
      <c r="E77" s="32" t="s">
        <v>23</v>
      </c>
      <c r="F77" s="34"/>
      <c r="G77" s="32"/>
      <c r="H77" s="32"/>
      <c r="I77" s="32"/>
      <c r="O77" s="40"/>
      <c r="P77" s="40"/>
    </row>
    <row r="78" spans="1:16">
      <c r="A78" s="74" t="s">
        <v>26</v>
      </c>
      <c r="B78" s="8">
        <f>'iterasi 2'!X44</f>
        <v>0.0199302804604759</v>
      </c>
      <c r="C78" s="7">
        <v>2</v>
      </c>
      <c r="D78" s="7">
        <f>C78*2</f>
        <v>4</v>
      </c>
      <c r="E78" s="7">
        <v>2</v>
      </c>
      <c r="F78" s="8">
        <f>B78^2</f>
        <v>0.000397216079233226</v>
      </c>
      <c r="G78" s="8">
        <f>$F78*C78</f>
        <v>0.000794432158466452</v>
      </c>
      <c r="H78" s="8">
        <f>$F78*D78</f>
        <v>0.0015888643169329</v>
      </c>
      <c r="I78" s="8">
        <f>$F78*E78</f>
        <v>0.000794432158466452</v>
      </c>
      <c r="O78" s="41" t="s">
        <v>77</v>
      </c>
      <c r="P78" s="27">
        <f>SUM(V6:V35)</f>
        <v>216.811393130201</v>
      </c>
    </row>
    <row r="79" spans="1:16">
      <c r="A79" s="74" t="s">
        <v>27</v>
      </c>
      <c r="B79" s="8">
        <f>'iterasi 2'!X45</f>
        <v>0.100979970126091</v>
      </c>
      <c r="C79" s="7">
        <v>3</v>
      </c>
      <c r="D79" s="7">
        <f t="shared" ref="D79:D107" si="24">C79*2</f>
        <v>6</v>
      </c>
      <c r="E79" s="7">
        <v>3</v>
      </c>
      <c r="F79" s="8">
        <f t="shared" ref="F79:F107" si="25">B79^2</f>
        <v>0.0101969543666663</v>
      </c>
      <c r="G79" s="8">
        <f t="shared" ref="G79:G107" si="26">F79*C79</f>
        <v>0.0305908630999989</v>
      </c>
      <c r="H79" s="8">
        <f t="shared" ref="H79:I107" si="27">$F79*D79</f>
        <v>0.0611817261999978</v>
      </c>
      <c r="I79" s="8">
        <f t="shared" si="27"/>
        <v>0.0305908630999989</v>
      </c>
      <c r="O79" s="41" t="s">
        <v>74</v>
      </c>
      <c r="P79" s="27">
        <f>'iterasi 2'!V36</f>
        <v>203.514942239135</v>
      </c>
    </row>
    <row r="80" spans="1:16">
      <c r="A80" s="74" t="s">
        <v>28</v>
      </c>
      <c r="B80" s="8">
        <f>'iterasi 2'!X46</f>
        <v>0.72348150283758</v>
      </c>
      <c r="C80" s="7">
        <v>0</v>
      </c>
      <c r="D80" s="7">
        <f t="shared" si="24"/>
        <v>0</v>
      </c>
      <c r="E80" s="7">
        <v>0</v>
      </c>
      <c r="F80" s="8">
        <f t="shared" si="25"/>
        <v>0.523425484948123</v>
      </c>
      <c r="G80" s="8">
        <f t="shared" si="26"/>
        <v>0</v>
      </c>
      <c r="H80" s="8">
        <f t="shared" si="27"/>
        <v>0</v>
      </c>
      <c r="I80" s="8">
        <f t="shared" si="27"/>
        <v>0</v>
      </c>
      <c r="O80" s="41" t="s">
        <v>78</v>
      </c>
      <c r="P80" s="27">
        <f>ABS(P78-P79)</f>
        <v>13.2964508910663</v>
      </c>
    </row>
    <row r="81" spans="1:9">
      <c r="A81" s="74" t="s">
        <v>29</v>
      </c>
      <c r="B81" s="8">
        <f>'iterasi 2'!X47</f>
        <v>0.150246435592528</v>
      </c>
      <c r="C81" s="7">
        <v>6</v>
      </c>
      <c r="D81" s="7">
        <f t="shared" si="24"/>
        <v>12</v>
      </c>
      <c r="E81" s="7">
        <v>8</v>
      </c>
      <c r="F81" s="8">
        <f t="shared" si="25"/>
        <v>0.0225739914082596</v>
      </c>
      <c r="G81" s="8">
        <f t="shared" si="26"/>
        <v>0.135443948449557</v>
      </c>
      <c r="H81" s="8">
        <f t="shared" si="27"/>
        <v>0.270887896899115</v>
      </c>
      <c r="I81" s="8">
        <f t="shared" si="27"/>
        <v>0.180591931266076</v>
      </c>
    </row>
    <row r="82" spans="1:16">
      <c r="A82" s="74" t="s">
        <v>30</v>
      </c>
      <c r="B82" s="8">
        <f>'iterasi 2'!X48</f>
        <v>0.985302631996277</v>
      </c>
      <c r="C82" s="7">
        <v>1</v>
      </c>
      <c r="D82" s="7">
        <f t="shared" si="24"/>
        <v>2</v>
      </c>
      <c r="E82" s="7">
        <v>1</v>
      </c>
      <c r="F82" s="8">
        <f t="shared" si="25"/>
        <v>0.97082127661879</v>
      </c>
      <c r="G82" s="8">
        <f t="shared" si="26"/>
        <v>0.97082127661879</v>
      </c>
      <c r="H82" s="8">
        <f t="shared" si="27"/>
        <v>1.94164255323758</v>
      </c>
      <c r="I82" s="8">
        <f t="shared" si="27"/>
        <v>0.97082127661879</v>
      </c>
      <c r="O82" s="42" t="s">
        <v>79</v>
      </c>
      <c r="P82" s="43"/>
    </row>
    <row r="83" spans="1:16">
      <c r="A83" s="74" t="s">
        <v>31</v>
      </c>
      <c r="B83" s="8">
        <f>'iterasi 2'!X49</f>
        <v>0.880547912406617</v>
      </c>
      <c r="C83" s="7">
        <v>1</v>
      </c>
      <c r="D83" s="7">
        <f t="shared" si="24"/>
        <v>2</v>
      </c>
      <c r="E83" s="7">
        <v>0</v>
      </c>
      <c r="F83" s="8">
        <f t="shared" si="25"/>
        <v>0.775364626043651</v>
      </c>
      <c r="G83" s="8">
        <f t="shared" si="26"/>
        <v>0.775364626043651</v>
      </c>
      <c r="H83" s="8">
        <f t="shared" si="27"/>
        <v>1.5507292520873</v>
      </c>
      <c r="I83" s="8">
        <f t="shared" si="27"/>
        <v>0</v>
      </c>
      <c r="O83" s="43"/>
      <c r="P83" s="43"/>
    </row>
    <row r="84" spans="1:9">
      <c r="A84" s="74" t="s">
        <v>32</v>
      </c>
      <c r="B84" s="8">
        <f>'iterasi 2'!X50</f>
        <v>0.0199302804604759</v>
      </c>
      <c r="C84" s="7">
        <v>2</v>
      </c>
      <c r="D84" s="7">
        <f t="shared" si="24"/>
        <v>4</v>
      </c>
      <c r="E84" s="7">
        <v>2</v>
      </c>
      <c r="F84" s="8">
        <f t="shared" si="25"/>
        <v>0.000397216079233226</v>
      </c>
      <c r="G84" s="8">
        <f t="shared" si="26"/>
        <v>0.000794432158466452</v>
      </c>
      <c r="H84" s="8">
        <f t="shared" si="27"/>
        <v>0.0015888643169329</v>
      </c>
      <c r="I84" s="8">
        <f t="shared" si="27"/>
        <v>0.000794432158466452</v>
      </c>
    </row>
    <row r="85" spans="1:9">
      <c r="A85" s="74" t="s">
        <v>33</v>
      </c>
      <c r="B85" s="8">
        <f>'iterasi 2'!X51</f>
        <v>0.0662350982587252</v>
      </c>
      <c r="C85" s="7">
        <v>3</v>
      </c>
      <c r="D85" s="7">
        <f t="shared" si="24"/>
        <v>6</v>
      </c>
      <c r="E85" s="7">
        <v>4</v>
      </c>
      <c r="F85" s="8">
        <f t="shared" si="25"/>
        <v>0.00438708824134298</v>
      </c>
      <c r="G85" s="8">
        <f t="shared" si="26"/>
        <v>0.013161264724029</v>
      </c>
      <c r="H85" s="8">
        <f t="shared" si="27"/>
        <v>0.0263225294480579</v>
      </c>
      <c r="I85" s="8">
        <f t="shared" si="27"/>
        <v>0.0175483529653719</v>
      </c>
    </row>
    <row r="86" spans="1:9">
      <c r="A86" s="74" t="s">
        <v>34</v>
      </c>
      <c r="B86" s="8">
        <f>'iterasi 2'!X52</f>
        <v>0.158794673591223</v>
      </c>
      <c r="C86" s="7">
        <v>4</v>
      </c>
      <c r="D86" s="7">
        <f t="shared" si="24"/>
        <v>8</v>
      </c>
      <c r="E86" s="7">
        <v>1</v>
      </c>
      <c r="F86" s="8">
        <f t="shared" si="25"/>
        <v>0.0252157483609429</v>
      </c>
      <c r="G86" s="8">
        <f t="shared" si="26"/>
        <v>0.100862993443772</v>
      </c>
      <c r="H86" s="8">
        <f t="shared" si="27"/>
        <v>0.201725986887543</v>
      </c>
      <c r="I86" s="8">
        <f t="shared" si="27"/>
        <v>0.0252157483609429</v>
      </c>
    </row>
    <row r="87" spans="1:9">
      <c r="A87" s="74" t="s">
        <v>35</v>
      </c>
      <c r="B87" s="8">
        <f>'iterasi 2'!X53</f>
        <v>0.182941799261909</v>
      </c>
      <c r="C87" s="7">
        <v>7</v>
      </c>
      <c r="D87" s="7">
        <f t="shared" si="24"/>
        <v>14</v>
      </c>
      <c r="E87" s="7">
        <v>9</v>
      </c>
      <c r="F87" s="8">
        <f t="shared" si="25"/>
        <v>0.0334677019171844</v>
      </c>
      <c r="G87" s="8">
        <f t="shared" si="26"/>
        <v>0.234273913420291</v>
      </c>
      <c r="H87" s="8">
        <f t="shared" si="27"/>
        <v>0.468547826840582</v>
      </c>
      <c r="I87" s="8">
        <f t="shared" si="27"/>
        <v>0.30120931725466</v>
      </c>
    </row>
    <row r="88" spans="1:9">
      <c r="A88" s="74" t="s">
        <v>36</v>
      </c>
      <c r="B88" s="8">
        <f>'iterasi 2'!X54</f>
        <v>0.72348150283758</v>
      </c>
      <c r="C88" s="7">
        <v>0</v>
      </c>
      <c r="D88" s="7">
        <f t="shared" si="24"/>
        <v>0</v>
      </c>
      <c r="E88" s="7">
        <v>0</v>
      </c>
      <c r="F88" s="8">
        <f t="shared" si="25"/>
        <v>0.523425484948123</v>
      </c>
      <c r="G88" s="8">
        <f t="shared" si="26"/>
        <v>0</v>
      </c>
      <c r="H88" s="8">
        <f t="shared" si="27"/>
        <v>0</v>
      </c>
      <c r="I88" s="8">
        <f t="shared" si="27"/>
        <v>0</v>
      </c>
    </row>
    <row r="89" spans="1:9">
      <c r="A89" s="74" t="s">
        <v>37</v>
      </c>
      <c r="B89" s="8">
        <f>'iterasi 2'!X55</f>
        <v>0.0470277671858667</v>
      </c>
      <c r="C89" s="7">
        <v>4</v>
      </c>
      <c r="D89" s="7">
        <f t="shared" si="24"/>
        <v>8</v>
      </c>
      <c r="E89" s="7">
        <v>3</v>
      </c>
      <c r="F89" s="8">
        <f t="shared" si="25"/>
        <v>0.00221161088648808</v>
      </c>
      <c r="G89" s="8">
        <f t="shared" si="26"/>
        <v>0.00884644354595234</v>
      </c>
      <c r="H89" s="8">
        <f t="shared" si="27"/>
        <v>0.0176928870919047</v>
      </c>
      <c r="I89" s="8">
        <f t="shared" si="27"/>
        <v>0.00663483265946425</v>
      </c>
    </row>
    <row r="90" spans="1:9">
      <c r="A90" s="74" t="s">
        <v>38</v>
      </c>
      <c r="B90" s="8">
        <f>'iterasi 2'!X56</f>
        <v>0.72348150283758</v>
      </c>
      <c r="C90" s="7">
        <v>0</v>
      </c>
      <c r="D90" s="7">
        <f t="shared" si="24"/>
        <v>0</v>
      </c>
      <c r="E90" s="7">
        <v>0</v>
      </c>
      <c r="F90" s="8">
        <f t="shared" si="25"/>
        <v>0.523425484948123</v>
      </c>
      <c r="G90" s="8">
        <f t="shared" si="26"/>
        <v>0</v>
      </c>
      <c r="H90" s="8">
        <f t="shared" si="27"/>
        <v>0</v>
      </c>
      <c r="I90" s="8">
        <f t="shared" si="27"/>
        <v>0</v>
      </c>
    </row>
    <row r="91" spans="1:9">
      <c r="A91" s="74" t="s">
        <v>39</v>
      </c>
      <c r="B91" s="8">
        <f>'iterasi 2'!X57</f>
        <v>0.298284463700787</v>
      </c>
      <c r="C91" s="7">
        <v>2</v>
      </c>
      <c r="D91" s="7">
        <f t="shared" si="24"/>
        <v>4</v>
      </c>
      <c r="E91" s="7">
        <v>1</v>
      </c>
      <c r="F91" s="8">
        <f t="shared" si="25"/>
        <v>0.0889736212852663</v>
      </c>
      <c r="G91" s="8">
        <f t="shared" si="26"/>
        <v>0.177947242570533</v>
      </c>
      <c r="H91" s="8">
        <f t="shared" si="27"/>
        <v>0.355894485141065</v>
      </c>
      <c r="I91" s="8">
        <f t="shared" si="27"/>
        <v>0.0889736212852663</v>
      </c>
    </row>
    <row r="92" spans="1:9">
      <c r="A92" s="74" t="s">
        <v>40</v>
      </c>
      <c r="B92" s="8">
        <f>'iterasi 2'!X58</f>
        <v>0.0614457432818923</v>
      </c>
      <c r="C92" s="7">
        <v>3</v>
      </c>
      <c r="D92" s="7">
        <f t="shared" si="24"/>
        <v>6</v>
      </c>
      <c r="E92" s="7">
        <v>5</v>
      </c>
      <c r="F92" s="8">
        <f t="shared" si="25"/>
        <v>0.00377557936746421</v>
      </c>
      <c r="G92" s="8">
        <f t="shared" si="26"/>
        <v>0.0113267381023926</v>
      </c>
      <c r="H92" s="8">
        <f t="shared" si="27"/>
        <v>0.0226534762047853</v>
      </c>
      <c r="I92" s="8">
        <f t="shared" si="27"/>
        <v>0.0188778968373211</v>
      </c>
    </row>
    <row r="93" spans="1:9">
      <c r="A93" s="74" t="s">
        <v>41</v>
      </c>
      <c r="B93" s="8">
        <f>'iterasi 2'!X59</f>
        <v>0.985302631996277</v>
      </c>
      <c r="C93" s="7">
        <v>1</v>
      </c>
      <c r="D93" s="7">
        <f t="shared" si="24"/>
        <v>2</v>
      </c>
      <c r="E93" s="7">
        <v>1</v>
      </c>
      <c r="F93" s="8">
        <f t="shared" si="25"/>
        <v>0.97082127661879</v>
      </c>
      <c r="G93" s="8">
        <f t="shared" si="26"/>
        <v>0.97082127661879</v>
      </c>
      <c r="H93" s="8">
        <f t="shared" si="27"/>
        <v>1.94164255323758</v>
      </c>
      <c r="I93" s="8">
        <f t="shared" si="27"/>
        <v>0.97082127661879</v>
      </c>
    </row>
    <row r="94" spans="1:9">
      <c r="A94" s="74" t="s">
        <v>42</v>
      </c>
      <c r="B94" s="8">
        <f>'iterasi 2'!X60</f>
        <v>0.72348150283758</v>
      </c>
      <c r="C94" s="7">
        <v>0</v>
      </c>
      <c r="D94" s="7">
        <f t="shared" si="24"/>
        <v>0</v>
      </c>
      <c r="E94" s="7">
        <v>0</v>
      </c>
      <c r="F94" s="8">
        <f t="shared" si="25"/>
        <v>0.523425484948123</v>
      </c>
      <c r="G94" s="8">
        <f t="shared" si="26"/>
        <v>0</v>
      </c>
      <c r="H94" s="8">
        <f t="shared" si="27"/>
        <v>0</v>
      </c>
      <c r="I94" s="8">
        <f t="shared" si="27"/>
        <v>0</v>
      </c>
    </row>
    <row r="95" spans="1:9">
      <c r="A95" s="74" t="s">
        <v>43</v>
      </c>
      <c r="B95" s="8">
        <f>'iterasi 2'!X61</f>
        <v>0.0614457432818923</v>
      </c>
      <c r="C95" s="7">
        <v>3</v>
      </c>
      <c r="D95" s="7">
        <f t="shared" si="24"/>
        <v>6</v>
      </c>
      <c r="E95" s="7">
        <v>5</v>
      </c>
      <c r="F95" s="8">
        <f t="shared" si="25"/>
        <v>0.00377557936746421</v>
      </c>
      <c r="G95" s="8">
        <f t="shared" si="26"/>
        <v>0.0113267381023926</v>
      </c>
      <c r="H95" s="8">
        <f t="shared" si="27"/>
        <v>0.0226534762047853</v>
      </c>
      <c r="I95" s="8">
        <f t="shared" si="27"/>
        <v>0.0188778968373211</v>
      </c>
    </row>
    <row r="96" spans="1:9">
      <c r="A96" s="74" t="s">
        <v>44</v>
      </c>
      <c r="B96" s="8">
        <f>'iterasi 2'!X62</f>
        <v>0.0750338514687686</v>
      </c>
      <c r="C96" s="7">
        <v>4</v>
      </c>
      <c r="D96" s="7">
        <f t="shared" si="24"/>
        <v>8</v>
      </c>
      <c r="E96" s="7">
        <v>7</v>
      </c>
      <c r="F96" s="8">
        <f t="shared" si="25"/>
        <v>0.00563007886623722</v>
      </c>
      <c r="G96" s="8">
        <f t="shared" si="26"/>
        <v>0.0225203154649489</v>
      </c>
      <c r="H96" s="8">
        <f t="shared" si="27"/>
        <v>0.0450406309298978</v>
      </c>
      <c r="I96" s="8">
        <f t="shared" si="27"/>
        <v>0.0394105520636606</v>
      </c>
    </row>
    <row r="97" spans="1:9">
      <c r="A97" s="74" t="s">
        <v>45</v>
      </c>
      <c r="B97" s="8">
        <f>'iterasi 2'!X63</f>
        <v>0.08732726060959</v>
      </c>
      <c r="C97" s="7">
        <v>5</v>
      </c>
      <c r="D97" s="7">
        <f t="shared" si="24"/>
        <v>10</v>
      </c>
      <c r="E97" s="7">
        <v>6</v>
      </c>
      <c r="F97" s="8">
        <f t="shared" si="25"/>
        <v>0.00762605044557525</v>
      </c>
      <c r="G97" s="8">
        <f t="shared" si="26"/>
        <v>0.0381302522278762</v>
      </c>
      <c r="H97" s="8">
        <f t="shared" si="27"/>
        <v>0.0762605044557525</v>
      </c>
      <c r="I97" s="8">
        <f t="shared" si="27"/>
        <v>0.0457563026734515</v>
      </c>
    </row>
    <row r="98" spans="1:9">
      <c r="A98" s="74" t="s">
        <v>46</v>
      </c>
      <c r="B98" s="8">
        <f>'iterasi 2'!X64</f>
        <v>0.72348150283758</v>
      </c>
      <c r="C98" s="7">
        <v>0</v>
      </c>
      <c r="D98" s="7">
        <f t="shared" si="24"/>
        <v>0</v>
      </c>
      <c r="E98" s="7">
        <v>0</v>
      </c>
      <c r="F98" s="8">
        <f t="shared" si="25"/>
        <v>0.523425484948123</v>
      </c>
      <c r="G98" s="8">
        <f t="shared" si="26"/>
        <v>0</v>
      </c>
      <c r="H98" s="8">
        <f t="shared" si="27"/>
        <v>0</v>
      </c>
      <c r="I98" s="8">
        <f t="shared" si="27"/>
        <v>0</v>
      </c>
    </row>
    <row r="99" spans="1:9">
      <c r="A99" s="74" t="s">
        <v>47</v>
      </c>
      <c r="B99" s="8">
        <f>'iterasi 2'!X65</f>
        <v>0.0199302804604759</v>
      </c>
      <c r="C99" s="7">
        <v>2</v>
      </c>
      <c r="D99" s="7">
        <f t="shared" si="24"/>
        <v>4</v>
      </c>
      <c r="E99" s="7">
        <v>2</v>
      </c>
      <c r="F99" s="8">
        <f t="shared" si="25"/>
        <v>0.000397216079233226</v>
      </c>
      <c r="G99" s="8">
        <f t="shared" si="26"/>
        <v>0.000794432158466452</v>
      </c>
      <c r="H99" s="8">
        <f t="shared" si="27"/>
        <v>0.0015888643169329</v>
      </c>
      <c r="I99" s="8">
        <f t="shared" si="27"/>
        <v>0.000794432158466452</v>
      </c>
    </row>
    <row r="100" spans="1:9">
      <c r="A100" s="74" t="s">
        <v>48</v>
      </c>
      <c r="B100" s="8">
        <f>'iterasi 2'!X66</f>
        <v>0.0199302804604759</v>
      </c>
      <c r="C100" s="7">
        <v>2</v>
      </c>
      <c r="D100" s="7">
        <f t="shared" si="24"/>
        <v>4</v>
      </c>
      <c r="E100" s="7">
        <v>2</v>
      </c>
      <c r="F100" s="8">
        <f t="shared" si="25"/>
        <v>0.000397216079233226</v>
      </c>
      <c r="G100" s="8">
        <f t="shared" si="26"/>
        <v>0.000794432158466452</v>
      </c>
      <c r="H100" s="8">
        <f t="shared" si="27"/>
        <v>0.0015888643169329</v>
      </c>
      <c r="I100" s="8">
        <f t="shared" si="27"/>
        <v>0.000794432158466452</v>
      </c>
    </row>
    <row r="101" spans="1:9">
      <c r="A101" s="74" t="s">
        <v>49</v>
      </c>
      <c r="B101" s="8">
        <f>'iterasi 2'!X67</f>
        <v>0.0574234677747406</v>
      </c>
      <c r="C101" s="7">
        <v>2</v>
      </c>
      <c r="D101" s="7">
        <f t="shared" si="24"/>
        <v>4</v>
      </c>
      <c r="E101" s="7">
        <v>3</v>
      </c>
      <c r="F101" s="8">
        <f t="shared" si="25"/>
        <v>0.00329745465127667</v>
      </c>
      <c r="G101" s="8">
        <f t="shared" si="26"/>
        <v>0.00659490930255334</v>
      </c>
      <c r="H101" s="8">
        <f t="shared" si="27"/>
        <v>0.0131898186051067</v>
      </c>
      <c r="I101" s="8">
        <f t="shared" si="27"/>
        <v>0.00989236395383001</v>
      </c>
    </row>
    <row r="102" spans="1:9">
      <c r="A102" s="74" t="s">
        <v>50</v>
      </c>
      <c r="B102" s="8">
        <f>'iterasi 2'!X68</f>
        <v>0.145360439215879</v>
      </c>
      <c r="C102" s="7">
        <v>3</v>
      </c>
      <c r="D102" s="7">
        <f t="shared" si="24"/>
        <v>6</v>
      </c>
      <c r="E102" s="7">
        <v>2</v>
      </c>
      <c r="F102" s="8">
        <f t="shared" si="25"/>
        <v>0.0211296572890333</v>
      </c>
      <c r="G102" s="8">
        <f t="shared" si="26"/>
        <v>0.0633889718670998</v>
      </c>
      <c r="H102" s="8">
        <f t="shared" si="27"/>
        <v>0.1267779437342</v>
      </c>
      <c r="I102" s="8">
        <f t="shared" si="27"/>
        <v>0.0422593145780665</v>
      </c>
    </row>
    <row r="103" spans="1:9">
      <c r="A103" s="74" t="s">
        <v>51</v>
      </c>
      <c r="B103" s="8">
        <f>'iterasi 2'!X69</f>
        <v>0.0199302804604759</v>
      </c>
      <c r="C103" s="7">
        <v>2</v>
      </c>
      <c r="D103" s="7">
        <f t="shared" si="24"/>
        <v>4</v>
      </c>
      <c r="E103" s="7">
        <v>2</v>
      </c>
      <c r="F103" s="8">
        <f t="shared" si="25"/>
        <v>0.000397216079233226</v>
      </c>
      <c r="G103" s="8">
        <f t="shared" si="26"/>
        <v>0.000794432158466452</v>
      </c>
      <c r="H103" s="8">
        <f t="shared" si="27"/>
        <v>0.0015888643169329</v>
      </c>
      <c r="I103" s="8">
        <f t="shared" si="27"/>
        <v>0.000794432158466452</v>
      </c>
    </row>
    <row r="104" spans="1:9">
      <c r="A104" s="74" t="s">
        <v>52</v>
      </c>
      <c r="B104" s="8">
        <f>'iterasi 2'!X70</f>
        <v>0.985302631996277</v>
      </c>
      <c r="C104" s="7">
        <v>1</v>
      </c>
      <c r="D104" s="7">
        <f t="shared" si="24"/>
        <v>2</v>
      </c>
      <c r="E104" s="7">
        <v>1</v>
      </c>
      <c r="F104" s="8">
        <f t="shared" si="25"/>
        <v>0.97082127661879</v>
      </c>
      <c r="G104" s="8">
        <f t="shared" si="26"/>
        <v>0.97082127661879</v>
      </c>
      <c r="H104" s="8">
        <f t="shared" si="27"/>
        <v>1.94164255323758</v>
      </c>
      <c r="I104" s="8">
        <f t="shared" si="27"/>
        <v>0.97082127661879</v>
      </c>
    </row>
    <row r="105" spans="1:9">
      <c r="A105" s="74" t="s">
        <v>53</v>
      </c>
      <c r="B105" s="8">
        <f>'iterasi 2'!X71</f>
        <v>0.0574234677747406</v>
      </c>
      <c r="C105" s="7">
        <v>2</v>
      </c>
      <c r="D105" s="7">
        <f t="shared" si="24"/>
        <v>4</v>
      </c>
      <c r="E105" s="7">
        <v>3</v>
      </c>
      <c r="F105" s="8">
        <f t="shared" si="25"/>
        <v>0.00329745465127667</v>
      </c>
      <c r="G105" s="8">
        <f t="shared" si="26"/>
        <v>0.00659490930255334</v>
      </c>
      <c r="H105" s="8">
        <f t="shared" si="27"/>
        <v>0.0131898186051067</v>
      </c>
      <c r="I105" s="8">
        <f t="shared" si="27"/>
        <v>0.00989236395383001</v>
      </c>
    </row>
    <row r="106" spans="1:9">
      <c r="A106" s="74" t="s">
        <v>54</v>
      </c>
      <c r="B106" s="8">
        <f>'iterasi 2'!X72</f>
        <v>0.102690839085979</v>
      </c>
      <c r="C106" s="7">
        <v>5</v>
      </c>
      <c r="D106" s="7">
        <f t="shared" si="24"/>
        <v>10</v>
      </c>
      <c r="E106" s="7">
        <v>7</v>
      </c>
      <c r="F106" s="8">
        <f t="shared" si="25"/>
        <v>0.0105454084321823</v>
      </c>
      <c r="G106" s="8">
        <f t="shared" si="26"/>
        <v>0.0527270421609117</v>
      </c>
      <c r="H106" s="8">
        <f t="shared" si="27"/>
        <v>0.105454084321823</v>
      </c>
      <c r="I106" s="8">
        <f t="shared" si="27"/>
        <v>0.0738178590252764</v>
      </c>
    </row>
    <row r="107" spans="1:9">
      <c r="A107" s="74" t="s">
        <v>55</v>
      </c>
      <c r="B107" s="8">
        <f>'iterasi 2'!X73</f>
        <v>0.985302631996277</v>
      </c>
      <c r="C107" s="7">
        <v>1</v>
      </c>
      <c r="D107" s="7">
        <f t="shared" si="24"/>
        <v>2</v>
      </c>
      <c r="E107" s="7">
        <v>1</v>
      </c>
      <c r="F107" s="8">
        <f t="shared" si="25"/>
        <v>0.97082127661879</v>
      </c>
      <c r="G107" s="8">
        <f t="shared" si="26"/>
        <v>0.97082127661879</v>
      </c>
      <c r="H107" s="8">
        <f t="shared" si="27"/>
        <v>1.94164255323758</v>
      </c>
      <c r="I107" s="8">
        <f t="shared" si="27"/>
        <v>0.97082127661879</v>
      </c>
    </row>
    <row r="108" spans="1:9">
      <c r="A108" s="36" t="s">
        <v>5</v>
      </c>
      <c r="B108" s="36"/>
      <c r="C108" s="36"/>
      <c r="D108" s="36"/>
      <c r="E108" s="36"/>
      <c r="F108" s="37">
        <f>SUM(F78:F107)</f>
        <v>7.52386721719225</v>
      </c>
      <c r="G108" s="37">
        <f>SUM(G78:G107)</f>
        <v>5.576358439096</v>
      </c>
      <c r="H108" s="37">
        <f>SUM(H78:H107)</f>
        <v>11.152716878192</v>
      </c>
      <c r="I108" s="37">
        <f>SUM(I78:I107)</f>
        <v>4.79680648408203</v>
      </c>
    </row>
    <row r="109" spans="1:9">
      <c r="A109" s="36" t="s">
        <v>73</v>
      </c>
      <c r="B109" s="36"/>
      <c r="C109" s="36"/>
      <c r="D109" s="36"/>
      <c r="E109" s="36"/>
      <c r="F109" s="36"/>
      <c r="G109" s="37">
        <f>(G108/$F108)</f>
        <v>0.741155881426757</v>
      </c>
      <c r="H109" s="37">
        <f>(H108/$F108)</f>
        <v>1.48231176285351</v>
      </c>
      <c r="I109" s="37">
        <f>(I108/$F108)</f>
        <v>0.637545340130563</v>
      </c>
    </row>
  </sheetData>
  <mergeCells count="46">
    <mergeCell ref="C4:E4"/>
    <mergeCell ref="P4:R4"/>
    <mergeCell ref="A36:E36"/>
    <mergeCell ref="O36:U36"/>
    <mergeCell ref="A37:F37"/>
    <mergeCell ref="C40:E40"/>
    <mergeCell ref="A72:E72"/>
    <mergeCell ref="A73:F73"/>
    <mergeCell ref="C76:E76"/>
    <mergeCell ref="A108:E108"/>
    <mergeCell ref="A109:F109"/>
    <mergeCell ref="A4:A5"/>
    <mergeCell ref="A40:A41"/>
    <mergeCell ref="A76:A77"/>
    <mergeCell ref="B4:B5"/>
    <mergeCell ref="B40:B41"/>
    <mergeCell ref="B76:B77"/>
    <mergeCell ref="F4:F5"/>
    <mergeCell ref="F40:F41"/>
    <mergeCell ref="F76:F77"/>
    <mergeCell ref="G4:G5"/>
    <mergeCell ref="G40:G41"/>
    <mergeCell ref="G76:G77"/>
    <mergeCell ref="H4:H5"/>
    <mergeCell ref="H40:H41"/>
    <mergeCell ref="H76:H77"/>
    <mergeCell ref="I4:I5"/>
    <mergeCell ref="I40:I41"/>
    <mergeCell ref="I76:I77"/>
    <mergeCell ref="K4:K6"/>
    <mergeCell ref="O4:O5"/>
    <mergeCell ref="O42:O43"/>
    <mergeCell ref="P42:P43"/>
    <mergeCell ref="Q42:Q43"/>
    <mergeCell ref="R42:R43"/>
    <mergeCell ref="S4:S5"/>
    <mergeCell ref="T4:T5"/>
    <mergeCell ref="U4:U5"/>
    <mergeCell ref="U42:U43"/>
    <mergeCell ref="V4:V5"/>
    <mergeCell ref="O76:P77"/>
    <mergeCell ref="O82:P83"/>
    <mergeCell ref="O39:X40"/>
    <mergeCell ref="A1:I2"/>
    <mergeCell ref="K1:N2"/>
    <mergeCell ref="P1:V2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9"/>
  <sheetViews>
    <sheetView topLeftCell="K67" workbookViewId="0">
      <selection activeCell="R86" sqref="R86"/>
    </sheetView>
  </sheetViews>
  <sheetFormatPr defaultColWidth="9" defaultRowHeight="15"/>
  <cols>
    <col min="2" max="2" width="25.1428571428571" customWidth="1"/>
    <col min="7" max="9" width="9.85714285714286" customWidth="1"/>
    <col min="14" max="14" width="11.2857142857143" customWidth="1"/>
    <col min="16" max="16" width="13.1428571428571" customWidth="1"/>
    <col min="17" max="17" width="11.5714285714286" customWidth="1"/>
    <col min="18" max="18" width="12.5714285714286" customWidth="1"/>
    <col min="19" max="19" width="13.4285714285714" customWidth="1"/>
    <col min="20" max="20" width="12.8571428571429" customWidth="1"/>
    <col min="21" max="21" width="9.57142857142857" customWidth="1"/>
    <col min="22" max="22" width="13.8571428571429" customWidth="1"/>
    <col min="23" max="23" width="11.4285714285714" customWidth="1"/>
    <col min="24" max="24" width="11.1428571428571" customWidth="1"/>
  </cols>
  <sheetData>
    <row r="1" spans="1:22">
      <c r="A1" s="1" t="s">
        <v>6</v>
      </c>
      <c r="B1" s="2"/>
      <c r="C1" s="2"/>
      <c r="D1" s="2"/>
      <c r="E1" s="2"/>
      <c r="F1" s="2"/>
      <c r="G1" s="2"/>
      <c r="H1" s="2"/>
      <c r="I1" s="2"/>
      <c r="K1" s="1" t="s">
        <v>7</v>
      </c>
      <c r="L1" s="2"/>
      <c r="M1" s="2"/>
      <c r="N1" s="2"/>
      <c r="P1" s="1" t="s">
        <v>8</v>
      </c>
      <c r="Q1" s="2"/>
      <c r="R1" s="2"/>
      <c r="S1" s="2"/>
      <c r="T1" s="2"/>
      <c r="U1" s="2"/>
      <c r="V1" s="2"/>
    </row>
    <row r="2" spans="1:22">
      <c r="A2" s="2"/>
      <c r="B2" s="2"/>
      <c r="C2" s="2"/>
      <c r="D2" s="2"/>
      <c r="E2" s="2"/>
      <c r="F2" s="2"/>
      <c r="G2" s="2"/>
      <c r="H2" s="2"/>
      <c r="I2" s="2"/>
      <c r="K2" s="2"/>
      <c r="L2" s="2"/>
      <c r="M2" s="2"/>
      <c r="N2" s="2"/>
      <c r="P2" s="2"/>
      <c r="Q2" s="2"/>
      <c r="R2" s="2"/>
      <c r="S2" s="2"/>
      <c r="T2" s="2"/>
      <c r="U2" s="2"/>
      <c r="V2" s="2"/>
    </row>
    <row r="4" ht="17.25" customHeight="1" spans="1:22">
      <c r="A4" s="3" t="s">
        <v>3</v>
      </c>
      <c r="B4" s="3" t="s">
        <v>9</v>
      </c>
      <c r="C4" s="3" t="s">
        <v>10</v>
      </c>
      <c r="D4" s="3"/>
      <c r="E4" s="3"/>
      <c r="F4" s="5" t="s">
        <v>11</v>
      </c>
      <c r="G4" s="3" t="s">
        <v>12</v>
      </c>
      <c r="H4" s="3" t="s">
        <v>13</v>
      </c>
      <c r="I4" s="3" t="s">
        <v>14</v>
      </c>
      <c r="K4" s="16" t="s">
        <v>15</v>
      </c>
      <c r="L4" s="49">
        <f>(G36/$F36)</f>
        <v>4.57895810975872</v>
      </c>
      <c r="M4" s="49">
        <f t="shared" ref="M4:N4" si="0">(H36/$F36)</f>
        <v>9.15791621951744</v>
      </c>
      <c r="N4" s="49">
        <f t="shared" si="0"/>
        <v>5.98034817241196</v>
      </c>
      <c r="O4" s="17" t="s">
        <v>3</v>
      </c>
      <c r="P4" s="16" t="s">
        <v>16</v>
      </c>
      <c r="Q4" s="16"/>
      <c r="R4" s="16"/>
      <c r="S4" s="16" t="s">
        <v>17</v>
      </c>
      <c r="T4" s="16" t="s">
        <v>18</v>
      </c>
      <c r="U4" s="16" t="s">
        <v>19</v>
      </c>
      <c r="V4" s="16" t="s">
        <v>20</v>
      </c>
    </row>
    <row r="5" spans="1:22">
      <c r="A5" s="3"/>
      <c r="B5" s="3"/>
      <c r="C5" s="3" t="s">
        <v>21</v>
      </c>
      <c r="D5" s="3" t="s">
        <v>22</v>
      </c>
      <c r="E5" s="3" t="s">
        <v>23</v>
      </c>
      <c r="F5" s="5"/>
      <c r="G5" s="3"/>
      <c r="H5" s="3"/>
      <c r="I5" s="3"/>
      <c r="K5" s="16"/>
      <c r="L5" s="49">
        <f>(G72/$F72)</f>
        <v>2.23641848887371</v>
      </c>
      <c r="M5" s="49">
        <f t="shared" ref="M5:N5" si="1">(H72/$F72)</f>
        <v>4.47283697774741</v>
      </c>
      <c r="N5" s="49">
        <f t="shared" si="1"/>
        <v>2.33786651033688</v>
      </c>
      <c r="O5" s="20"/>
      <c r="P5" s="19" t="s">
        <v>11</v>
      </c>
      <c r="Q5" s="19" t="s">
        <v>24</v>
      </c>
      <c r="R5" s="19" t="s">
        <v>25</v>
      </c>
      <c r="S5" s="16"/>
      <c r="T5" s="16"/>
      <c r="U5" s="16"/>
      <c r="V5" s="16"/>
    </row>
    <row r="6" spans="1:22">
      <c r="A6" s="74" t="s">
        <v>26</v>
      </c>
      <c r="B6" s="8">
        <f>'iterasi 3'!V44</f>
        <v>0.00446479893885431</v>
      </c>
      <c r="C6" s="7">
        <v>2</v>
      </c>
      <c r="D6" s="7">
        <f>C6*2</f>
        <v>4</v>
      </c>
      <c r="E6" s="7">
        <v>2</v>
      </c>
      <c r="F6" s="8">
        <f>B6^2</f>
        <v>1.99344295643946e-5</v>
      </c>
      <c r="G6" s="8">
        <f>$F6*C6</f>
        <v>3.98688591287892e-5</v>
      </c>
      <c r="H6" s="8">
        <f>$F6*D6</f>
        <v>7.97377182575783e-5</v>
      </c>
      <c r="I6" s="8">
        <f>$F6*E6</f>
        <v>3.98688591287892e-5</v>
      </c>
      <c r="K6" s="16"/>
      <c r="L6" s="49">
        <f>(G108/$F108)</f>
        <v>0.584725067320397</v>
      </c>
      <c r="M6" s="49">
        <f t="shared" ref="M6:N6" si="2">(H108/$F108)</f>
        <v>1.16945013464079</v>
      </c>
      <c r="N6" s="49">
        <f t="shared" si="2"/>
        <v>0.480253672111159</v>
      </c>
      <c r="O6" s="68">
        <v>1</v>
      </c>
      <c r="P6" s="56">
        <f>B6^2</f>
        <v>1.99344295643946e-5</v>
      </c>
      <c r="Q6" s="8">
        <v>0.0225</v>
      </c>
      <c r="R6" s="8">
        <v>0.2916</v>
      </c>
      <c r="S6" s="22">
        <f>SUM(($C6-L$4)^2,($D6-M$4)^2,($E6-N$4)^2)*P6</f>
        <v>0.000978746527990005</v>
      </c>
      <c r="T6" s="22">
        <f>SUM(($C42-L$5)^2,($D42-M$5)^2,($E42-N$5)^2)*Q6</f>
        <v>0.00885650148481178</v>
      </c>
      <c r="U6" s="22">
        <f>SUM(($C78-L$6)^2,($D78-M$6)^2,($E78-N$6)^2)*R6</f>
        <v>3.59386635850387</v>
      </c>
      <c r="V6" s="27">
        <f>(S6+T6+U6)</f>
        <v>3.60370160651667</v>
      </c>
    </row>
    <row r="7" spans="1:22">
      <c r="A7" s="74" t="s">
        <v>27</v>
      </c>
      <c r="B7" s="8">
        <f>'iterasi 3'!V45</f>
        <v>0.253752731990061</v>
      </c>
      <c r="C7" s="7">
        <v>3</v>
      </c>
      <c r="D7" s="7">
        <f t="shared" ref="D7:D35" si="3">C7*2</f>
        <v>6</v>
      </c>
      <c r="E7" s="7">
        <v>3</v>
      </c>
      <c r="F7" s="8">
        <f t="shared" ref="F7:F35" si="4">B7^2</f>
        <v>0.0643904489924198</v>
      </c>
      <c r="G7" s="8">
        <f t="shared" ref="G7:G35" si="5">F7*C7</f>
        <v>0.193171346977259</v>
      </c>
      <c r="H7" s="8">
        <f t="shared" ref="H7:I35" si="6">$F7*D7</f>
        <v>0.386342693954519</v>
      </c>
      <c r="I7" s="8">
        <f t="shared" si="6"/>
        <v>0.193171346977259</v>
      </c>
      <c r="O7" s="68">
        <v>2</v>
      </c>
      <c r="P7" s="56">
        <f t="shared" ref="P7:P35" si="7">B7^2</f>
        <v>0.0643904489924198</v>
      </c>
      <c r="Q7" s="8">
        <v>0.0256</v>
      </c>
      <c r="R7" s="8">
        <v>0.2704</v>
      </c>
      <c r="S7" s="22">
        <f t="shared" ref="S7:S35" si="8">SUM(($C7-L$4)^2,($D7-M$4)^2,($E7-N$4)^2)*P7</f>
        <v>1.37460851502944</v>
      </c>
      <c r="T7" s="22">
        <f t="shared" ref="T7:T35" si="9">SUM(($C43-L$5)^2,($D43-M$5)^2,($E43-N$5)^2)*Q7</f>
        <v>0.0858548320973575</v>
      </c>
      <c r="U7" s="22">
        <f t="shared" ref="U7:U35" si="10">SUM(($C79-L$6)^2,($D79-M$6)^2,($E79-N$6)^2)*R7</f>
        <v>9.60376612557026</v>
      </c>
      <c r="V7" s="27">
        <f t="shared" ref="V7:V35" si="11">(S7+T7+U7)</f>
        <v>11.0642294726971</v>
      </c>
    </row>
    <row r="8" spans="1:22">
      <c r="A8" s="74" t="s">
        <v>28</v>
      </c>
      <c r="B8" s="8">
        <f>'iterasi 3'!V46</f>
        <v>0.0245679358267477</v>
      </c>
      <c r="C8" s="7">
        <v>0</v>
      </c>
      <c r="D8" s="7">
        <f t="shared" si="3"/>
        <v>0</v>
      </c>
      <c r="E8" s="7">
        <v>0</v>
      </c>
      <c r="F8" s="8">
        <f t="shared" si="4"/>
        <v>0.000603583470787191</v>
      </c>
      <c r="G8" s="8">
        <f t="shared" si="5"/>
        <v>0</v>
      </c>
      <c r="H8" s="8">
        <f t="shared" si="6"/>
        <v>0</v>
      </c>
      <c r="I8" s="8">
        <f t="shared" si="6"/>
        <v>0</v>
      </c>
      <c r="O8" s="68">
        <v>3</v>
      </c>
      <c r="P8" s="56">
        <f t="shared" si="7"/>
        <v>0.000603583470787191</v>
      </c>
      <c r="Q8" s="8">
        <v>0.1089</v>
      </c>
      <c r="R8" s="8">
        <v>0.3136</v>
      </c>
      <c r="S8" s="22">
        <f t="shared" si="8"/>
        <v>0.0848631425464317</v>
      </c>
      <c r="T8" s="22">
        <f t="shared" si="9"/>
        <v>3.31855958785617</v>
      </c>
      <c r="U8" s="22">
        <f t="shared" si="10"/>
        <v>0.608434367716371</v>
      </c>
      <c r="V8" s="27">
        <f t="shared" si="11"/>
        <v>4.01185709811897</v>
      </c>
    </row>
    <row r="9" spans="1:22">
      <c r="A9" s="74" t="s">
        <v>29</v>
      </c>
      <c r="B9" s="8">
        <f>'iterasi 3'!V47</f>
        <v>0.732392337440193</v>
      </c>
      <c r="C9" s="7">
        <v>6</v>
      </c>
      <c r="D9" s="7">
        <f t="shared" si="3"/>
        <v>12</v>
      </c>
      <c r="E9" s="7">
        <v>8</v>
      </c>
      <c r="F9" s="8">
        <f t="shared" si="4"/>
        <v>0.536398535941109</v>
      </c>
      <c r="G9" s="8">
        <f t="shared" si="5"/>
        <v>3.21839121564665</v>
      </c>
      <c r="H9" s="8">
        <f t="shared" si="6"/>
        <v>6.43678243129331</v>
      </c>
      <c r="I9" s="8">
        <f t="shared" si="6"/>
        <v>4.29118828752887</v>
      </c>
      <c r="O9" s="68">
        <v>4</v>
      </c>
      <c r="P9" s="56">
        <f t="shared" si="7"/>
        <v>0.536398535941109</v>
      </c>
      <c r="Q9" s="8">
        <v>0.0484</v>
      </c>
      <c r="R9" s="8">
        <v>0.0169</v>
      </c>
      <c r="S9" s="22">
        <f t="shared" si="8"/>
        <v>7.60387502605989</v>
      </c>
      <c r="T9" s="22">
        <f t="shared" si="9"/>
        <v>4.97951225508639</v>
      </c>
      <c r="U9" s="22">
        <f t="shared" si="10"/>
        <v>3.43361690312991</v>
      </c>
      <c r="V9" s="27">
        <f t="shared" si="11"/>
        <v>16.0170041842762</v>
      </c>
    </row>
    <row r="10" spans="1:22">
      <c r="A10" s="74" t="s">
        <v>30</v>
      </c>
      <c r="B10" s="8">
        <f>'iterasi 3'!V48</f>
        <v>0.00656124182872385</v>
      </c>
      <c r="C10" s="7">
        <v>1</v>
      </c>
      <c r="D10" s="7">
        <f t="shared" si="3"/>
        <v>2</v>
      </c>
      <c r="E10" s="7">
        <v>1</v>
      </c>
      <c r="F10" s="8">
        <f t="shared" si="4"/>
        <v>4.30498943349955e-5</v>
      </c>
      <c r="G10" s="8">
        <f t="shared" si="5"/>
        <v>4.30498943349955e-5</v>
      </c>
      <c r="H10" s="8">
        <f t="shared" si="6"/>
        <v>8.60997886699909e-5</v>
      </c>
      <c r="I10" s="8">
        <f t="shared" si="6"/>
        <v>4.30498943349955e-5</v>
      </c>
      <c r="O10" s="68">
        <v>5</v>
      </c>
      <c r="P10" s="56">
        <f t="shared" si="7"/>
        <v>4.30498943349955e-5</v>
      </c>
      <c r="Q10" s="8">
        <v>0.0441</v>
      </c>
      <c r="R10" s="8">
        <v>0.1225</v>
      </c>
      <c r="S10" s="22">
        <f t="shared" si="8"/>
        <v>0.00382492170854472</v>
      </c>
      <c r="T10" s="22">
        <f t="shared" si="9"/>
        <v>0.416019122715248</v>
      </c>
      <c r="U10" s="22">
        <f t="shared" si="10"/>
        <v>0.138719317754487</v>
      </c>
      <c r="V10" s="27">
        <f t="shared" si="11"/>
        <v>0.55856336217828</v>
      </c>
    </row>
    <row r="11" spans="1:22">
      <c r="A11" s="74" t="s">
        <v>31</v>
      </c>
      <c r="B11" s="8">
        <f>'iterasi 3'!V49</f>
        <v>0.00906407583696716</v>
      </c>
      <c r="C11" s="7">
        <v>1</v>
      </c>
      <c r="D11" s="7">
        <f t="shared" si="3"/>
        <v>2</v>
      </c>
      <c r="E11" s="7">
        <v>0</v>
      </c>
      <c r="F11" s="8">
        <f t="shared" si="4"/>
        <v>8.21574707782919e-5</v>
      </c>
      <c r="G11" s="8">
        <f t="shared" si="5"/>
        <v>8.21574707782919e-5</v>
      </c>
      <c r="H11" s="8">
        <f t="shared" si="6"/>
        <v>0.000164314941556584</v>
      </c>
      <c r="I11" s="8">
        <f t="shared" si="6"/>
        <v>0</v>
      </c>
      <c r="O11" s="68">
        <v>6</v>
      </c>
      <c r="P11" s="56">
        <f t="shared" si="7"/>
        <v>8.21574707782919e-5</v>
      </c>
      <c r="Q11" s="8">
        <v>0.09</v>
      </c>
      <c r="R11" s="8">
        <v>0.3136</v>
      </c>
      <c r="S11" s="22">
        <f t="shared" si="8"/>
        <v>0.00820007718509624</v>
      </c>
      <c r="T11" s="22">
        <f t="shared" si="9"/>
        <v>1.17983458964686</v>
      </c>
      <c r="U11" s="22">
        <f t="shared" si="10"/>
        <v>0.342736556599605</v>
      </c>
      <c r="V11" s="27">
        <f t="shared" si="11"/>
        <v>1.53077122343156</v>
      </c>
    </row>
    <row r="12" spans="1:22">
      <c r="A12" s="74" t="s">
        <v>32</v>
      </c>
      <c r="B12" s="8">
        <f>'iterasi 3'!V50</f>
        <v>0.00446479893885431</v>
      </c>
      <c r="C12" s="7">
        <v>2</v>
      </c>
      <c r="D12" s="7">
        <f t="shared" si="3"/>
        <v>4</v>
      </c>
      <c r="E12" s="7">
        <v>2</v>
      </c>
      <c r="F12" s="8">
        <f t="shared" si="4"/>
        <v>1.99344295643946e-5</v>
      </c>
      <c r="G12" s="8">
        <f t="shared" si="5"/>
        <v>3.98688591287892e-5</v>
      </c>
      <c r="H12" s="8">
        <f t="shared" si="6"/>
        <v>7.97377182575783e-5</v>
      </c>
      <c r="I12" s="8">
        <f t="shared" si="6"/>
        <v>3.98688591287892e-5</v>
      </c>
      <c r="O12" s="68">
        <v>7</v>
      </c>
      <c r="P12" s="56">
        <f t="shared" si="7"/>
        <v>1.99344295643946e-5</v>
      </c>
      <c r="Q12" s="8">
        <v>0.1681</v>
      </c>
      <c r="R12" s="8">
        <v>0.0196</v>
      </c>
      <c r="S12" s="22">
        <f t="shared" si="8"/>
        <v>0.000978746527990005</v>
      </c>
      <c r="T12" s="22">
        <f t="shared" si="9"/>
        <v>0.0661679066487493</v>
      </c>
      <c r="U12" s="22">
        <f t="shared" si="10"/>
        <v>0.241563033699163</v>
      </c>
      <c r="V12" s="27">
        <f t="shared" si="11"/>
        <v>0.308709686875902</v>
      </c>
    </row>
    <row r="13" spans="1:22">
      <c r="A13" s="74" t="s">
        <v>33</v>
      </c>
      <c r="B13" s="8">
        <f>'iterasi 3'!V51</f>
        <v>0.423788337260511</v>
      </c>
      <c r="C13" s="7">
        <v>3</v>
      </c>
      <c r="D13" s="7">
        <f t="shared" si="3"/>
        <v>6</v>
      </c>
      <c r="E13" s="7">
        <v>4</v>
      </c>
      <c r="F13" s="8">
        <f t="shared" si="4"/>
        <v>0.179596554798029</v>
      </c>
      <c r="G13" s="8">
        <f t="shared" si="5"/>
        <v>0.538789664394086</v>
      </c>
      <c r="H13" s="8">
        <f t="shared" si="6"/>
        <v>1.07757932878817</v>
      </c>
      <c r="I13" s="8">
        <f t="shared" si="6"/>
        <v>0.718386219192115</v>
      </c>
      <c r="O13" s="68">
        <v>8</v>
      </c>
      <c r="P13" s="56">
        <f t="shared" si="7"/>
        <v>0.179596554798029</v>
      </c>
      <c r="Q13" s="8">
        <v>0.1024</v>
      </c>
      <c r="R13" s="8">
        <v>0.1156</v>
      </c>
      <c r="S13" s="22">
        <f t="shared" si="8"/>
        <v>2.94310665363719</v>
      </c>
      <c r="T13" s="22">
        <f t="shared" si="9"/>
        <v>0.581424267072436</v>
      </c>
      <c r="U13" s="22">
        <f t="shared" si="10"/>
        <v>4.80391743723542</v>
      </c>
      <c r="V13" s="27">
        <f t="shared" si="11"/>
        <v>8.32844835794504</v>
      </c>
    </row>
    <row r="14" spans="1:22">
      <c r="A14" s="74" t="s">
        <v>34</v>
      </c>
      <c r="B14" s="8">
        <f>'iterasi 3'!V52</f>
        <v>0.440787988789847</v>
      </c>
      <c r="C14" s="7">
        <v>4</v>
      </c>
      <c r="D14" s="7">
        <f t="shared" si="3"/>
        <v>8</v>
      </c>
      <c r="E14" s="7">
        <v>1</v>
      </c>
      <c r="F14" s="8">
        <f t="shared" si="4"/>
        <v>0.194294051061398</v>
      </c>
      <c r="G14" s="8">
        <f t="shared" si="5"/>
        <v>0.777176204245594</v>
      </c>
      <c r="H14" s="8">
        <f t="shared" si="6"/>
        <v>1.55435240849119</v>
      </c>
      <c r="I14" s="8">
        <f t="shared" si="6"/>
        <v>0.194294051061398</v>
      </c>
      <c r="O14" s="68">
        <v>9</v>
      </c>
      <c r="P14" s="56">
        <f t="shared" si="7"/>
        <v>0.194294051061398</v>
      </c>
      <c r="Q14" s="8">
        <v>0.0121</v>
      </c>
      <c r="R14" s="8">
        <v>0.0529</v>
      </c>
      <c r="S14" s="22">
        <f t="shared" si="8"/>
        <v>5.14487351647817</v>
      </c>
      <c r="T14" s="22">
        <f t="shared" si="9"/>
        <v>0.209825924930103</v>
      </c>
      <c r="U14" s="22">
        <f t="shared" si="10"/>
        <v>3.09944541538059</v>
      </c>
      <c r="V14" s="27">
        <f t="shared" si="11"/>
        <v>8.45414485678886</v>
      </c>
    </row>
    <row r="15" spans="1:22">
      <c r="A15" s="74" t="s">
        <v>35</v>
      </c>
      <c r="B15" s="8">
        <f>'iterasi 3'!V53</f>
        <v>0.646193438136418</v>
      </c>
      <c r="C15" s="7">
        <v>7</v>
      </c>
      <c r="D15" s="7">
        <f t="shared" si="3"/>
        <v>14</v>
      </c>
      <c r="E15" s="7">
        <v>9</v>
      </c>
      <c r="F15" s="8">
        <f t="shared" si="4"/>
        <v>0.417565959490564</v>
      </c>
      <c r="G15" s="8">
        <f t="shared" si="5"/>
        <v>2.92296171643395</v>
      </c>
      <c r="H15" s="8">
        <f t="shared" si="6"/>
        <v>5.8459234328679</v>
      </c>
      <c r="I15" s="8">
        <f t="shared" si="6"/>
        <v>3.75809363541508</v>
      </c>
      <c r="O15" s="68">
        <v>10</v>
      </c>
      <c r="P15" s="56">
        <f t="shared" si="7"/>
        <v>0.417565959490564</v>
      </c>
      <c r="Q15" s="8">
        <v>0.1089</v>
      </c>
      <c r="R15" s="8">
        <v>0.1225</v>
      </c>
      <c r="S15" s="22">
        <f t="shared" si="8"/>
        <v>16.0451875958293</v>
      </c>
      <c r="T15" s="22">
        <f t="shared" si="9"/>
        <v>17.1890555136095</v>
      </c>
      <c r="U15" s="22">
        <f t="shared" si="10"/>
        <v>34.0996928756117</v>
      </c>
      <c r="V15" s="27">
        <f t="shared" si="11"/>
        <v>67.3339359850506</v>
      </c>
    </row>
    <row r="16" spans="1:22">
      <c r="A16" s="74" t="s">
        <v>36</v>
      </c>
      <c r="B16" s="8">
        <f>'iterasi 3'!V54</f>
        <v>0.0245679358267477</v>
      </c>
      <c r="C16" s="7">
        <v>0</v>
      </c>
      <c r="D16" s="7">
        <f t="shared" si="3"/>
        <v>0</v>
      </c>
      <c r="E16" s="7">
        <v>0</v>
      </c>
      <c r="F16" s="8">
        <f t="shared" si="4"/>
        <v>0.000603583470787191</v>
      </c>
      <c r="G16" s="8">
        <f t="shared" si="5"/>
        <v>0</v>
      </c>
      <c r="H16" s="8">
        <f t="shared" si="6"/>
        <v>0</v>
      </c>
      <c r="I16" s="8">
        <f t="shared" si="6"/>
        <v>0</v>
      </c>
      <c r="O16" s="68">
        <v>11</v>
      </c>
      <c r="P16" s="56">
        <f t="shared" si="7"/>
        <v>0.000603583470787191</v>
      </c>
      <c r="Q16" s="8">
        <v>0.09</v>
      </c>
      <c r="R16" s="8">
        <v>0.2601</v>
      </c>
      <c r="S16" s="22">
        <f t="shared" si="8"/>
        <v>0.0848631425464317</v>
      </c>
      <c r="T16" s="22">
        <f t="shared" si="9"/>
        <v>2.7426112296332</v>
      </c>
      <c r="U16" s="22">
        <f t="shared" si="10"/>
        <v>0.504635775009656</v>
      </c>
      <c r="V16" s="27">
        <f t="shared" si="11"/>
        <v>3.33211014718928</v>
      </c>
    </row>
    <row r="17" spans="1:22">
      <c r="A17" s="74" t="s">
        <v>37</v>
      </c>
      <c r="B17" s="8">
        <f>'iterasi 3'!V55</f>
        <v>0.733693150743635</v>
      </c>
      <c r="C17" s="7">
        <v>4</v>
      </c>
      <c r="D17" s="7">
        <f t="shared" si="3"/>
        <v>8</v>
      </c>
      <c r="E17" s="7">
        <v>3</v>
      </c>
      <c r="F17" s="8">
        <f t="shared" si="4"/>
        <v>0.538305639448123</v>
      </c>
      <c r="G17" s="8">
        <f t="shared" si="5"/>
        <v>2.15322255779249</v>
      </c>
      <c r="H17" s="8">
        <f t="shared" si="6"/>
        <v>4.30644511558498</v>
      </c>
      <c r="I17" s="8">
        <f t="shared" si="6"/>
        <v>1.61491691834437</v>
      </c>
      <c r="O17" s="68">
        <v>12</v>
      </c>
      <c r="P17" s="56">
        <f t="shared" si="7"/>
        <v>0.538305639448123</v>
      </c>
      <c r="Q17" s="8">
        <v>0.0324</v>
      </c>
      <c r="R17" s="8">
        <v>0.0625</v>
      </c>
      <c r="S17" s="22">
        <f t="shared" si="8"/>
        <v>5.68366655394458</v>
      </c>
      <c r="T17" s="22">
        <f t="shared" si="9"/>
        <v>0.518060431478137</v>
      </c>
      <c r="U17" s="22">
        <f t="shared" si="10"/>
        <v>4.0418522428661</v>
      </c>
      <c r="V17" s="27">
        <f t="shared" si="11"/>
        <v>10.2435792282888</v>
      </c>
    </row>
    <row r="18" spans="1:22">
      <c r="A18" s="74" t="s">
        <v>38</v>
      </c>
      <c r="B18" s="8">
        <f>'iterasi 3'!V56</f>
        <v>0.0245679358267477</v>
      </c>
      <c r="C18" s="7">
        <v>0</v>
      </c>
      <c r="D18" s="7">
        <f t="shared" si="3"/>
        <v>0</v>
      </c>
      <c r="E18" s="7">
        <v>0</v>
      </c>
      <c r="F18" s="8">
        <f t="shared" si="4"/>
        <v>0.000603583470787191</v>
      </c>
      <c r="G18" s="8">
        <f t="shared" si="5"/>
        <v>0</v>
      </c>
      <c r="H18" s="8">
        <f t="shared" si="6"/>
        <v>0</v>
      </c>
      <c r="I18" s="8">
        <f t="shared" si="6"/>
        <v>0</v>
      </c>
      <c r="O18" s="68">
        <v>13</v>
      </c>
      <c r="P18" s="56">
        <f t="shared" si="7"/>
        <v>0.000603583470787191</v>
      </c>
      <c r="Q18" s="8">
        <v>0.3136</v>
      </c>
      <c r="R18" s="8">
        <v>0.0361</v>
      </c>
      <c r="S18" s="22">
        <f t="shared" si="8"/>
        <v>0.0848631425464317</v>
      </c>
      <c r="T18" s="22">
        <f t="shared" si="9"/>
        <v>9.55647646236634</v>
      </c>
      <c r="U18" s="22">
        <f t="shared" si="10"/>
        <v>0.0700397980693909</v>
      </c>
      <c r="V18" s="27">
        <f t="shared" si="11"/>
        <v>9.71137940298216</v>
      </c>
    </row>
    <row r="19" spans="1:22">
      <c r="A19" s="74" t="s">
        <v>39</v>
      </c>
      <c r="B19" s="8">
        <f>'iterasi 3'!V57</f>
        <v>0.033526747976285</v>
      </c>
      <c r="C19" s="7">
        <v>2</v>
      </c>
      <c r="D19" s="7">
        <f t="shared" si="3"/>
        <v>4</v>
      </c>
      <c r="E19" s="7">
        <v>1</v>
      </c>
      <c r="F19" s="8">
        <f t="shared" si="4"/>
        <v>0.00112404282986533</v>
      </c>
      <c r="G19" s="8">
        <f t="shared" si="5"/>
        <v>0.00224808565973065</v>
      </c>
      <c r="H19" s="8">
        <f t="shared" si="6"/>
        <v>0.00449617131946131</v>
      </c>
      <c r="I19" s="8">
        <f t="shared" si="6"/>
        <v>0.00112404282986533</v>
      </c>
      <c r="O19" s="68">
        <v>14</v>
      </c>
      <c r="P19" s="56">
        <f t="shared" si="7"/>
        <v>0.00112404282986533</v>
      </c>
      <c r="Q19" s="8">
        <v>0.1225</v>
      </c>
      <c r="R19" s="8">
        <v>0.1681</v>
      </c>
      <c r="S19" s="22">
        <f t="shared" si="8"/>
        <v>0.0652607943163911</v>
      </c>
      <c r="T19" s="22">
        <f t="shared" si="9"/>
        <v>0.253496025338734</v>
      </c>
      <c r="U19" s="22">
        <f t="shared" si="10"/>
        <v>1.72893403787139</v>
      </c>
      <c r="V19" s="27">
        <f t="shared" si="11"/>
        <v>2.04769085752651</v>
      </c>
    </row>
    <row r="20" spans="1:22">
      <c r="A20" s="74" t="s">
        <v>40</v>
      </c>
      <c r="B20" s="8">
        <f>'iterasi 3'!V58</f>
        <v>0.585175720888421</v>
      </c>
      <c r="C20" s="7">
        <v>3</v>
      </c>
      <c r="D20" s="7">
        <f t="shared" si="3"/>
        <v>6</v>
      </c>
      <c r="E20" s="7">
        <v>5</v>
      </c>
      <c r="F20" s="8">
        <f t="shared" si="4"/>
        <v>0.342430624317283</v>
      </c>
      <c r="G20" s="8">
        <f t="shared" si="5"/>
        <v>1.02729187295185</v>
      </c>
      <c r="H20" s="8">
        <f t="shared" si="6"/>
        <v>2.0545837459037</v>
      </c>
      <c r="I20" s="8">
        <f t="shared" si="6"/>
        <v>1.71215312158641</v>
      </c>
      <c r="O20" s="68">
        <v>15</v>
      </c>
      <c r="P20" s="56">
        <f t="shared" si="7"/>
        <v>0.342430624317283</v>
      </c>
      <c r="Q20" s="8">
        <v>0.2209</v>
      </c>
      <c r="R20" s="8">
        <v>0.0729</v>
      </c>
      <c r="S20" s="22">
        <f t="shared" si="8"/>
        <v>4.5976879582455</v>
      </c>
      <c r="T20" s="22">
        <f t="shared" si="9"/>
        <v>2.20949444874392</v>
      </c>
      <c r="U20" s="22">
        <f t="shared" si="10"/>
        <v>3.61553905936798</v>
      </c>
      <c r="V20" s="27">
        <f t="shared" si="11"/>
        <v>10.4227214663574</v>
      </c>
    </row>
    <row r="21" spans="1:22">
      <c r="A21" s="74" t="s">
        <v>41</v>
      </c>
      <c r="B21" s="8">
        <f>'iterasi 3'!V59</f>
        <v>0.00656124182872385</v>
      </c>
      <c r="C21" s="7">
        <v>1</v>
      </c>
      <c r="D21" s="7">
        <f t="shared" si="3"/>
        <v>2</v>
      </c>
      <c r="E21" s="7">
        <v>1</v>
      </c>
      <c r="F21" s="8">
        <f t="shared" si="4"/>
        <v>4.30498943349955e-5</v>
      </c>
      <c r="G21" s="8">
        <f t="shared" si="5"/>
        <v>4.30498943349955e-5</v>
      </c>
      <c r="H21" s="8">
        <f t="shared" si="6"/>
        <v>8.60997886699909e-5</v>
      </c>
      <c r="I21" s="8">
        <f t="shared" si="6"/>
        <v>4.30498943349955e-5</v>
      </c>
      <c r="O21" s="68">
        <v>16</v>
      </c>
      <c r="P21" s="56">
        <f t="shared" si="7"/>
        <v>4.30498943349955e-5</v>
      </c>
      <c r="Q21" s="8">
        <v>0.2116</v>
      </c>
      <c r="R21" s="8">
        <v>0.0361</v>
      </c>
      <c r="S21" s="22">
        <f t="shared" si="8"/>
        <v>0.00382492170854472</v>
      </c>
      <c r="T21" s="22">
        <f t="shared" si="9"/>
        <v>1.99613710581738</v>
      </c>
      <c r="U21" s="22">
        <f t="shared" si="10"/>
        <v>0.0408797336403018</v>
      </c>
      <c r="V21" s="27">
        <f t="shared" si="11"/>
        <v>2.04084176116623</v>
      </c>
    </row>
    <row r="22" spans="1:22">
      <c r="A22" s="74" t="s">
        <v>42</v>
      </c>
      <c r="B22" s="8">
        <f>'iterasi 3'!V60</f>
        <v>0.0245679358267477</v>
      </c>
      <c r="C22" s="7">
        <v>0</v>
      </c>
      <c r="D22" s="7">
        <f t="shared" si="3"/>
        <v>0</v>
      </c>
      <c r="E22" s="7">
        <v>0</v>
      </c>
      <c r="F22" s="8">
        <f t="shared" si="4"/>
        <v>0.000603583470787191</v>
      </c>
      <c r="G22" s="8">
        <f t="shared" si="5"/>
        <v>0</v>
      </c>
      <c r="H22" s="8">
        <f t="shared" si="6"/>
        <v>0</v>
      </c>
      <c r="I22" s="8">
        <f t="shared" si="6"/>
        <v>0</v>
      </c>
      <c r="O22" s="68">
        <v>17</v>
      </c>
      <c r="P22" s="56">
        <f t="shared" si="7"/>
        <v>0.000603583470787191</v>
      </c>
      <c r="Q22" s="8">
        <v>0.0064</v>
      </c>
      <c r="R22" s="8">
        <v>0.3969</v>
      </c>
      <c r="S22" s="22">
        <f t="shared" si="8"/>
        <v>0.0848631425464317</v>
      </c>
      <c r="T22" s="22">
        <f t="shared" si="9"/>
        <v>0.195030131885027</v>
      </c>
      <c r="U22" s="22">
        <f t="shared" si="10"/>
        <v>0.770049746641032</v>
      </c>
      <c r="V22" s="27">
        <f t="shared" si="11"/>
        <v>1.04994302107249</v>
      </c>
    </row>
    <row r="23" spans="1:22">
      <c r="A23" s="74" t="s">
        <v>43</v>
      </c>
      <c r="B23" s="8">
        <f>'iterasi 3'!V61</f>
        <v>0.585175720888421</v>
      </c>
      <c r="C23" s="7">
        <v>3</v>
      </c>
      <c r="D23" s="7">
        <f t="shared" si="3"/>
        <v>6</v>
      </c>
      <c r="E23" s="7">
        <v>5</v>
      </c>
      <c r="F23" s="8">
        <f t="shared" si="4"/>
        <v>0.342430624317283</v>
      </c>
      <c r="G23" s="8">
        <f t="shared" si="5"/>
        <v>1.02729187295185</v>
      </c>
      <c r="H23" s="8">
        <f t="shared" si="6"/>
        <v>2.0545837459037</v>
      </c>
      <c r="I23" s="8">
        <f t="shared" si="6"/>
        <v>1.71215312158641</v>
      </c>
      <c r="O23" s="68">
        <v>18</v>
      </c>
      <c r="P23" s="56">
        <f t="shared" si="7"/>
        <v>0.342430624317283</v>
      </c>
      <c r="Q23" s="8">
        <v>0.16</v>
      </c>
      <c r="R23" s="8">
        <v>0.1024</v>
      </c>
      <c r="S23" s="22">
        <f t="shared" si="8"/>
        <v>4.5976879582455</v>
      </c>
      <c r="T23" s="22">
        <f t="shared" si="9"/>
        <v>1.60035813399288</v>
      </c>
      <c r="U23" s="22">
        <f t="shared" si="10"/>
        <v>5.07861727955118</v>
      </c>
      <c r="V23" s="27">
        <f t="shared" si="11"/>
        <v>11.2766633717896</v>
      </c>
    </row>
    <row r="24" spans="1:22">
      <c r="A24" s="74" t="s">
        <v>44</v>
      </c>
      <c r="B24" s="8">
        <f>'iterasi 3'!V62</f>
        <v>0.896681529207715</v>
      </c>
      <c r="C24" s="7">
        <v>4</v>
      </c>
      <c r="D24" s="7">
        <f t="shared" si="3"/>
        <v>8</v>
      </c>
      <c r="E24" s="7">
        <v>7</v>
      </c>
      <c r="F24" s="8">
        <f t="shared" si="4"/>
        <v>0.804037764822286</v>
      </c>
      <c r="G24" s="8">
        <f t="shared" si="5"/>
        <v>3.21615105928914</v>
      </c>
      <c r="H24" s="8">
        <f t="shared" si="6"/>
        <v>6.43230211857829</v>
      </c>
      <c r="I24" s="8">
        <f t="shared" si="6"/>
        <v>5.628264353756</v>
      </c>
      <c r="O24" s="68">
        <v>19</v>
      </c>
      <c r="P24" s="56">
        <f t="shared" si="7"/>
        <v>0.804037764822286</v>
      </c>
      <c r="Q24" s="8">
        <v>0.0576</v>
      </c>
      <c r="R24" s="8">
        <v>0.1225</v>
      </c>
      <c r="S24" s="22">
        <f t="shared" si="8"/>
        <v>2.1834870164066</v>
      </c>
      <c r="T24" s="22">
        <f t="shared" si="9"/>
        <v>2.14770743466456</v>
      </c>
      <c r="U24" s="22">
        <f t="shared" si="10"/>
        <v>12.3513817973486</v>
      </c>
      <c r="V24" s="27">
        <f t="shared" si="11"/>
        <v>16.6825762484198</v>
      </c>
    </row>
    <row r="25" spans="1:22">
      <c r="A25" s="74" t="s">
        <v>45</v>
      </c>
      <c r="B25" s="8">
        <f>'iterasi 3'!V63</f>
        <v>0.895149530084043</v>
      </c>
      <c r="C25" s="7">
        <v>5</v>
      </c>
      <c r="D25" s="7">
        <f t="shared" si="3"/>
        <v>10</v>
      </c>
      <c r="E25" s="7">
        <v>6</v>
      </c>
      <c r="F25" s="8">
        <f t="shared" si="4"/>
        <v>0.801292681209684</v>
      </c>
      <c r="G25" s="8">
        <f t="shared" si="5"/>
        <v>4.00646340604842</v>
      </c>
      <c r="H25" s="8">
        <f t="shared" si="6"/>
        <v>8.01292681209684</v>
      </c>
      <c r="I25" s="8">
        <f t="shared" si="6"/>
        <v>4.8077560872581</v>
      </c>
      <c r="O25" s="68">
        <v>20</v>
      </c>
      <c r="P25" s="56">
        <f t="shared" si="7"/>
        <v>0.801292681209684</v>
      </c>
      <c r="Q25" s="8">
        <v>0.0441</v>
      </c>
      <c r="R25" s="8">
        <v>0.0144</v>
      </c>
      <c r="S25" s="22">
        <f t="shared" si="8"/>
        <v>0.710560356577326</v>
      </c>
      <c r="T25" s="22">
        <f t="shared" si="9"/>
        <v>2.27547777728346</v>
      </c>
      <c r="U25" s="22">
        <f t="shared" si="10"/>
        <v>1.84234842979181</v>
      </c>
      <c r="V25" s="27">
        <f t="shared" si="11"/>
        <v>4.8283865636526</v>
      </c>
    </row>
    <row r="26" spans="1:22">
      <c r="A26" s="74" t="s">
        <v>46</v>
      </c>
      <c r="B26" s="8">
        <f>'iterasi 3'!V64</f>
        <v>0.0245679358267477</v>
      </c>
      <c r="C26" s="7">
        <v>0</v>
      </c>
      <c r="D26" s="7">
        <f t="shared" si="3"/>
        <v>0</v>
      </c>
      <c r="E26" s="7">
        <v>0</v>
      </c>
      <c r="F26" s="8">
        <f t="shared" si="4"/>
        <v>0.000603583470787191</v>
      </c>
      <c r="G26" s="8">
        <f t="shared" si="5"/>
        <v>0</v>
      </c>
      <c r="H26" s="8">
        <f t="shared" si="6"/>
        <v>0</v>
      </c>
      <c r="I26" s="8">
        <f t="shared" si="6"/>
        <v>0</v>
      </c>
      <c r="O26" s="68">
        <v>21</v>
      </c>
      <c r="P26" s="56">
        <f t="shared" si="7"/>
        <v>0.000603583470787191</v>
      </c>
      <c r="Q26" s="8">
        <v>0.0625</v>
      </c>
      <c r="R26" s="8">
        <v>0.3481</v>
      </c>
      <c r="S26" s="22">
        <f t="shared" si="8"/>
        <v>0.0848631425464317</v>
      </c>
      <c r="T26" s="22">
        <f t="shared" si="9"/>
        <v>1.90459113168972</v>
      </c>
      <c r="U26" s="22">
        <f t="shared" si="10"/>
        <v>0.675369908807617</v>
      </c>
      <c r="V26" s="27">
        <f t="shared" si="11"/>
        <v>2.66482418304377</v>
      </c>
    </row>
    <row r="27" spans="1:22">
      <c r="A27" s="74" t="s">
        <v>47</v>
      </c>
      <c r="B27" s="8">
        <f>'iterasi 3'!V65</f>
        <v>0.00446479893885431</v>
      </c>
      <c r="C27" s="7">
        <v>2</v>
      </c>
      <c r="D27" s="7">
        <f t="shared" si="3"/>
        <v>4</v>
      </c>
      <c r="E27" s="7">
        <v>2</v>
      </c>
      <c r="F27" s="8">
        <f t="shared" si="4"/>
        <v>1.99344295643946e-5</v>
      </c>
      <c r="G27" s="8">
        <f t="shared" si="5"/>
        <v>3.98688591287892e-5</v>
      </c>
      <c r="H27" s="8">
        <f t="shared" si="6"/>
        <v>7.97377182575783e-5</v>
      </c>
      <c r="I27" s="8">
        <f t="shared" si="6"/>
        <v>3.98688591287892e-5</v>
      </c>
      <c r="O27" s="68">
        <v>22</v>
      </c>
      <c r="P27" s="56">
        <f t="shared" si="7"/>
        <v>1.99344295643946e-5</v>
      </c>
      <c r="Q27" s="8">
        <v>0.0625</v>
      </c>
      <c r="R27" s="8">
        <v>0.0784</v>
      </c>
      <c r="S27" s="22">
        <f t="shared" si="8"/>
        <v>0.000978746527990005</v>
      </c>
      <c r="T27" s="22">
        <f t="shared" si="9"/>
        <v>0.0246013930133661</v>
      </c>
      <c r="U27" s="22">
        <f t="shared" si="10"/>
        <v>0.96625213479665</v>
      </c>
      <c r="V27" s="27">
        <f t="shared" si="11"/>
        <v>0.991832274338006</v>
      </c>
    </row>
    <row r="28" spans="1:22">
      <c r="A28" s="74" t="s">
        <v>48</v>
      </c>
      <c r="B28" s="8">
        <f>'iterasi 3'!V66</f>
        <v>0.00446479893885431</v>
      </c>
      <c r="C28" s="7">
        <v>2</v>
      </c>
      <c r="D28" s="7">
        <f t="shared" si="3"/>
        <v>4</v>
      </c>
      <c r="E28" s="7">
        <v>2</v>
      </c>
      <c r="F28" s="8">
        <f t="shared" si="4"/>
        <v>1.99344295643946e-5</v>
      </c>
      <c r="G28" s="8">
        <f t="shared" si="5"/>
        <v>3.98688591287892e-5</v>
      </c>
      <c r="H28" s="8">
        <f t="shared" si="6"/>
        <v>7.97377182575783e-5</v>
      </c>
      <c r="I28" s="8">
        <f t="shared" si="6"/>
        <v>3.98688591287892e-5</v>
      </c>
      <c r="O28" s="68">
        <v>23</v>
      </c>
      <c r="P28" s="56">
        <f t="shared" si="7"/>
        <v>1.99344295643946e-5</v>
      </c>
      <c r="Q28" s="8">
        <v>0.3364</v>
      </c>
      <c r="R28" s="8">
        <v>0.09</v>
      </c>
      <c r="S28" s="22">
        <f t="shared" si="8"/>
        <v>0.000978746527990005</v>
      </c>
      <c r="T28" s="22">
        <f t="shared" si="9"/>
        <v>0.132414537755141</v>
      </c>
      <c r="U28" s="22">
        <f t="shared" si="10"/>
        <v>1.10921801188391</v>
      </c>
      <c r="V28" s="27">
        <f t="shared" si="11"/>
        <v>1.24261129616704</v>
      </c>
    </row>
    <row r="29" spans="1:22">
      <c r="A29" s="74" t="s">
        <v>49</v>
      </c>
      <c r="B29" s="8">
        <f>'iterasi 3'!V67</f>
        <v>0.020496300628738</v>
      </c>
      <c r="C29" s="7">
        <v>2</v>
      </c>
      <c r="D29" s="7">
        <f t="shared" si="3"/>
        <v>4</v>
      </c>
      <c r="E29" s="7">
        <v>3</v>
      </c>
      <c r="F29" s="8">
        <f t="shared" si="4"/>
        <v>0.000420098339463607</v>
      </c>
      <c r="G29" s="8">
        <f t="shared" si="5"/>
        <v>0.000840196678927214</v>
      </c>
      <c r="H29" s="8">
        <f t="shared" si="6"/>
        <v>0.00168039335785443</v>
      </c>
      <c r="I29" s="8">
        <f t="shared" si="6"/>
        <v>0.00126029501839082</v>
      </c>
      <c r="O29" s="68">
        <v>24</v>
      </c>
      <c r="P29" s="56">
        <f t="shared" si="7"/>
        <v>0.000420098339463607</v>
      </c>
      <c r="Q29" s="8">
        <v>0.0441</v>
      </c>
      <c r="R29" s="8">
        <v>0.1225</v>
      </c>
      <c r="S29" s="22">
        <f t="shared" si="8"/>
        <v>0.017701935742036</v>
      </c>
      <c r="T29" s="22">
        <f t="shared" si="9"/>
        <v>0.0316589166985179</v>
      </c>
      <c r="U29" s="22">
        <f t="shared" si="10"/>
        <v>2.00460681095253</v>
      </c>
      <c r="V29" s="27">
        <f t="shared" si="11"/>
        <v>2.05396766339309</v>
      </c>
    </row>
    <row r="30" spans="1:22">
      <c r="A30" s="74" t="s">
        <v>50</v>
      </c>
      <c r="B30" s="8">
        <f>'iterasi 3'!V68</f>
        <v>0.170216830584954</v>
      </c>
      <c r="C30" s="7">
        <v>3</v>
      </c>
      <c r="D30" s="7">
        <f t="shared" si="3"/>
        <v>6</v>
      </c>
      <c r="E30" s="7">
        <v>2</v>
      </c>
      <c r="F30" s="8">
        <f t="shared" si="4"/>
        <v>0.0289737694143869</v>
      </c>
      <c r="G30" s="8">
        <f t="shared" si="5"/>
        <v>0.0869213082431608</v>
      </c>
      <c r="H30" s="8">
        <f t="shared" si="6"/>
        <v>0.173842616486322</v>
      </c>
      <c r="I30" s="8">
        <f t="shared" si="6"/>
        <v>0.0579475388287739</v>
      </c>
      <c r="O30" s="68">
        <v>25</v>
      </c>
      <c r="P30" s="56">
        <f t="shared" si="7"/>
        <v>0.0289737694143869</v>
      </c>
      <c r="Q30" s="8">
        <v>0.0225</v>
      </c>
      <c r="R30" s="8">
        <v>0.1024</v>
      </c>
      <c r="S30" s="22">
        <f t="shared" si="8"/>
        <v>0.820210184753177</v>
      </c>
      <c r="T30" s="22">
        <f t="shared" si="9"/>
        <v>0.0681623414882279</v>
      </c>
      <c r="U30" s="22">
        <f t="shared" si="10"/>
        <v>3.22328513569627</v>
      </c>
      <c r="V30" s="27">
        <f t="shared" si="11"/>
        <v>4.11165766193768</v>
      </c>
    </row>
    <row r="31" spans="1:22">
      <c r="A31" s="74" t="s">
        <v>51</v>
      </c>
      <c r="B31" s="8">
        <f>'iterasi 3'!V69</f>
        <v>0.00446479893885431</v>
      </c>
      <c r="C31" s="7">
        <v>2</v>
      </c>
      <c r="D31" s="7">
        <f t="shared" si="3"/>
        <v>4</v>
      </c>
      <c r="E31" s="7">
        <v>2</v>
      </c>
      <c r="F31" s="8">
        <f t="shared" si="4"/>
        <v>1.99344295643946e-5</v>
      </c>
      <c r="G31" s="8">
        <f t="shared" si="5"/>
        <v>3.98688591287892e-5</v>
      </c>
      <c r="H31" s="8">
        <f t="shared" si="6"/>
        <v>7.97377182575783e-5</v>
      </c>
      <c r="I31" s="8">
        <f t="shared" si="6"/>
        <v>3.98688591287892e-5</v>
      </c>
      <c r="O31" s="68">
        <v>26</v>
      </c>
      <c r="P31" s="56">
        <f t="shared" si="7"/>
        <v>1.99344295643946e-5</v>
      </c>
      <c r="Q31" s="8">
        <v>0.2809</v>
      </c>
      <c r="R31" s="8">
        <v>0.0729</v>
      </c>
      <c r="S31" s="22">
        <f t="shared" si="8"/>
        <v>0.000978746527990005</v>
      </c>
      <c r="T31" s="22">
        <f t="shared" si="9"/>
        <v>0.110568500759272</v>
      </c>
      <c r="U31" s="22">
        <f t="shared" si="10"/>
        <v>0.898466589625967</v>
      </c>
      <c r="V31" s="27">
        <f t="shared" si="11"/>
        <v>1.01001383691323</v>
      </c>
    </row>
    <row r="32" spans="1:22">
      <c r="A32" s="74" t="s">
        <v>52</v>
      </c>
      <c r="B32" s="8">
        <f>'iterasi 3'!V70</f>
        <v>0.00656124182872385</v>
      </c>
      <c r="C32" s="7">
        <v>1</v>
      </c>
      <c r="D32" s="7">
        <f t="shared" si="3"/>
        <v>2</v>
      </c>
      <c r="E32" s="7">
        <v>1</v>
      </c>
      <c r="F32" s="8">
        <f t="shared" si="4"/>
        <v>4.30498943349955e-5</v>
      </c>
      <c r="G32" s="8">
        <f t="shared" si="5"/>
        <v>4.30498943349955e-5</v>
      </c>
      <c r="H32" s="8">
        <f t="shared" si="6"/>
        <v>8.60997886699909e-5</v>
      </c>
      <c r="I32" s="8">
        <f t="shared" si="6"/>
        <v>4.30498943349955e-5</v>
      </c>
      <c r="O32" s="68">
        <v>27</v>
      </c>
      <c r="P32" s="56">
        <f t="shared" si="7"/>
        <v>4.30498943349955e-5</v>
      </c>
      <c r="Q32" s="8">
        <v>0.0225</v>
      </c>
      <c r="R32" s="8">
        <v>0.0225</v>
      </c>
      <c r="S32" s="22">
        <f t="shared" si="8"/>
        <v>0.00382492170854472</v>
      </c>
      <c r="T32" s="22">
        <f t="shared" si="9"/>
        <v>0.212254654446555</v>
      </c>
      <c r="U32" s="22">
        <f t="shared" si="10"/>
        <v>0.025479058363069</v>
      </c>
      <c r="V32" s="27">
        <f t="shared" si="11"/>
        <v>0.241558634518169</v>
      </c>
    </row>
    <row r="33" spans="1:22">
      <c r="A33" s="74" t="s">
        <v>53</v>
      </c>
      <c r="B33" s="8">
        <f>'iterasi 3'!V71</f>
        <v>0.020496300628738</v>
      </c>
      <c r="C33" s="7">
        <v>2</v>
      </c>
      <c r="D33" s="7">
        <f t="shared" si="3"/>
        <v>4</v>
      </c>
      <c r="E33" s="7">
        <v>3</v>
      </c>
      <c r="F33" s="8">
        <f t="shared" si="4"/>
        <v>0.000420098339463607</v>
      </c>
      <c r="G33" s="8">
        <f t="shared" si="5"/>
        <v>0.000840196678927214</v>
      </c>
      <c r="H33" s="8">
        <f t="shared" si="6"/>
        <v>0.00168039335785443</v>
      </c>
      <c r="I33" s="8">
        <f t="shared" si="6"/>
        <v>0.00126029501839082</v>
      </c>
      <c r="O33" s="68">
        <v>28</v>
      </c>
      <c r="P33" s="56">
        <f t="shared" si="7"/>
        <v>0.000420098339463607</v>
      </c>
      <c r="Q33" s="8">
        <v>0.36</v>
      </c>
      <c r="R33" s="8">
        <v>0.0169</v>
      </c>
      <c r="S33" s="22">
        <f t="shared" si="8"/>
        <v>0.017701935742036</v>
      </c>
      <c r="T33" s="22">
        <f t="shared" si="9"/>
        <v>0.258440136314432</v>
      </c>
      <c r="U33" s="22">
        <f t="shared" si="10"/>
        <v>0.276553919225288</v>
      </c>
      <c r="V33" s="27">
        <f t="shared" si="11"/>
        <v>0.552695991281756</v>
      </c>
    </row>
    <row r="34" spans="1:22">
      <c r="A34" s="74" t="s">
        <v>54</v>
      </c>
      <c r="B34" s="8">
        <f>'iterasi 3'!V72</f>
        <v>0.860126643849387</v>
      </c>
      <c r="C34" s="7">
        <v>5</v>
      </c>
      <c r="D34" s="7">
        <f t="shared" si="3"/>
        <v>10</v>
      </c>
      <c r="E34" s="7">
        <v>7</v>
      </c>
      <c r="F34" s="8">
        <f t="shared" si="4"/>
        <v>0.739817843459611</v>
      </c>
      <c r="G34" s="8">
        <f t="shared" si="5"/>
        <v>3.69908921729805</v>
      </c>
      <c r="H34" s="8">
        <f t="shared" si="6"/>
        <v>7.39817843459611</v>
      </c>
      <c r="I34" s="8">
        <f t="shared" si="6"/>
        <v>5.17872490421727</v>
      </c>
      <c r="O34" s="68">
        <v>29</v>
      </c>
      <c r="P34" s="56">
        <f t="shared" si="7"/>
        <v>0.739817843459611</v>
      </c>
      <c r="Q34" s="8">
        <v>0.0441</v>
      </c>
      <c r="R34" s="8">
        <v>0.0256</v>
      </c>
      <c r="S34" s="22">
        <f t="shared" si="8"/>
        <v>1.42494185351382</v>
      </c>
      <c r="T34" s="22">
        <f t="shared" si="9"/>
        <v>2.64257795107175</v>
      </c>
      <c r="U34" s="22">
        <f t="shared" si="10"/>
        <v>3.58349710939557</v>
      </c>
      <c r="V34" s="27">
        <f t="shared" si="11"/>
        <v>7.65101691398114</v>
      </c>
    </row>
    <row r="35" spans="1:22">
      <c r="A35" s="74" t="s">
        <v>55</v>
      </c>
      <c r="B35" s="8">
        <f>'iterasi 3'!V73</f>
        <v>0.00656124182872385</v>
      </c>
      <c r="C35" s="7">
        <v>1</v>
      </c>
      <c r="D35" s="7">
        <f t="shared" si="3"/>
        <v>2</v>
      </c>
      <c r="E35" s="7">
        <v>1</v>
      </c>
      <c r="F35" s="8">
        <f t="shared" si="4"/>
        <v>4.30498943349955e-5</v>
      </c>
      <c r="G35" s="8">
        <f t="shared" si="5"/>
        <v>4.30498943349955e-5</v>
      </c>
      <c r="H35" s="8">
        <f t="shared" si="6"/>
        <v>8.60997886699909e-5</v>
      </c>
      <c r="I35" s="8">
        <f t="shared" si="6"/>
        <v>4.30498943349955e-5</v>
      </c>
      <c r="O35" s="68">
        <v>30</v>
      </c>
      <c r="P35" s="56">
        <f t="shared" si="7"/>
        <v>4.30498943349955e-5</v>
      </c>
      <c r="Q35" s="8">
        <v>0.1764</v>
      </c>
      <c r="R35" s="8">
        <v>0.0484</v>
      </c>
      <c r="S35" s="22">
        <f t="shared" si="8"/>
        <v>0.00382492170854472</v>
      </c>
      <c r="T35" s="22">
        <f t="shared" si="9"/>
        <v>1.66407649086099</v>
      </c>
      <c r="U35" s="22">
        <f t="shared" si="10"/>
        <v>0.0548082855454462</v>
      </c>
      <c r="V35" s="27">
        <f t="shared" si="11"/>
        <v>1.72270969811498</v>
      </c>
    </row>
    <row r="36" spans="1:22">
      <c r="A36" s="9" t="s">
        <v>5</v>
      </c>
      <c r="B36" s="9"/>
      <c r="C36" s="9"/>
      <c r="D36" s="9"/>
      <c r="E36" s="9"/>
      <c r="F36" s="10">
        <f>SUM(F6:F35)</f>
        <v>4.99487068333085</v>
      </c>
      <c r="G36" s="10">
        <f>SUM(G6:G35)</f>
        <v>22.8713036226339</v>
      </c>
      <c r="H36" s="10">
        <f>SUM(H6:H35)</f>
        <v>45.7426072452677</v>
      </c>
      <c r="I36" s="10">
        <f>SUM(I6:I35)</f>
        <v>29.8710657624917</v>
      </c>
      <c r="O36" s="18" t="s">
        <v>56</v>
      </c>
      <c r="P36" s="18"/>
      <c r="Q36" s="18"/>
      <c r="R36" s="18"/>
      <c r="S36" s="18"/>
      <c r="T36" s="18"/>
      <c r="U36" s="18"/>
      <c r="V36" s="38">
        <f>SUM(V6:V35)</f>
        <v>215.090146056013</v>
      </c>
    </row>
    <row r="37" spans="1:9">
      <c r="A37" s="9" t="s">
        <v>57</v>
      </c>
      <c r="B37" s="9"/>
      <c r="C37" s="9"/>
      <c r="D37" s="9"/>
      <c r="E37" s="9"/>
      <c r="F37" s="9"/>
      <c r="G37" s="10">
        <f>(G36/$F36)</f>
        <v>4.57895810975872</v>
      </c>
      <c r="H37" s="10">
        <f t="shared" ref="H37:I37" si="12">(H36/$F36)</f>
        <v>9.15791621951744</v>
      </c>
      <c r="I37" s="10">
        <f t="shared" si="12"/>
        <v>5.98034817241196</v>
      </c>
    </row>
    <row r="38" spans="1:9">
      <c r="A38" s="30"/>
      <c r="B38" s="30"/>
      <c r="C38" s="30"/>
      <c r="D38" s="30"/>
      <c r="E38" s="30"/>
      <c r="F38" s="30"/>
      <c r="G38" s="67"/>
      <c r="H38" s="67"/>
      <c r="I38" s="67"/>
    </row>
    <row r="39" customHeight="1" spans="1:24">
      <c r="A39" s="30"/>
      <c r="B39" s="30"/>
      <c r="C39" s="30"/>
      <c r="D39" s="30"/>
      <c r="E39" s="30"/>
      <c r="F39" s="30"/>
      <c r="G39" s="67"/>
      <c r="H39" s="67"/>
      <c r="I39" s="67"/>
      <c r="O39" s="2" t="s">
        <v>8</v>
      </c>
      <c r="P39" s="2"/>
      <c r="Q39" s="2"/>
      <c r="R39" s="2"/>
      <c r="S39" s="2"/>
      <c r="T39" s="2"/>
      <c r="U39" s="2"/>
      <c r="V39" s="2"/>
      <c r="W39" s="2"/>
      <c r="X39" s="2"/>
    </row>
    <row r="40" customHeight="1" spans="1:24">
      <c r="A40" s="11" t="s">
        <v>3</v>
      </c>
      <c r="B40" s="11" t="s">
        <v>58</v>
      </c>
      <c r="C40" s="11" t="s">
        <v>10</v>
      </c>
      <c r="D40" s="11"/>
      <c r="E40" s="11"/>
      <c r="F40" s="13" t="s">
        <v>11</v>
      </c>
      <c r="G40" s="11" t="s">
        <v>12</v>
      </c>
      <c r="H40" s="11" t="s">
        <v>13</v>
      </c>
      <c r="I40" s="11" t="s">
        <v>14</v>
      </c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9">
      <c r="A41" s="14"/>
      <c r="B41" s="14"/>
      <c r="C41" s="14" t="s">
        <v>21</v>
      </c>
      <c r="D41" s="14" t="s">
        <v>22</v>
      </c>
      <c r="E41" s="14" t="s">
        <v>23</v>
      </c>
      <c r="F41" s="15"/>
      <c r="G41" s="14"/>
      <c r="H41" s="14"/>
      <c r="I41" s="14"/>
    </row>
    <row r="42" spans="1:24">
      <c r="A42" s="74" t="s">
        <v>26</v>
      </c>
      <c r="B42" s="8">
        <f>'iterasi 3'!W44</f>
        <v>0.980475910458635</v>
      </c>
      <c r="C42" s="7">
        <v>2</v>
      </c>
      <c r="D42" s="7">
        <f>C42*2</f>
        <v>4</v>
      </c>
      <c r="E42" s="7">
        <v>2</v>
      </c>
      <c r="F42" s="8">
        <f>B42^2</f>
        <v>0.961333010989689</v>
      </c>
      <c r="G42" s="8">
        <f>$F42*C42</f>
        <v>1.92266602197938</v>
      </c>
      <c r="H42" s="8">
        <f>$F42*D42</f>
        <v>3.84533204395876</v>
      </c>
      <c r="I42" s="8">
        <f>$F42*E42</f>
        <v>1.92266602197938</v>
      </c>
      <c r="O42" s="17" t="s">
        <v>3</v>
      </c>
      <c r="P42" s="16" t="s">
        <v>17</v>
      </c>
      <c r="Q42" s="16" t="s">
        <v>18</v>
      </c>
      <c r="R42" s="16" t="s">
        <v>19</v>
      </c>
      <c r="S42" s="18" t="s">
        <v>59</v>
      </c>
      <c r="U42" s="16" t="s">
        <v>3</v>
      </c>
      <c r="V42" s="19" t="s">
        <v>11</v>
      </c>
      <c r="W42" s="19" t="s">
        <v>24</v>
      </c>
      <c r="X42" s="19" t="s">
        <v>25</v>
      </c>
    </row>
    <row r="43" spans="1:24">
      <c r="A43" s="74" t="s">
        <v>27</v>
      </c>
      <c r="B43" s="8">
        <f>'iterasi 3'!W45</f>
        <v>0.654163572927585</v>
      </c>
      <c r="C43" s="7">
        <v>3</v>
      </c>
      <c r="D43" s="7">
        <f t="shared" ref="D43:D71" si="13">C43*2</f>
        <v>6</v>
      </c>
      <c r="E43" s="7">
        <v>3</v>
      </c>
      <c r="F43" s="8">
        <f t="shared" ref="F43:F71" si="14">B43^2</f>
        <v>0.427929980145383</v>
      </c>
      <c r="G43" s="8">
        <f t="shared" ref="G43:G71" si="15">F43*C43</f>
        <v>1.28378994043615</v>
      </c>
      <c r="H43" s="8">
        <f t="shared" ref="H43:I71" si="16">$F43*D43</f>
        <v>2.5675798808723</v>
      </c>
      <c r="I43" s="8">
        <f t="shared" si="16"/>
        <v>1.28378994043615</v>
      </c>
      <c r="O43" s="20"/>
      <c r="P43" s="16"/>
      <c r="Q43" s="16"/>
      <c r="R43" s="16"/>
      <c r="S43" s="18" t="s">
        <v>20</v>
      </c>
      <c r="U43" s="16"/>
      <c r="V43" s="16" t="s">
        <v>63</v>
      </c>
      <c r="W43" s="16" t="s">
        <v>64</v>
      </c>
      <c r="X43" s="16" t="s">
        <v>65</v>
      </c>
    </row>
    <row r="44" spans="1:24">
      <c r="A44" s="74" t="s">
        <v>28</v>
      </c>
      <c r="B44" s="8">
        <f>'iterasi 3'!W46</f>
        <v>0.0996940938038477</v>
      </c>
      <c r="C44" s="7">
        <v>0</v>
      </c>
      <c r="D44" s="7">
        <f t="shared" si="13"/>
        <v>0</v>
      </c>
      <c r="E44" s="7">
        <v>0</v>
      </c>
      <c r="F44" s="8">
        <f t="shared" si="14"/>
        <v>0.00993891233937039</v>
      </c>
      <c r="G44" s="8">
        <f t="shared" si="15"/>
        <v>0</v>
      </c>
      <c r="H44" s="8">
        <f t="shared" si="16"/>
        <v>0</v>
      </c>
      <c r="I44" s="8">
        <f t="shared" si="16"/>
        <v>0</v>
      </c>
      <c r="O44" s="21">
        <v>1</v>
      </c>
      <c r="P44" s="22">
        <f>SUM(($C6-L$4)^2,($D6-M$4)^2,($E6-N$4)^2)^-1</f>
        <v>0.0203673055222303</v>
      </c>
      <c r="Q44" s="22">
        <f>SUM(($C42-L$5)^2,($D42-M$5)^2,($E42-N$5)^2)^-1</f>
        <v>2.54050654635871</v>
      </c>
      <c r="R44" s="22">
        <f>SUM(($C78-L$6)^2,($D78-M$6)^2,($E78-N$6)^2)^-1</f>
        <v>0.0811382424697043</v>
      </c>
      <c r="S44" s="22">
        <f>SUM(P44:R44)</f>
        <v>2.64201209435065</v>
      </c>
      <c r="U44" s="21">
        <v>1</v>
      </c>
      <c r="V44" s="22">
        <f>P44/S44</f>
        <v>0.00770901297756405</v>
      </c>
      <c r="W44" s="22">
        <f>Q44/S44</f>
        <v>0.961580210700405</v>
      </c>
      <c r="X44" s="22">
        <f>R44/S44</f>
        <v>0.0307107763220313</v>
      </c>
    </row>
    <row r="45" spans="1:24">
      <c r="A45" s="74" t="s">
        <v>29</v>
      </c>
      <c r="B45" s="8">
        <f>'iterasi 3'!W47</f>
        <v>0.171446576418141</v>
      </c>
      <c r="C45" s="7">
        <v>6</v>
      </c>
      <c r="D45" s="7">
        <f t="shared" si="13"/>
        <v>12</v>
      </c>
      <c r="E45" s="7">
        <v>8</v>
      </c>
      <c r="F45" s="8">
        <f t="shared" si="14"/>
        <v>0.0293939285655015</v>
      </c>
      <c r="G45" s="8">
        <f t="shared" si="15"/>
        <v>0.176363571393009</v>
      </c>
      <c r="H45" s="8">
        <f t="shared" si="16"/>
        <v>0.352727142786018</v>
      </c>
      <c r="I45" s="8">
        <f t="shared" si="16"/>
        <v>0.235151428524012</v>
      </c>
      <c r="O45" s="21">
        <v>2</v>
      </c>
      <c r="P45" s="22">
        <f t="shared" ref="P45:P73" si="17">SUM(($C7-L$4)^2,($D7-M$4)^2,($E7-N$4)^2)^-1</f>
        <v>0.0468427543467101</v>
      </c>
      <c r="Q45" s="22">
        <f t="shared" ref="Q45:Q73" si="18">SUM(($C43-L$5)^2,($D43-M$5)^2,($E43-N$5)^2)^-1</f>
        <v>0.298177742296091</v>
      </c>
      <c r="R45" s="22">
        <f t="shared" ref="R45:R73" si="19">SUM(($C79-L$6)^2,($D79-M$6)^2,($E79-N$6)^2)^-1</f>
        <v>0.0281556210828639</v>
      </c>
      <c r="S45" s="22">
        <f t="shared" ref="S45:S73" si="20">SUM(P45:R45)</f>
        <v>0.373176117725665</v>
      </c>
      <c r="U45" s="21">
        <v>2</v>
      </c>
      <c r="V45" s="22">
        <f t="shared" ref="V45:V73" si="21">P45/S45</f>
        <v>0.125524523466815</v>
      </c>
      <c r="W45" s="22">
        <f t="shared" ref="W45:W73" si="22">Q45/S45</f>
        <v>0.799026861936787</v>
      </c>
      <c r="X45" s="22">
        <f t="shared" ref="X45:X73" si="23">R45/S45</f>
        <v>0.0754486145963985</v>
      </c>
    </row>
    <row r="46" spans="1:24">
      <c r="A46" s="74" t="s">
        <v>30</v>
      </c>
      <c r="B46" s="8">
        <f>'iterasi 3'!W48</f>
        <v>0.0552225397898592</v>
      </c>
      <c r="C46" s="7">
        <v>1</v>
      </c>
      <c r="D46" s="7">
        <f t="shared" si="13"/>
        <v>2</v>
      </c>
      <c r="E46" s="7">
        <v>1</v>
      </c>
      <c r="F46" s="8">
        <f t="shared" si="14"/>
        <v>0.00304952890084258</v>
      </c>
      <c r="G46" s="8">
        <f t="shared" si="15"/>
        <v>0.00304952890084258</v>
      </c>
      <c r="H46" s="8">
        <f t="shared" si="16"/>
        <v>0.00609905780168517</v>
      </c>
      <c r="I46" s="8">
        <f t="shared" si="16"/>
        <v>0.00304952890084258</v>
      </c>
      <c r="O46" s="21">
        <v>3</v>
      </c>
      <c r="P46" s="22">
        <f t="shared" si="17"/>
        <v>0.00711243365112185</v>
      </c>
      <c r="Q46" s="22">
        <f t="shared" si="18"/>
        <v>0.0328154420967775</v>
      </c>
      <c r="R46" s="22">
        <f t="shared" si="19"/>
        <v>0.515421246135439</v>
      </c>
      <c r="S46" s="22">
        <f t="shared" si="20"/>
        <v>0.555349121883339</v>
      </c>
      <c r="U46" s="21">
        <v>3</v>
      </c>
      <c r="V46" s="22">
        <f t="shared" si="21"/>
        <v>0.0128071394567109</v>
      </c>
      <c r="W46" s="22">
        <f t="shared" si="22"/>
        <v>0.0590897523804333</v>
      </c>
      <c r="X46" s="22">
        <f t="shared" si="23"/>
        <v>0.928103108162856</v>
      </c>
    </row>
    <row r="47" spans="1:24">
      <c r="A47" s="74" t="s">
        <v>31</v>
      </c>
      <c r="B47" s="8">
        <f>'iterasi 3'!W49</f>
        <v>0.0601588391856814</v>
      </c>
      <c r="C47" s="7">
        <v>1</v>
      </c>
      <c r="D47" s="7">
        <f t="shared" si="13"/>
        <v>2</v>
      </c>
      <c r="E47" s="7">
        <v>0</v>
      </c>
      <c r="F47" s="8">
        <f t="shared" si="14"/>
        <v>0.00361908593216868</v>
      </c>
      <c r="G47" s="8">
        <f t="shared" si="15"/>
        <v>0.00361908593216868</v>
      </c>
      <c r="H47" s="8">
        <f t="shared" si="16"/>
        <v>0.00723817186433736</v>
      </c>
      <c r="I47" s="8">
        <f t="shared" si="16"/>
        <v>0</v>
      </c>
      <c r="O47" s="21">
        <v>4</v>
      </c>
      <c r="P47" s="22">
        <f t="shared" si="17"/>
        <v>0.070542786947809</v>
      </c>
      <c r="Q47" s="22">
        <f t="shared" si="18"/>
        <v>0.00971982746915848</v>
      </c>
      <c r="R47" s="22">
        <f t="shared" si="19"/>
        <v>0.00492192357994126</v>
      </c>
      <c r="S47" s="22">
        <f t="shared" si="20"/>
        <v>0.0851845379969088</v>
      </c>
      <c r="U47" s="21">
        <v>4</v>
      </c>
      <c r="V47" s="22">
        <f t="shared" si="21"/>
        <v>0.828117268774398</v>
      </c>
      <c r="W47" s="22">
        <f t="shared" si="22"/>
        <v>0.114103189354754</v>
      </c>
      <c r="X47" s="22">
        <f t="shared" si="23"/>
        <v>0.0577795418708483</v>
      </c>
    </row>
    <row r="48" spans="1:24">
      <c r="A48" s="74" t="s">
        <v>32</v>
      </c>
      <c r="B48" s="8">
        <f>'iterasi 3'!W50</f>
        <v>0.980475910458635</v>
      </c>
      <c r="C48" s="7">
        <v>2</v>
      </c>
      <c r="D48" s="7">
        <f t="shared" si="13"/>
        <v>4</v>
      </c>
      <c r="E48" s="7">
        <v>2</v>
      </c>
      <c r="F48" s="8">
        <f t="shared" si="14"/>
        <v>0.961333010989689</v>
      </c>
      <c r="G48" s="8">
        <f t="shared" si="15"/>
        <v>1.92266602197938</v>
      </c>
      <c r="H48" s="8">
        <f t="shared" si="16"/>
        <v>3.84533204395876</v>
      </c>
      <c r="I48" s="8">
        <f t="shared" si="16"/>
        <v>1.92266602197938</v>
      </c>
      <c r="O48" s="21">
        <v>5</v>
      </c>
      <c r="P48" s="22">
        <f t="shared" si="17"/>
        <v>0.0112551047094176</v>
      </c>
      <c r="Q48" s="22">
        <f t="shared" si="18"/>
        <v>0.106004742551666</v>
      </c>
      <c r="R48" s="22">
        <f t="shared" si="19"/>
        <v>0.883078160871634</v>
      </c>
      <c r="S48" s="22">
        <f t="shared" si="20"/>
        <v>1.00033800813272</v>
      </c>
      <c r="U48" s="21">
        <v>5</v>
      </c>
      <c r="V48" s="22">
        <f t="shared" si="21"/>
        <v>0.0112513016779468</v>
      </c>
      <c r="W48" s="22">
        <f t="shared" si="22"/>
        <v>0.105968924193474</v>
      </c>
      <c r="X48" s="22">
        <f t="shared" si="23"/>
        <v>0.88277977412858</v>
      </c>
    </row>
    <row r="49" spans="1:24">
      <c r="A49" s="74" t="s">
        <v>33</v>
      </c>
      <c r="B49" s="8">
        <f>'iterasi 3'!W51</f>
        <v>0.486063592929289</v>
      </c>
      <c r="C49" s="7">
        <v>3</v>
      </c>
      <c r="D49" s="7">
        <f t="shared" si="13"/>
        <v>6</v>
      </c>
      <c r="E49" s="7">
        <v>4</v>
      </c>
      <c r="F49" s="8">
        <f t="shared" si="14"/>
        <v>0.236257816371329</v>
      </c>
      <c r="G49" s="8">
        <f t="shared" si="15"/>
        <v>0.708773449113987</v>
      </c>
      <c r="H49" s="8">
        <f t="shared" si="16"/>
        <v>1.41754689822797</v>
      </c>
      <c r="I49" s="8">
        <f t="shared" si="16"/>
        <v>0.945031265485316</v>
      </c>
      <c r="O49" s="21">
        <v>6</v>
      </c>
      <c r="P49" s="22">
        <f t="shared" si="17"/>
        <v>0.0100191094454104</v>
      </c>
      <c r="Q49" s="22">
        <f t="shared" si="18"/>
        <v>0.0762818795022259</v>
      </c>
      <c r="R49" s="22">
        <f t="shared" si="19"/>
        <v>0.914988477188785</v>
      </c>
      <c r="S49" s="22">
        <f t="shared" si="20"/>
        <v>1.00128946613642</v>
      </c>
      <c r="U49" s="21">
        <v>6</v>
      </c>
      <c r="V49" s="22">
        <f t="shared" si="21"/>
        <v>0.0100062067806128</v>
      </c>
      <c r="W49" s="22">
        <f t="shared" si="22"/>
        <v>0.0761836432740749</v>
      </c>
      <c r="X49" s="22">
        <f t="shared" si="23"/>
        <v>0.913810149945312</v>
      </c>
    </row>
    <row r="50" spans="1:24">
      <c r="A50" s="74" t="s">
        <v>34</v>
      </c>
      <c r="B50" s="8">
        <f>'iterasi 3'!W52</f>
        <v>0.410702285877126</v>
      </c>
      <c r="C50" s="7">
        <v>4</v>
      </c>
      <c r="D50" s="7">
        <f t="shared" si="13"/>
        <v>8</v>
      </c>
      <c r="E50" s="7">
        <v>1</v>
      </c>
      <c r="F50" s="8">
        <f t="shared" si="14"/>
        <v>0.168676367624696</v>
      </c>
      <c r="G50" s="8">
        <f t="shared" si="15"/>
        <v>0.674705470498785</v>
      </c>
      <c r="H50" s="8">
        <f t="shared" si="16"/>
        <v>1.34941094099757</v>
      </c>
      <c r="I50" s="8">
        <f t="shared" si="16"/>
        <v>0.168676367624696</v>
      </c>
      <c r="O50" s="21">
        <v>7</v>
      </c>
      <c r="P50" s="22">
        <f t="shared" si="17"/>
        <v>0.0203673055222303</v>
      </c>
      <c r="Q50" s="22">
        <f t="shared" si="18"/>
        <v>2.54050654635871</v>
      </c>
      <c r="R50" s="22">
        <f t="shared" si="19"/>
        <v>0.0811382424697043</v>
      </c>
      <c r="S50" s="22">
        <f t="shared" si="20"/>
        <v>2.64201209435065</v>
      </c>
      <c r="U50" s="21">
        <v>7</v>
      </c>
      <c r="V50" s="22">
        <f t="shared" si="21"/>
        <v>0.00770901297756405</v>
      </c>
      <c r="W50" s="22">
        <f t="shared" si="22"/>
        <v>0.961580210700405</v>
      </c>
      <c r="X50" s="22">
        <f t="shared" si="23"/>
        <v>0.0307107763220313</v>
      </c>
    </row>
    <row r="51" spans="1:24">
      <c r="A51" s="74" t="s">
        <v>35</v>
      </c>
      <c r="B51" s="8">
        <f>'iterasi 3'!W53</f>
        <v>0.21870747218128</v>
      </c>
      <c r="C51" s="7">
        <v>7</v>
      </c>
      <c r="D51" s="7">
        <f t="shared" si="13"/>
        <v>14</v>
      </c>
      <c r="E51" s="7">
        <v>9</v>
      </c>
      <c r="F51" s="8">
        <f t="shared" si="14"/>
        <v>0.0478329583879254</v>
      </c>
      <c r="G51" s="8">
        <f t="shared" si="15"/>
        <v>0.334830708715478</v>
      </c>
      <c r="H51" s="8">
        <f t="shared" si="16"/>
        <v>0.669661417430955</v>
      </c>
      <c r="I51" s="8">
        <f t="shared" si="16"/>
        <v>0.430496625491328</v>
      </c>
      <c r="O51" s="21">
        <v>8</v>
      </c>
      <c r="P51" s="22">
        <f t="shared" si="17"/>
        <v>0.0610227816841355</v>
      </c>
      <c r="Q51" s="22">
        <f t="shared" si="18"/>
        <v>0.176119239940913</v>
      </c>
      <c r="R51" s="22">
        <f t="shared" si="19"/>
        <v>0.0240636941642623</v>
      </c>
      <c r="S51" s="22">
        <f t="shared" si="20"/>
        <v>0.261205715789311</v>
      </c>
      <c r="U51" s="21">
        <v>8</v>
      </c>
      <c r="V51" s="22">
        <f t="shared" si="21"/>
        <v>0.23361962620051</v>
      </c>
      <c r="W51" s="22">
        <f t="shared" si="22"/>
        <v>0.674254923590459</v>
      </c>
      <c r="X51" s="22">
        <f t="shared" si="23"/>
        <v>0.0921254502090304</v>
      </c>
    </row>
    <row r="52" spans="1:24">
      <c r="A52" s="74" t="s">
        <v>36</v>
      </c>
      <c r="B52" s="8">
        <f>'iterasi 3'!W54</f>
        <v>0.0996940938038477</v>
      </c>
      <c r="C52" s="7">
        <v>0</v>
      </c>
      <c r="D52" s="7">
        <f t="shared" si="13"/>
        <v>0</v>
      </c>
      <c r="E52" s="7">
        <v>0</v>
      </c>
      <c r="F52" s="8">
        <f t="shared" si="14"/>
        <v>0.00993891233937039</v>
      </c>
      <c r="G52" s="8">
        <f t="shared" si="15"/>
        <v>0</v>
      </c>
      <c r="H52" s="8">
        <f t="shared" si="16"/>
        <v>0</v>
      </c>
      <c r="I52" s="8">
        <f t="shared" si="16"/>
        <v>0</v>
      </c>
      <c r="O52" s="21">
        <v>9</v>
      </c>
      <c r="P52" s="22">
        <f t="shared" si="17"/>
        <v>0.0377645923537493</v>
      </c>
      <c r="Q52" s="22">
        <f t="shared" si="18"/>
        <v>0.0576668493372814</v>
      </c>
      <c r="R52" s="22">
        <f t="shared" si="19"/>
        <v>0.0170675694875899</v>
      </c>
      <c r="S52" s="22">
        <f t="shared" si="20"/>
        <v>0.112499011178621</v>
      </c>
      <c r="U52" s="21">
        <v>9</v>
      </c>
      <c r="V52" s="22">
        <f t="shared" si="21"/>
        <v>0.33568821590608</v>
      </c>
      <c r="W52" s="22">
        <f t="shared" si="22"/>
        <v>0.512598721829837</v>
      </c>
      <c r="X52" s="22">
        <f t="shared" si="23"/>
        <v>0.151713062264083</v>
      </c>
    </row>
    <row r="53" spans="1:24">
      <c r="A53" s="74" t="s">
        <v>37</v>
      </c>
      <c r="B53" s="8">
        <f>'iterasi 3'!W55</f>
        <v>0.203392038899894</v>
      </c>
      <c r="C53" s="7">
        <v>4</v>
      </c>
      <c r="D53" s="7">
        <f t="shared" si="13"/>
        <v>8</v>
      </c>
      <c r="E53" s="7">
        <v>3</v>
      </c>
      <c r="F53" s="8">
        <f t="shared" si="14"/>
        <v>0.0413683214878558</v>
      </c>
      <c r="G53" s="8">
        <f t="shared" si="15"/>
        <v>0.165473285951423</v>
      </c>
      <c r="H53" s="8">
        <f t="shared" si="16"/>
        <v>0.330946571902846</v>
      </c>
      <c r="I53" s="8">
        <f t="shared" si="16"/>
        <v>0.124104964463567</v>
      </c>
      <c r="O53" s="21">
        <v>10</v>
      </c>
      <c r="P53" s="22">
        <f t="shared" si="17"/>
        <v>0.0260243737878829</v>
      </c>
      <c r="Q53" s="22">
        <f t="shared" si="18"/>
        <v>0.0063354266273547</v>
      </c>
      <c r="R53" s="22">
        <f t="shared" si="19"/>
        <v>0.00359240772187754</v>
      </c>
      <c r="S53" s="22">
        <f t="shared" si="20"/>
        <v>0.0359522081371151</v>
      </c>
      <c r="U53" s="21">
        <v>10</v>
      </c>
      <c r="V53" s="22">
        <f t="shared" si="21"/>
        <v>0.723860233803462</v>
      </c>
      <c r="W53" s="22">
        <f t="shared" si="22"/>
        <v>0.176218011511075</v>
      </c>
      <c r="X53" s="22">
        <f t="shared" si="23"/>
        <v>0.0999217546854635</v>
      </c>
    </row>
    <row r="54" spans="1:24">
      <c r="A54" s="74" t="s">
        <v>38</v>
      </c>
      <c r="B54" s="8">
        <f>'iterasi 3'!W56</f>
        <v>0.0996940938038477</v>
      </c>
      <c r="C54" s="7">
        <v>0</v>
      </c>
      <c r="D54" s="7">
        <f t="shared" si="13"/>
        <v>0</v>
      </c>
      <c r="E54" s="7">
        <v>0</v>
      </c>
      <c r="F54" s="8">
        <f t="shared" si="14"/>
        <v>0.00993891233937039</v>
      </c>
      <c r="G54" s="8">
        <f t="shared" si="15"/>
        <v>0</v>
      </c>
      <c r="H54" s="8">
        <f t="shared" si="16"/>
        <v>0</v>
      </c>
      <c r="I54" s="8">
        <f t="shared" si="16"/>
        <v>0</v>
      </c>
      <c r="O54" s="21">
        <v>11</v>
      </c>
      <c r="P54" s="22">
        <f t="shared" si="17"/>
        <v>0.00711243365112185</v>
      </c>
      <c r="Q54" s="22">
        <f t="shared" si="18"/>
        <v>0.0328154420967775</v>
      </c>
      <c r="R54" s="22">
        <f t="shared" si="19"/>
        <v>0.515421246135439</v>
      </c>
      <c r="S54" s="22">
        <f t="shared" si="20"/>
        <v>0.555349121883339</v>
      </c>
      <c r="U54" s="21">
        <v>11</v>
      </c>
      <c r="V54" s="22">
        <f t="shared" si="21"/>
        <v>0.0128071394567109</v>
      </c>
      <c r="W54" s="22">
        <f t="shared" si="22"/>
        <v>0.0590897523804333</v>
      </c>
      <c r="X54" s="22">
        <f t="shared" si="23"/>
        <v>0.928103108162856</v>
      </c>
    </row>
    <row r="55" spans="1:24">
      <c r="A55" s="74" t="s">
        <v>39</v>
      </c>
      <c r="B55" s="8">
        <f>'iterasi 3'!W57</f>
        <v>0.798159915561353</v>
      </c>
      <c r="C55" s="7">
        <v>2</v>
      </c>
      <c r="D55" s="7">
        <f t="shared" si="13"/>
        <v>4</v>
      </c>
      <c r="E55" s="7">
        <v>1</v>
      </c>
      <c r="F55" s="8">
        <f t="shared" si="14"/>
        <v>0.637059250808907</v>
      </c>
      <c r="G55" s="8">
        <f t="shared" si="15"/>
        <v>1.27411850161781</v>
      </c>
      <c r="H55" s="8">
        <f t="shared" si="16"/>
        <v>2.54823700323563</v>
      </c>
      <c r="I55" s="8">
        <f t="shared" si="16"/>
        <v>0.637059250808907</v>
      </c>
      <c r="O55" s="21">
        <v>12</v>
      </c>
      <c r="P55" s="22">
        <f t="shared" si="17"/>
        <v>0.0947109817824425</v>
      </c>
      <c r="Q55" s="22">
        <f t="shared" si="18"/>
        <v>0.0625409663261791</v>
      </c>
      <c r="R55" s="22">
        <f t="shared" si="19"/>
        <v>0.0154632075208372</v>
      </c>
      <c r="S55" s="22">
        <f t="shared" si="20"/>
        <v>0.172715155629459</v>
      </c>
      <c r="U55" s="21">
        <v>12</v>
      </c>
      <c r="V55" s="22">
        <f t="shared" si="21"/>
        <v>0.548365205342109</v>
      </c>
      <c r="W55" s="22">
        <f t="shared" si="22"/>
        <v>0.362104680960099</v>
      </c>
      <c r="X55" s="22">
        <f t="shared" si="23"/>
        <v>0.0895301136977918</v>
      </c>
    </row>
    <row r="56" spans="1:24">
      <c r="A56" s="74" t="s">
        <v>40</v>
      </c>
      <c r="B56" s="8">
        <f>'iterasi 3'!W58</f>
        <v>0.331001099986928</v>
      </c>
      <c r="C56" s="7">
        <v>3</v>
      </c>
      <c r="D56" s="7">
        <f t="shared" si="13"/>
        <v>6</v>
      </c>
      <c r="E56" s="7">
        <v>5</v>
      </c>
      <c r="F56" s="8">
        <f t="shared" si="14"/>
        <v>0.109561728192556</v>
      </c>
      <c r="G56" s="8">
        <f t="shared" si="15"/>
        <v>0.328685184577668</v>
      </c>
      <c r="H56" s="8">
        <f t="shared" si="16"/>
        <v>0.657370369155337</v>
      </c>
      <c r="I56" s="8">
        <f t="shared" si="16"/>
        <v>0.54780864096278</v>
      </c>
      <c r="O56" s="21">
        <v>13</v>
      </c>
      <c r="P56" s="22">
        <f t="shared" si="17"/>
        <v>0.00711243365112185</v>
      </c>
      <c r="Q56" s="22">
        <f t="shared" si="18"/>
        <v>0.0328154420967775</v>
      </c>
      <c r="R56" s="22">
        <f t="shared" si="19"/>
        <v>0.515421246135439</v>
      </c>
      <c r="S56" s="22">
        <f t="shared" si="20"/>
        <v>0.555349121883339</v>
      </c>
      <c r="U56" s="21">
        <v>13</v>
      </c>
      <c r="V56" s="22">
        <f t="shared" si="21"/>
        <v>0.0128071394567109</v>
      </c>
      <c r="W56" s="22">
        <f t="shared" si="22"/>
        <v>0.0590897523804333</v>
      </c>
      <c r="X56" s="22">
        <f t="shared" si="23"/>
        <v>0.928103108162856</v>
      </c>
    </row>
    <row r="57" spans="1:24">
      <c r="A57" s="74" t="s">
        <v>41</v>
      </c>
      <c r="B57" s="8">
        <f>'iterasi 3'!W59</f>
        <v>0.0552225397898592</v>
      </c>
      <c r="C57" s="7">
        <v>1</v>
      </c>
      <c r="D57" s="7">
        <f t="shared" si="13"/>
        <v>2</v>
      </c>
      <c r="E57" s="7">
        <v>1</v>
      </c>
      <c r="F57" s="8">
        <f t="shared" si="14"/>
        <v>0.00304952890084258</v>
      </c>
      <c r="G57" s="8">
        <f t="shared" si="15"/>
        <v>0.00304952890084258</v>
      </c>
      <c r="H57" s="8">
        <f t="shared" si="16"/>
        <v>0.00609905780168517</v>
      </c>
      <c r="I57" s="8">
        <f t="shared" si="16"/>
        <v>0.00304952890084258</v>
      </c>
      <c r="O57" s="21">
        <v>14</v>
      </c>
      <c r="P57" s="22">
        <f t="shared" si="17"/>
        <v>0.0172238606906292</v>
      </c>
      <c r="Q57" s="22">
        <f t="shared" si="18"/>
        <v>0.483242290826096</v>
      </c>
      <c r="R57" s="22">
        <f t="shared" si="19"/>
        <v>0.097227538077138</v>
      </c>
      <c r="S57" s="22">
        <f t="shared" si="20"/>
        <v>0.597693689593864</v>
      </c>
      <c r="U57" s="21">
        <v>14</v>
      </c>
      <c r="V57" s="22">
        <f t="shared" si="21"/>
        <v>0.0288172035116063</v>
      </c>
      <c r="W57" s="22">
        <f t="shared" si="22"/>
        <v>0.808511615965801</v>
      </c>
      <c r="X57" s="22">
        <f t="shared" si="23"/>
        <v>0.162671180522593</v>
      </c>
    </row>
    <row r="58" spans="1:24">
      <c r="A58" s="74" t="s">
        <v>42</v>
      </c>
      <c r="B58" s="8">
        <f>'iterasi 3'!W60</f>
        <v>0.0996940938038477</v>
      </c>
      <c r="C58" s="7">
        <v>0</v>
      </c>
      <c r="D58" s="7">
        <f t="shared" si="13"/>
        <v>0</v>
      </c>
      <c r="E58" s="7">
        <v>0</v>
      </c>
      <c r="F58" s="8">
        <f t="shared" si="14"/>
        <v>0.00993891233937039</v>
      </c>
      <c r="G58" s="8">
        <f t="shared" si="15"/>
        <v>0</v>
      </c>
      <c r="H58" s="8">
        <f t="shared" si="16"/>
        <v>0</v>
      </c>
      <c r="I58" s="8">
        <f t="shared" si="16"/>
        <v>0</v>
      </c>
      <c r="O58" s="21">
        <v>15</v>
      </c>
      <c r="P58" s="22">
        <f t="shared" si="17"/>
        <v>0.0744788744749776</v>
      </c>
      <c r="Q58" s="22">
        <f t="shared" si="18"/>
        <v>0.0999776216344784</v>
      </c>
      <c r="R58" s="22">
        <f t="shared" si="19"/>
        <v>0.0201629684544864</v>
      </c>
      <c r="S58" s="22">
        <f t="shared" si="20"/>
        <v>0.194619464563942</v>
      </c>
      <c r="U58" s="21">
        <v>15</v>
      </c>
      <c r="V58" s="22">
        <f t="shared" si="21"/>
        <v>0.382689751211948</v>
      </c>
      <c r="W58" s="22">
        <f t="shared" si="22"/>
        <v>0.513708234982995</v>
      </c>
      <c r="X58" s="22">
        <f t="shared" si="23"/>
        <v>0.103602013805057</v>
      </c>
    </row>
    <row r="59" spans="1:24">
      <c r="A59" s="74" t="s">
        <v>43</v>
      </c>
      <c r="B59" s="8">
        <f>'iterasi 3'!W61</f>
        <v>0.331001099986928</v>
      </c>
      <c r="C59" s="7">
        <v>3</v>
      </c>
      <c r="D59" s="7">
        <f t="shared" si="13"/>
        <v>6</v>
      </c>
      <c r="E59" s="7">
        <v>5</v>
      </c>
      <c r="F59" s="8">
        <f t="shared" si="14"/>
        <v>0.109561728192556</v>
      </c>
      <c r="G59" s="8">
        <f t="shared" si="15"/>
        <v>0.328685184577668</v>
      </c>
      <c r="H59" s="8">
        <f t="shared" si="16"/>
        <v>0.657370369155337</v>
      </c>
      <c r="I59" s="8">
        <f t="shared" si="16"/>
        <v>0.54780864096278</v>
      </c>
      <c r="O59" s="21">
        <v>16</v>
      </c>
      <c r="P59" s="22">
        <f t="shared" si="17"/>
        <v>0.0112551047094176</v>
      </c>
      <c r="Q59" s="22">
        <f t="shared" si="18"/>
        <v>0.106004742551666</v>
      </c>
      <c r="R59" s="22">
        <f t="shared" si="19"/>
        <v>0.883078160871634</v>
      </c>
      <c r="S59" s="22">
        <f t="shared" si="20"/>
        <v>1.00033800813272</v>
      </c>
      <c r="U59" s="21">
        <v>16</v>
      </c>
      <c r="V59" s="22">
        <f t="shared" si="21"/>
        <v>0.0112513016779468</v>
      </c>
      <c r="W59" s="22">
        <f t="shared" si="22"/>
        <v>0.105968924193474</v>
      </c>
      <c r="X59" s="22">
        <f t="shared" si="23"/>
        <v>0.88277977412858</v>
      </c>
    </row>
    <row r="60" spans="1:24">
      <c r="A60" s="74" t="s">
        <v>44</v>
      </c>
      <c r="B60" s="8">
        <f>'iterasi 3'!W62</f>
        <v>0.0724029993369294</v>
      </c>
      <c r="C60" s="7">
        <v>4</v>
      </c>
      <c r="D60" s="7">
        <f t="shared" si="13"/>
        <v>8</v>
      </c>
      <c r="E60" s="7">
        <v>7</v>
      </c>
      <c r="F60" s="8">
        <f t="shared" si="14"/>
        <v>0.0052421943129834</v>
      </c>
      <c r="G60" s="8">
        <f t="shared" si="15"/>
        <v>0.0209687772519336</v>
      </c>
      <c r="H60" s="8">
        <f t="shared" si="16"/>
        <v>0.0419375545038672</v>
      </c>
      <c r="I60" s="8">
        <f t="shared" si="16"/>
        <v>0.0366953601908838</v>
      </c>
      <c r="O60" s="21">
        <v>17</v>
      </c>
      <c r="P60" s="22">
        <f t="shared" si="17"/>
        <v>0.00711243365112185</v>
      </c>
      <c r="Q60" s="22">
        <f t="shared" si="18"/>
        <v>0.0328154420967775</v>
      </c>
      <c r="R60" s="22">
        <f t="shared" si="19"/>
        <v>0.515421246135439</v>
      </c>
      <c r="S60" s="22">
        <f t="shared" si="20"/>
        <v>0.555349121883339</v>
      </c>
      <c r="U60" s="21">
        <v>17</v>
      </c>
      <c r="V60" s="22">
        <f t="shared" si="21"/>
        <v>0.0128071394567109</v>
      </c>
      <c r="W60" s="22">
        <f t="shared" si="22"/>
        <v>0.0590897523804333</v>
      </c>
      <c r="X60" s="22">
        <f t="shared" si="23"/>
        <v>0.928103108162856</v>
      </c>
    </row>
    <row r="61" spans="1:24">
      <c r="A61" s="74" t="s">
        <v>45</v>
      </c>
      <c r="B61" s="8">
        <f>'iterasi 3'!W63</f>
        <v>0.0716768102143707</v>
      </c>
      <c r="C61" s="7">
        <v>5</v>
      </c>
      <c r="D61" s="7">
        <f t="shared" si="13"/>
        <v>10</v>
      </c>
      <c r="E61" s="7">
        <v>6</v>
      </c>
      <c r="F61" s="8">
        <f t="shared" si="14"/>
        <v>0.00513756512250692</v>
      </c>
      <c r="G61" s="8">
        <f t="shared" si="15"/>
        <v>0.0256878256125346</v>
      </c>
      <c r="H61" s="8">
        <f t="shared" si="16"/>
        <v>0.0513756512250692</v>
      </c>
      <c r="I61" s="8">
        <f t="shared" si="16"/>
        <v>0.0308253907350415</v>
      </c>
      <c r="O61" s="21">
        <v>18</v>
      </c>
      <c r="P61" s="22">
        <f t="shared" si="17"/>
        <v>0.0744788744749776</v>
      </c>
      <c r="Q61" s="22">
        <f t="shared" si="18"/>
        <v>0.0999776216344784</v>
      </c>
      <c r="R61" s="22">
        <f t="shared" si="19"/>
        <v>0.0201629684544864</v>
      </c>
      <c r="S61" s="22">
        <f t="shared" si="20"/>
        <v>0.194619464563942</v>
      </c>
      <c r="U61" s="21">
        <v>18</v>
      </c>
      <c r="V61" s="22">
        <f t="shared" si="21"/>
        <v>0.382689751211948</v>
      </c>
      <c r="W61" s="22">
        <f t="shared" si="22"/>
        <v>0.513708234982995</v>
      </c>
      <c r="X61" s="22">
        <f t="shared" si="23"/>
        <v>0.103602013805057</v>
      </c>
    </row>
    <row r="62" spans="1:24">
      <c r="A62" s="74" t="s">
        <v>46</v>
      </c>
      <c r="B62" s="8">
        <f>'iterasi 3'!W64</f>
        <v>0.0996940938038477</v>
      </c>
      <c r="C62" s="7">
        <v>0</v>
      </c>
      <c r="D62" s="7">
        <f t="shared" si="13"/>
        <v>0</v>
      </c>
      <c r="E62" s="7">
        <v>0</v>
      </c>
      <c r="F62" s="8">
        <f t="shared" si="14"/>
        <v>0.00993891233937039</v>
      </c>
      <c r="G62" s="8">
        <f t="shared" si="15"/>
        <v>0</v>
      </c>
      <c r="H62" s="8">
        <f t="shared" si="16"/>
        <v>0</v>
      </c>
      <c r="I62" s="8">
        <f t="shared" si="16"/>
        <v>0</v>
      </c>
      <c r="O62" s="21">
        <v>19</v>
      </c>
      <c r="P62" s="22">
        <f t="shared" si="17"/>
        <v>0.368235651863643</v>
      </c>
      <c r="Q62" s="22">
        <f t="shared" si="18"/>
        <v>0.0268192953427086</v>
      </c>
      <c r="R62" s="22">
        <f t="shared" si="19"/>
        <v>0.00991791865961881</v>
      </c>
      <c r="S62" s="22">
        <f t="shared" si="20"/>
        <v>0.40497286586597</v>
      </c>
      <c r="U62" s="21">
        <v>19</v>
      </c>
      <c r="V62" s="22">
        <f t="shared" si="21"/>
        <v>0.909284751896227</v>
      </c>
      <c r="W62" s="22">
        <f t="shared" si="22"/>
        <v>0.0662249192556637</v>
      </c>
      <c r="X62" s="22">
        <f t="shared" si="23"/>
        <v>0.0244903288481092</v>
      </c>
    </row>
    <row r="63" spans="1:24">
      <c r="A63" s="74" t="s">
        <v>47</v>
      </c>
      <c r="B63" s="8">
        <f>'iterasi 3'!W65</f>
        <v>0.980475910458635</v>
      </c>
      <c r="C63" s="7">
        <v>2</v>
      </c>
      <c r="D63" s="7">
        <f t="shared" si="13"/>
        <v>4</v>
      </c>
      <c r="E63" s="7">
        <v>2</v>
      </c>
      <c r="F63" s="8">
        <f t="shared" si="14"/>
        <v>0.961333010989689</v>
      </c>
      <c r="G63" s="8">
        <f t="shared" si="15"/>
        <v>1.92266602197938</v>
      </c>
      <c r="H63" s="8">
        <f t="shared" si="16"/>
        <v>3.84533204395876</v>
      </c>
      <c r="I63" s="8">
        <f t="shared" si="16"/>
        <v>1.92266602197938</v>
      </c>
      <c r="O63" s="21">
        <v>20</v>
      </c>
      <c r="P63" s="22">
        <f t="shared" si="17"/>
        <v>1.12769122818701</v>
      </c>
      <c r="Q63" s="22">
        <f t="shared" si="18"/>
        <v>0.0193805452376898</v>
      </c>
      <c r="R63" s="22">
        <f t="shared" si="19"/>
        <v>0.00781611109339792</v>
      </c>
      <c r="S63" s="22">
        <f t="shared" si="20"/>
        <v>1.1548878845181</v>
      </c>
      <c r="U63" s="21">
        <v>20</v>
      </c>
      <c r="V63" s="22">
        <f t="shared" si="21"/>
        <v>0.976450825490791</v>
      </c>
      <c r="W63" s="22">
        <f t="shared" si="22"/>
        <v>0.016781321804044</v>
      </c>
      <c r="X63" s="22">
        <f t="shared" si="23"/>
        <v>0.00676785270516486</v>
      </c>
    </row>
    <row r="64" spans="1:24">
      <c r="A64" s="74" t="s">
        <v>48</v>
      </c>
      <c r="B64" s="8">
        <f>'iterasi 3'!W66</f>
        <v>0.980475910458635</v>
      </c>
      <c r="C64" s="7">
        <v>2</v>
      </c>
      <c r="D64" s="7">
        <f t="shared" si="13"/>
        <v>4</v>
      </c>
      <c r="E64" s="7">
        <v>2</v>
      </c>
      <c r="F64" s="8">
        <f t="shared" si="14"/>
        <v>0.961333010989689</v>
      </c>
      <c r="G64" s="8">
        <f t="shared" si="15"/>
        <v>1.92266602197938</v>
      </c>
      <c r="H64" s="8">
        <f t="shared" si="16"/>
        <v>3.84533204395876</v>
      </c>
      <c r="I64" s="8">
        <f t="shared" si="16"/>
        <v>1.92266602197938</v>
      </c>
      <c r="O64" s="21">
        <v>21</v>
      </c>
      <c r="P64" s="22">
        <f t="shared" si="17"/>
        <v>0.00711243365112185</v>
      </c>
      <c r="Q64" s="22">
        <f t="shared" si="18"/>
        <v>0.0328154420967775</v>
      </c>
      <c r="R64" s="22">
        <f t="shared" si="19"/>
        <v>0.515421246135439</v>
      </c>
      <c r="S64" s="22">
        <f t="shared" si="20"/>
        <v>0.555349121883339</v>
      </c>
      <c r="U64" s="21">
        <v>21</v>
      </c>
      <c r="V64" s="22">
        <f t="shared" si="21"/>
        <v>0.0128071394567109</v>
      </c>
      <c r="W64" s="22">
        <f t="shared" si="22"/>
        <v>0.0590897523804333</v>
      </c>
      <c r="X64" s="22">
        <f t="shared" si="23"/>
        <v>0.928103108162856</v>
      </c>
    </row>
    <row r="65" spans="1:24">
      <c r="A65" s="74" t="s">
        <v>49</v>
      </c>
      <c r="B65" s="8">
        <f>'iterasi 3'!W67</f>
        <v>0.937713810455231</v>
      </c>
      <c r="C65" s="7">
        <v>2</v>
      </c>
      <c r="D65" s="7">
        <f t="shared" si="13"/>
        <v>4</v>
      </c>
      <c r="E65" s="7">
        <v>3</v>
      </c>
      <c r="F65" s="8">
        <f t="shared" si="14"/>
        <v>0.879307190318468</v>
      </c>
      <c r="G65" s="8">
        <f t="shared" si="15"/>
        <v>1.75861438063694</v>
      </c>
      <c r="H65" s="8">
        <f t="shared" si="16"/>
        <v>3.51722876127387</v>
      </c>
      <c r="I65" s="8">
        <f t="shared" si="16"/>
        <v>2.6379215709554</v>
      </c>
      <c r="O65" s="21">
        <v>22</v>
      </c>
      <c r="P65" s="22">
        <f t="shared" si="17"/>
        <v>0.0203673055222303</v>
      </c>
      <c r="Q65" s="22">
        <f t="shared" si="18"/>
        <v>2.54050654635871</v>
      </c>
      <c r="R65" s="22">
        <f t="shared" si="19"/>
        <v>0.0811382424697043</v>
      </c>
      <c r="S65" s="22">
        <f t="shared" si="20"/>
        <v>2.64201209435065</v>
      </c>
      <c r="U65" s="21">
        <v>22</v>
      </c>
      <c r="V65" s="22">
        <f t="shared" si="21"/>
        <v>0.00770901297756405</v>
      </c>
      <c r="W65" s="22">
        <f t="shared" si="22"/>
        <v>0.961580210700405</v>
      </c>
      <c r="X65" s="22">
        <f t="shared" si="23"/>
        <v>0.0307107763220313</v>
      </c>
    </row>
    <row r="66" spans="1:24">
      <c r="A66" s="74" t="s">
        <v>50</v>
      </c>
      <c r="B66" s="8">
        <f>'iterasi 3'!W68</f>
        <v>0.725701562390352</v>
      </c>
      <c r="C66" s="7">
        <v>3</v>
      </c>
      <c r="D66" s="7">
        <f t="shared" si="13"/>
        <v>6</v>
      </c>
      <c r="E66" s="7">
        <v>2</v>
      </c>
      <c r="F66" s="8">
        <f t="shared" si="14"/>
        <v>0.526642757655798</v>
      </c>
      <c r="G66" s="8">
        <f t="shared" si="15"/>
        <v>1.57992827296739</v>
      </c>
      <c r="H66" s="8">
        <f t="shared" si="16"/>
        <v>3.15985654593479</v>
      </c>
      <c r="I66" s="8">
        <f t="shared" si="16"/>
        <v>1.0532855153116</v>
      </c>
      <c r="O66" s="21">
        <v>23</v>
      </c>
      <c r="P66" s="22">
        <f t="shared" si="17"/>
        <v>0.0203673055222303</v>
      </c>
      <c r="Q66" s="22">
        <f t="shared" si="18"/>
        <v>2.54050654635871</v>
      </c>
      <c r="R66" s="22">
        <f t="shared" si="19"/>
        <v>0.0811382424697043</v>
      </c>
      <c r="S66" s="22">
        <f t="shared" si="20"/>
        <v>2.64201209435065</v>
      </c>
      <c r="U66" s="21">
        <v>23</v>
      </c>
      <c r="V66" s="22">
        <f t="shared" si="21"/>
        <v>0.00770901297756405</v>
      </c>
      <c r="W66" s="22">
        <f t="shared" si="22"/>
        <v>0.961580210700405</v>
      </c>
      <c r="X66" s="22">
        <f t="shared" si="23"/>
        <v>0.0307107763220313</v>
      </c>
    </row>
    <row r="67" spans="1:24">
      <c r="A67" s="74" t="s">
        <v>51</v>
      </c>
      <c r="B67" s="8">
        <f>'iterasi 3'!W69</f>
        <v>0.980475910458635</v>
      </c>
      <c r="C67" s="7">
        <v>2</v>
      </c>
      <c r="D67" s="7">
        <f t="shared" si="13"/>
        <v>4</v>
      </c>
      <c r="E67" s="7">
        <v>2</v>
      </c>
      <c r="F67" s="8">
        <f t="shared" si="14"/>
        <v>0.961333010989689</v>
      </c>
      <c r="G67" s="8">
        <f t="shared" si="15"/>
        <v>1.92266602197938</v>
      </c>
      <c r="H67" s="8">
        <f t="shared" si="16"/>
        <v>3.84533204395876</v>
      </c>
      <c r="I67" s="8">
        <f t="shared" si="16"/>
        <v>1.92266602197938</v>
      </c>
      <c r="O67" s="21">
        <v>24</v>
      </c>
      <c r="P67" s="22">
        <f t="shared" si="17"/>
        <v>0.0237317740605068</v>
      </c>
      <c r="Q67" s="22">
        <f t="shared" si="18"/>
        <v>1.39297248923443</v>
      </c>
      <c r="R67" s="22">
        <f t="shared" si="19"/>
        <v>0.0611092406404583</v>
      </c>
      <c r="S67" s="22">
        <f t="shared" si="20"/>
        <v>1.4778135039354</v>
      </c>
      <c r="U67" s="21">
        <v>24</v>
      </c>
      <c r="V67" s="22">
        <f t="shared" si="21"/>
        <v>0.0160587070001116</v>
      </c>
      <c r="W67" s="22">
        <f t="shared" si="22"/>
        <v>0.942590174961161</v>
      </c>
      <c r="X67" s="22">
        <f t="shared" si="23"/>
        <v>0.0413511180387277</v>
      </c>
    </row>
    <row r="68" spans="1:24">
      <c r="A68" s="74" t="s">
        <v>52</v>
      </c>
      <c r="B68" s="8">
        <f>'iterasi 3'!W70</f>
        <v>0.0552225397898592</v>
      </c>
      <c r="C68" s="7">
        <v>1</v>
      </c>
      <c r="D68" s="7">
        <f t="shared" si="13"/>
        <v>2</v>
      </c>
      <c r="E68" s="7">
        <v>1</v>
      </c>
      <c r="F68" s="8">
        <f t="shared" si="14"/>
        <v>0.00304952890084258</v>
      </c>
      <c r="G68" s="8">
        <f t="shared" si="15"/>
        <v>0.00304952890084258</v>
      </c>
      <c r="H68" s="8">
        <f t="shared" si="16"/>
        <v>0.00609905780168517</v>
      </c>
      <c r="I68" s="8">
        <f t="shared" si="16"/>
        <v>0.00304952890084258</v>
      </c>
      <c r="O68" s="21">
        <v>25</v>
      </c>
      <c r="P68" s="22">
        <f t="shared" si="17"/>
        <v>0.0353248105826751</v>
      </c>
      <c r="Q68" s="22">
        <f t="shared" si="18"/>
        <v>0.330094294132867</v>
      </c>
      <c r="R68" s="22">
        <f t="shared" si="19"/>
        <v>0.0317688307701888</v>
      </c>
      <c r="S68" s="22">
        <f t="shared" si="20"/>
        <v>0.39718793548573</v>
      </c>
      <c r="U68" s="21">
        <v>25</v>
      </c>
      <c r="V68" s="22">
        <f t="shared" si="21"/>
        <v>0.0889372698077437</v>
      </c>
      <c r="W68" s="22">
        <f t="shared" si="22"/>
        <v>0.831078350174928</v>
      </c>
      <c r="X68" s="22">
        <f t="shared" si="23"/>
        <v>0.0799843800173285</v>
      </c>
    </row>
    <row r="69" spans="1:24">
      <c r="A69" s="74" t="s">
        <v>53</v>
      </c>
      <c r="B69" s="8">
        <f>'iterasi 3'!W71</f>
        <v>0.937713810455231</v>
      </c>
      <c r="C69" s="7">
        <v>2</v>
      </c>
      <c r="D69" s="7">
        <f t="shared" si="13"/>
        <v>4</v>
      </c>
      <c r="E69" s="7">
        <v>3</v>
      </c>
      <c r="F69" s="8">
        <f t="shared" si="14"/>
        <v>0.879307190318468</v>
      </c>
      <c r="G69" s="8">
        <f t="shared" si="15"/>
        <v>1.75861438063694</v>
      </c>
      <c r="H69" s="8">
        <f t="shared" si="16"/>
        <v>3.51722876127387</v>
      </c>
      <c r="I69" s="8">
        <f t="shared" si="16"/>
        <v>2.6379215709554</v>
      </c>
      <c r="O69" s="21">
        <v>26</v>
      </c>
      <c r="P69" s="22">
        <f t="shared" si="17"/>
        <v>0.0203673055222303</v>
      </c>
      <c r="Q69" s="22">
        <f t="shared" si="18"/>
        <v>2.54050654635871</v>
      </c>
      <c r="R69" s="22">
        <f t="shared" si="19"/>
        <v>0.0811382424697043</v>
      </c>
      <c r="S69" s="22">
        <f t="shared" si="20"/>
        <v>2.64201209435065</v>
      </c>
      <c r="U69" s="21">
        <v>26</v>
      </c>
      <c r="V69" s="22">
        <f t="shared" si="21"/>
        <v>0.00770901297756405</v>
      </c>
      <c r="W69" s="22">
        <f t="shared" si="22"/>
        <v>0.961580210700405</v>
      </c>
      <c r="X69" s="22">
        <f t="shared" si="23"/>
        <v>0.0307107763220313</v>
      </c>
    </row>
    <row r="70" spans="1:24">
      <c r="A70" s="74" t="s">
        <v>54</v>
      </c>
      <c r="B70" s="8">
        <f>'iterasi 3'!W72</f>
        <v>0.0941347036756544</v>
      </c>
      <c r="C70" s="7">
        <v>5</v>
      </c>
      <c r="D70" s="7">
        <f t="shared" si="13"/>
        <v>10</v>
      </c>
      <c r="E70" s="7">
        <v>7</v>
      </c>
      <c r="F70" s="8">
        <f t="shared" si="14"/>
        <v>0.00886134243610326</v>
      </c>
      <c r="G70" s="8">
        <f t="shared" si="15"/>
        <v>0.0443067121805163</v>
      </c>
      <c r="H70" s="8">
        <f t="shared" si="16"/>
        <v>0.0886134243610326</v>
      </c>
      <c r="I70" s="8">
        <f t="shared" si="16"/>
        <v>0.0620293970527228</v>
      </c>
      <c r="O70" s="21">
        <v>27</v>
      </c>
      <c r="P70" s="22">
        <f t="shared" si="17"/>
        <v>0.0112551047094176</v>
      </c>
      <c r="Q70" s="22">
        <f t="shared" si="18"/>
        <v>0.106004742551666</v>
      </c>
      <c r="R70" s="22">
        <f t="shared" si="19"/>
        <v>0.883078160871634</v>
      </c>
      <c r="S70" s="22">
        <f t="shared" si="20"/>
        <v>1.00033800813272</v>
      </c>
      <c r="U70" s="21">
        <v>27</v>
      </c>
      <c r="V70" s="22">
        <f t="shared" si="21"/>
        <v>0.0112513016779468</v>
      </c>
      <c r="W70" s="22">
        <f t="shared" si="22"/>
        <v>0.105968924193474</v>
      </c>
      <c r="X70" s="22">
        <f t="shared" si="23"/>
        <v>0.88277977412858</v>
      </c>
    </row>
    <row r="71" spans="1:24">
      <c r="A71" s="74" t="s">
        <v>55</v>
      </c>
      <c r="B71" s="8">
        <f>'iterasi 3'!W73</f>
        <v>0.0552225397898592</v>
      </c>
      <c r="C71" s="7">
        <v>1</v>
      </c>
      <c r="D71" s="7">
        <f t="shared" si="13"/>
        <v>2</v>
      </c>
      <c r="E71" s="7">
        <v>1</v>
      </c>
      <c r="F71" s="8">
        <f t="shared" si="14"/>
        <v>0.00304952890084258</v>
      </c>
      <c r="G71" s="8">
        <f t="shared" si="15"/>
        <v>0.00304952890084258</v>
      </c>
      <c r="H71" s="8">
        <f t="shared" si="16"/>
        <v>0.00609905780168517</v>
      </c>
      <c r="I71" s="8">
        <f t="shared" si="16"/>
        <v>0.00304952890084258</v>
      </c>
      <c r="O71" s="21">
        <v>28</v>
      </c>
      <c r="P71" s="22">
        <f t="shared" si="17"/>
        <v>0.0237317740605068</v>
      </c>
      <c r="Q71" s="22">
        <f t="shared" si="18"/>
        <v>1.39297248923443</v>
      </c>
      <c r="R71" s="22">
        <f t="shared" si="19"/>
        <v>0.0611092406404583</v>
      </c>
      <c r="S71" s="22">
        <f t="shared" si="20"/>
        <v>1.4778135039354</v>
      </c>
      <c r="U71" s="21">
        <v>28</v>
      </c>
      <c r="V71" s="22">
        <f t="shared" si="21"/>
        <v>0.0160587070001116</v>
      </c>
      <c r="W71" s="22">
        <f t="shared" si="22"/>
        <v>0.942590174961161</v>
      </c>
      <c r="X71" s="22">
        <f t="shared" si="23"/>
        <v>0.0413511180387277</v>
      </c>
    </row>
    <row r="72" spans="1:24">
      <c r="A72" s="28" t="s">
        <v>5</v>
      </c>
      <c r="B72" s="28"/>
      <c r="C72" s="28"/>
      <c r="D72" s="28"/>
      <c r="E72" s="28"/>
      <c r="F72" s="29">
        <f>SUM(F42:F71)</f>
        <v>8.98431713812187</v>
      </c>
      <c r="G72" s="29">
        <f>SUM(G42:G71)</f>
        <v>20.0926929576007</v>
      </c>
      <c r="H72" s="29">
        <f>SUM(H42:H71)</f>
        <v>40.1853859152013</v>
      </c>
      <c r="I72" s="29">
        <f>SUM(I42:I71)</f>
        <v>21.0041341554608</v>
      </c>
      <c r="O72" s="21">
        <v>29</v>
      </c>
      <c r="P72" s="22">
        <f t="shared" si="17"/>
        <v>0.519191601843449</v>
      </c>
      <c r="Q72" s="22">
        <f t="shared" si="18"/>
        <v>0.01668824943541</v>
      </c>
      <c r="R72" s="22">
        <f t="shared" si="19"/>
        <v>0.00714385953678583</v>
      </c>
      <c r="S72" s="22">
        <f t="shared" si="20"/>
        <v>0.543023710815644</v>
      </c>
      <c r="U72" s="21">
        <v>29</v>
      </c>
      <c r="V72" s="22">
        <f t="shared" si="21"/>
        <v>0.956112212970592</v>
      </c>
      <c r="W72" s="22">
        <f t="shared" si="22"/>
        <v>0.030732082417439</v>
      </c>
      <c r="X72" s="22">
        <f t="shared" si="23"/>
        <v>0.0131557046119689</v>
      </c>
    </row>
    <row r="73" spans="1:24">
      <c r="A73" s="28" t="s">
        <v>66</v>
      </c>
      <c r="B73" s="28"/>
      <c r="C73" s="28"/>
      <c r="D73" s="28"/>
      <c r="E73" s="28"/>
      <c r="F73" s="28"/>
      <c r="G73" s="29">
        <f>(G72/$F72)</f>
        <v>2.23641848887371</v>
      </c>
      <c r="H73" s="29">
        <f>(H72/$F72)</f>
        <v>4.47283697774741</v>
      </c>
      <c r="I73" s="29">
        <f>(I72/$F72)</f>
        <v>2.33786651033688</v>
      </c>
      <c r="O73" s="21">
        <v>30</v>
      </c>
      <c r="P73" s="22">
        <f t="shared" si="17"/>
        <v>0.0112551047094176</v>
      </c>
      <c r="Q73" s="22">
        <f t="shared" si="18"/>
        <v>0.106004742551666</v>
      </c>
      <c r="R73" s="22">
        <f t="shared" si="19"/>
        <v>0.883078160871634</v>
      </c>
      <c r="S73" s="22">
        <f t="shared" si="20"/>
        <v>1.00033800813272</v>
      </c>
      <c r="U73" s="21">
        <v>30</v>
      </c>
      <c r="V73" s="22">
        <f t="shared" si="21"/>
        <v>0.0112513016779468</v>
      </c>
      <c r="W73" s="22">
        <f t="shared" si="22"/>
        <v>0.105968924193474</v>
      </c>
      <c r="X73" s="22">
        <f t="shared" si="23"/>
        <v>0.88277977412858</v>
      </c>
    </row>
    <row r="74" spans="1:9">
      <c r="A74" s="30"/>
      <c r="B74" s="30"/>
      <c r="C74" s="30"/>
      <c r="D74" s="30"/>
      <c r="E74" s="30"/>
      <c r="F74" s="30"/>
      <c r="G74" s="67"/>
      <c r="H74" s="67"/>
      <c r="I74" s="67"/>
    </row>
    <row r="75" spans="1:9">
      <c r="A75" s="30"/>
      <c r="B75" s="30"/>
      <c r="C75" s="30"/>
      <c r="D75" s="30"/>
      <c r="E75" s="30"/>
      <c r="F75" s="30"/>
      <c r="G75" s="67"/>
      <c r="H75" s="67"/>
      <c r="I75" s="67"/>
    </row>
    <row r="76" spans="1:16">
      <c r="A76" s="32" t="s">
        <v>3</v>
      </c>
      <c r="B76" s="32" t="s">
        <v>67</v>
      </c>
      <c r="C76" s="32" t="s">
        <v>10</v>
      </c>
      <c r="D76" s="32"/>
      <c r="E76" s="32"/>
      <c r="F76" s="34" t="s">
        <v>11</v>
      </c>
      <c r="G76" s="32" t="s">
        <v>12</v>
      </c>
      <c r="H76" s="32" t="s">
        <v>13</v>
      </c>
      <c r="I76" s="32" t="s">
        <v>14</v>
      </c>
      <c r="O76" s="39" t="s">
        <v>68</v>
      </c>
      <c r="P76" s="40"/>
    </row>
    <row r="77" spans="1:16">
      <c r="A77" s="32"/>
      <c r="B77" s="32"/>
      <c r="C77" s="32" t="s">
        <v>21</v>
      </c>
      <c r="D77" s="32" t="s">
        <v>22</v>
      </c>
      <c r="E77" s="32" t="s">
        <v>23</v>
      </c>
      <c r="F77" s="34"/>
      <c r="G77" s="32"/>
      <c r="H77" s="32"/>
      <c r="I77" s="32"/>
      <c r="O77" s="40"/>
      <c r="P77" s="40"/>
    </row>
    <row r="78" spans="1:16">
      <c r="A78" s="74" t="s">
        <v>26</v>
      </c>
      <c r="B78" s="8">
        <f>'iterasi 3'!X44</f>
        <v>0.015059290602511</v>
      </c>
      <c r="C78" s="7">
        <v>2</v>
      </c>
      <c r="D78" s="7">
        <f>C78*2</f>
        <v>4</v>
      </c>
      <c r="E78" s="7">
        <v>2</v>
      </c>
      <c r="F78" s="8">
        <f>B78^2</f>
        <v>0.000226782233450876</v>
      </c>
      <c r="G78" s="8">
        <f>$F78*C78</f>
        <v>0.000453564466901752</v>
      </c>
      <c r="H78" s="8">
        <f>$F78*D78</f>
        <v>0.000907128933803504</v>
      </c>
      <c r="I78" s="8">
        <f>$F78*E78</f>
        <v>0.000453564466901752</v>
      </c>
      <c r="O78" s="41" t="s">
        <v>80</v>
      </c>
      <c r="P78" s="27">
        <f>SUM(V6:V35)</f>
        <v>215.090146056013</v>
      </c>
    </row>
    <row r="79" spans="1:16">
      <c r="A79" s="74" t="s">
        <v>27</v>
      </c>
      <c r="B79" s="8">
        <f>'iterasi 3'!X45</f>
        <v>0.0920836950823541</v>
      </c>
      <c r="C79" s="7">
        <v>3</v>
      </c>
      <c r="D79" s="7">
        <f t="shared" ref="D79:D107" si="24">C79*2</f>
        <v>6</v>
      </c>
      <c r="E79" s="7">
        <v>3</v>
      </c>
      <c r="F79" s="8">
        <f t="shared" ref="F79:F107" si="25">B79^2</f>
        <v>0.00847940690001996</v>
      </c>
      <c r="G79" s="8">
        <f t="shared" ref="G79:G107" si="26">F79*C79</f>
        <v>0.0254382207000599</v>
      </c>
      <c r="H79" s="8">
        <f t="shared" ref="H79:I107" si="27">$F79*D79</f>
        <v>0.0508764414001198</v>
      </c>
      <c r="I79" s="8">
        <f t="shared" si="27"/>
        <v>0.0254382207000599</v>
      </c>
      <c r="O79" s="41" t="s">
        <v>77</v>
      </c>
      <c r="P79" s="27">
        <f>'iterasi 3'!V36</f>
        <v>216.811393130201</v>
      </c>
    </row>
    <row r="80" spans="1:16">
      <c r="A80" s="74" t="s">
        <v>28</v>
      </c>
      <c r="B80" s="8">
        <f>'iterasi 3'!X46</f>
        <v>0.875737970369405</v>
      </c>
      <c r="C80" s="7">
        <v>0</v>
      </c>
      <c r="D80" s="7">
        <f t="shared" si="24"/>
        <v>0</v>
      </c>
      <c r="E80" s="7">
        <v>0</v>
      </c>
      <c r="F80" s="8">
        <f t="shared" si="25"/>
        <v>0.766916992746724</v>
      </c>
      <c r="G80" s="8">
        <f t="shared" si="26"/>
        <v>0</v>
      </c>
      <c r="H80" s="8">
        <f t="shared" si="27"/>
        <v>0</v>
      </c>
      <c r="I80" s="8">
        <f t="shared" si="27"/>
        <v>0</v>
      </c>
      <c r="O80" s="41" t="s">
        <v>81</v>
      </c>
      <c r="P80" s="27">
        <f>ABS(P78-P79)</f>
        <v>1.72124707418806</v>
      </c>
    </row>
    <row r="81" spans="1:9">
      <c r="A81" s="74" t="s">
        <v>29</v>
      </c>
      <c r="B81" s="8">
        <f>'iterasi 3'!X47</f>
        <v>0.0961610861416663</v>
      </c>
      <c r="C81" s="7">
        <v>6</v>
      </c>
      <c r="D81" s="7">
        <f t="shared" si="24"/>
        <v>12</v>
      </c>
      <c r="E81" s="7">
        <v>8</v>
      </c>
      <c r="F81" s="8">
        <f t="shared" si="25"/>
        <v>0.00924695448794497</v>
      </c>
      <c r="G81" s="8">
        <f t="shared" si="26"/>
        <v>0.0554817269276698</v>
      </c>
      <c r="H81" s="8">
        <f t="shared" si="27"/>
        <v>0.11096345385534</v>
      </c>
      <c r="I81" s="8">
        <f t="shared" si="27"/>
        <v>0.0739756359035598</v>
      </c>
    </row>
    <row r="82" spans="1:16">
      <c r="A82" s="74" t="s">
        <v>30</v>
      </c>
      <c r="B82" s="8">
        <f>'iterasi 3'!X48</f>
        <v>0.938216218381417</v>
      </c>
      <c r="C82" s="7">
        <v>1</v>
      </c>
      <c r="D82" s="7">
        <f t="shared" si="24"/>
        <v>2</v>
      </c>
      <c r="E82" s="7">
        <v>1</v>
      </c>
      <c r="F82" s="8">
        <f t="shared" si="25"/>
        <v>0.880249672433927</v>
      </c>
      <c r="G82" s="8">
        <f t="shared" si="26"/>
        <v>0.880249672433927</v>
      </c>
      <c r="H82" s="8">
        <f t="shared" si="27"/>
        <v>1.76049934486785</v>
      </c>
      <c r="I82" s="8">
        <f t="shared" si="27"/>
        <v>0.880249672433927</v>
      </c>
      <c r="O82" s="42" t="s">
        <v>82</v>
      </c>
      <c r="P82" s="43"/>
    </row>
    <row r="83" spans="1:16">
      <c r="A83" s="74" t="s">
        <v>31</v>
      </c>
      <c r="B83" s="8">
        <f>'iterasi 3'!X49</f>
        <v>0.930777084977351</v>
      </c>
      <c r="C83" s="7">
        <v>1</v>
      </c>
      <c r="D83" s="7">
        <f t="shared" si="24"/>
        <v>2</v>
      </c>
      <c r="E83" s="7">
        <v>0</v>
      </c>
      <c r="F83" s="8">
        <f t="shared" si="25"/>
        <v>0.866345981918936</v>
      </c>
      <c r="G83" s="8">
        <f t="shared" si="26"/>
        <v>0.866345981918936</v>
      </c>
      <c r="H83" s="8">
        <f t="shared" si="27"/>
        <v>1.73269196383787</v>
      </c>
      <c r="I83" s="8">
        <f t="shared" si="27"/>
        <v>0</v>
      </c>
      <c r="O83" s="43"/>
      <c r="P83" s="43"/>
    </row>
    <row r="84" spans="1:9">
      <c r="A84" s="74" t="s">
        <v>32</v>
      </c>
      <c r="B84" s="8">
        <f>'iterasi 3'!X50</f>
        <v>0.015059290602511</v>
      </c>
      <c r="C84" s="7">
        <v>2</v>
      </c>
      <c r="D84" s="7">
        <f t="shared" si="24"/>
        <v>4</v>
      </c>
      <c r="E84" s="7">
        <v>2</v>
      </c>
      <c r="F84" s="8">
        <f t="shared" si="25"/>
        <v>0.000226782233450876</v>
      </c>
      <c r="G84" s="8">
        <f t="shared" si="26"/>
        <v>0.000453564466901752</v>
      </c>
      <c r="H84" s="8">
        <f t="shared" si="27"/>
        <v>0.000907128933803504</v>
      </c>
      <c r="I84" s="8">
        <f t="shared" si="27"/>
        <v>0.000453564466901752</v>
      </c>
    </row>
    <row r="85" spans="1:9">
      <c r="A85" s="74" t="s">
        <v>33</v>
      </c>
      <c r="B85" s="8">
        <f>'iterasi 3'!X51</f>
        <v>0.0901480698102003</v>
      </c>
      <c r="C85" s="7">
        <v>3</v>
      </c>
      <c r="D85" s="7">
        <f t="shared" si="24"/>
        <v>6</v>
      </c>
      <c r="E85" s="7">
        <v>4</v>
      </c>
      <c r="F85" s="8">
        <f t="shared" si="25"/>
        <v>0.00812667449050475</v>
      </c>
      <c r="G85" s="8">
        <f t="shared" si="26"/>
        <v>0.0243800234715142</v>
      </c>
      <c r="H85" s="8">
        <f t="shared" si="27"/>
        <v>0.0487600469430285</v>
      </c>
      <c r="I85" s="8">
        <f t="shared" si="27"/>
        <v>0.032506697962019</v>
      </c>
    </row>
    <row r="86" spans="1:9">
      <c r="A86" s="74" t="s">
        <v>34</v>
      </c>
      <c r="B86" s="8">
        <f>'iterasi 3'!X52</f>
        <v>0.148509725333027</v>
      </c>
      <c r="C86" s="7">
        <v>4</v>
      </c>
      <c r="D86" s="7">
        <f t="shared" si="24"/>
        <v>8</v>
      </c>
      <c r="E86" s="7">
        <v>1</v>
      </c>
      <c r="F86" s="8">
        <f t="shared" si="25"/>
        <v>0.0220551385184911</v>
      </c>
      <c r="G86" s="8">
        <f t="shared" si="26"/>
        <v>0.0882205540739646</v>
      </c>
      <c r="H86" s="8">
        <f t="shared" si="27"/>
        <v>0.176441108147929</v>
      </c>
      <c r="I86" s="8">
        <f t="shared" si="27"/>
        <v>0.0220551385184911</v>
      </c>
    </row>
    <row r="87" spans="1:9">
      <c r="A87" s="74" t="s">
        <v>35</v>
      </c>
      <c r="B87" s="8">
        <f>'iterasi 3'!X53</f>
        <v>0.135099089682302</v>
      </c>
      <c r="C87" s="7">
        <v>7</v>
      </c>
      <c r="D87" s="7">
        <f t="shared" si="24"/>
        <v>14</v>
      </c>
      <c r="E87" s="7">
        <v>9</v>
      </c>
      <c r="F87" s="8">
        <f t="shared" si="25"/>
        <v>0.0182517640329867</v>
      </c>
      <c r="G87" s="8">
        <f t="shared" si="26"/>
        <v>0.127762348230907</v>
      </c>
      <c r="H87" s="8">
        <f t="shared" si="27"/>
        <v>0.255524696461814</v>
      </c>
      <c r="I87" s="8">
        <f t="shared" si="27"/>
        <v>0.164265876296881</v>
      </c>
    </row>
    <row r="88" spans="1:9">
      <c r="A88" s="74" t="s">
        <v>36</v>
      </c>
      <c r="B88" s="8">
        <f>'iterasi 3'!X54</f>
        <v>0.875737970369405</v>
      </c>
      <c r="C88" s="7">
        <v>0</v>
      </c>
      <c r="D88" s="7">
        <f t="shared" si="24"/>
        <v>0</v>
      </c>
      <c r="E88" s="7">
        <v>0</v>
      </c>
      <c r="F88" s="8">
        <f t="shared" si="25"/>
        <v>0.766916992746724</v>
      </c>
      <c r="G88" s="8">
        <f t="shared" si="26"/>
        <v>0</v>
      </c>
      <c r="H88" s="8">
        <f t="shared" si="27"/>
        <v>0</v>
      </c>
      <c r="I88" s="8">
        <f t="shared" si="27"/>
        <v>0</v>
      </c>
    </row>
    <row r="89" spans="1:9">
      <c r="A89" s="74" t="s">
        <v>37</v>
      </c>
      <c r="B89" s="8">
        <f>'iterasi 3'!X55</f>
        <v>0.0629148103564712</v>
      </c>
      <c r="C89" s="7">
        <v>4</v>
      </c>
      <c r="D89" s="7">
        <f t="shared" si="24"/>
        <v>8</v>
      </c>
      <c r="E89" s="7">
        <v>3</v>
      </c>
      <c r="F89" s="8">
        <f t="shared" si="25"/>
        <v>0.00395827336219074</v>
      </c>
      <c r="G89" s="8">
        <f t="shared" si="26"/>
        <v>0.015833093448763</v>
      </c>
      <c r="H89" s="8">
        <f t="shared" si="27"/>
        <v>0.0316661868975259</v>
      </c>
      <c r="I89" s="8">
        <f t="shared" si="27"/>
        <v>0.0118748200865722</v>
      </c>
    </row>
    <row r="90" spans="1:9">
      <c r="A90" s="74" t="s">
        <v>38</v>
      </c>
      <c r="B90" s="8">
        <f>'iterasi 3'!X56</f>
        <v>0.875737970369405</v>
      </c>
      <c r="C90" s="7">
        <v>0</v>
      </c>
      <c r="D90" s="7">
        <f t="shared" si="24"/>
        <v>0</v>
      </c>
      <c r="E90" s="7">
        <v>0</v>
      </c>
      <c r="F90" s="8">
        <f t="shared" si="25"/>
        <v>0.766916992746724</v>
      </c>
      <c r="G90" s="8">
        <f t="shared" si="26"/>
        <v>0</v>
      </c>
      <c r="H90" s="8">
        <f t="shared" si="27"/>
        <v>0</v>
      </c>
      <c r="I90" s="8">
        <f t="shared" si="27"/>
        <v>0</v>
      </c>
    </row>
    <row r="91" spans="1:9">
      <c r="A91" s="74" t="s">
        <v>39</v>
      </c>
      <c r="B91" s="8">
        <f>'iterasi 3'!X57</f>
        <v>0.168313336462362</v>
      </c>
      <c r="C91" s="7">
        <v>2</v>
      </c>
      <c r="D91" s="7">
        <f t="shared" si="24"/>
        <v>4</v>
      </c>
      <c r="E91" s="7">
        <v>1</v>
      </c>
      <c r="F91" s="8">
        <f t="shared" si="25"/>
        <v>0.0283293792310922</v>
      </c>
      <c r="G91" s="8">
        <f t="shared" si="26"/>
        <v>0.0566587584621843</v>
      </c>
      <c r="H91" s="8">
        <f t="shared" si="27"/>
        <v>0.113317516924369</v>
      </c>
      <c r="I91" s="8">
        <f t="shared" si="27"/>
        <v>0.0283293792310922</v>
      </c>
    </row>
    <row r="92" spans="1:9">
      <c r="A92" s="74" t="s">
        <v>40</v>
      </c>
      <c r="B92" s="8">
        <f>'iterasi 3'!X58</f>
        <v>0.0838231791246515</v>
      </c>
      <c r="C92" s="7">
        <v>3</v>
      </c>
      <c r="D92" s="7">
        <f t="shared" si="24"/>
        <v>6</v>
      </c>
      <c r="E92" s="7">
        <v>5</v>
      </c>
      <c r="F92" s="8">
        <f t="shared" si="25"/>
        <v>0.00702632535856342</v>
      </c>
      <c r="G92" s="8">
        <f t="shared" si="26"/>
        <v>0.0210789760756902</v>
      </c>
      <c r="H92" s="8">
        <f t="shared" si="27"/>
        <v>0.0421579521513805</v>
      </c>
      <c r="I92" s="8">
        <f t="shared" si="27"/>
        <v>0.0351316267928171</v>
      </c>
    </row>
    <row r="93" spans="1:9">
      <c r="A93" s="74" t="s">
        <v>41</v>
      </c>
      <c r="B93" s="8">
        <f>'iterasi 3'!X59</f>
        <v>0.938216218381417</v>
      </c>
      <c r="C93" s="7">
        <v>1</v>
      </c>
      <c r="D93" s="7">
        <f t="shared" si="24"/>
        <v>2</v>
      </c>
      <c r="E93" s="7">
        <v>1</v>
      </c>
      <c r="F93" s="8">
        <f t="shared" si="25"/>
        <v>0.880249672433927</v>
      </c>
      <c r="G93" s="8">
        <f t="shared" si="26"/>
        <v>0.880249672433927</v>
      </c>
      <c r="H93" s="8">
        <f t="shared" si="27"/>
        <v>1.76049934486785</v>
      </c>
      <c r="I93" s="8">
        <f t="shared" si="27"/>
        <v>0.880249672433927</v>
      </c>
    </row>
    <row r="94" spans="1:9">
      <c r="A94" s="74" t="s">
        <v>42</v>
      </c>
      <c r="B94" s="8">
        <f>'iterasi 3'!X60</f>
        <v>0.875737970369405</v>
      </c>
      <c r="C94" s="7">
        <v>0</v>
      </c>
      <c r="D94" s="7">
        <f t="shared" si="24"/>
        <v>0</v>
      </c>
      <c r="E94" s="7">
        <v>0</v>
      </c>
      <c r="F94" s="8">
        <f t="shared" si="25"/>
        <v>0.766916992746724</v>
      </c>
      <c r="G94" s="8">
        <f t="shared" si="26"/>
        <v>0</v>
      </c>
      <c r="H94" s="8">
        <f t="shared" si="27"/>
        <v>0</v>
      </c>
      <c r="I94" s="8">
        <f t="shared" si="27"/>
        <v>0</v>
      </c>
    </row>
    <row r="95" spans="1:9">
      <c r="A95" s="74" t="s">
        <v>43</v>
      </c>
      <c r="B95" s="8">
        <f>'iterasi 3'!X61</f>
        <v>0.0838231791246515</v>
      </c>
      <c r="C95" s="7">
        <v>3</v>
      </c>
      <c r="D95" s="7">
        <f t="shared" si="24"/>
        <v>6</v>
      </c>
      <c r="E95" s="7">
        <v>5</v>
      </c>
      <c r="F95" s="8">
        <f t="shared" si="25"/>
        <v>0.00702632535856342</v>
      </c>
      <c r="G95" s="8">
        <f t="shared" si="26"/>
        <v>0.0210789760756902</v>
      </c>
      <c r="H95" s="8">
        <f t="shared" si="27"/>
        <v>0.0421579521513805</v>
      </c>
      <c r="I95" s="8">
        <f t="shared" si="27"/>
        <v>0.0351316267928171</v>
      </c>
    </row>
    <row r="96" spans="1:9">
      <c r="A96" s="74" t="s">
        <v>44</v>
      </c>
      <c r="B96" s="8">
        <f>'iterasi 3'!X62</f>
        <v>0.0309154714553557</v>
      </c>
      <c r="C96" s="7">
        <v>4</v>
      </c>
      <c r="D96" s="7">
        <f t="shared" si="24"/>
        <v>8</v>
      </c>
      <c r="E96" s="7">
        <v>7</v>
      </c>
      <c r="F96" s="8">
        <f t="shared" si="25"/>
        <v>0.000955766375306911</v>
      </c>
      <c r="G96" s="8">
        <f t="shared" si="26"/>
        <v>0.00382306550122764</v>
      </c>
      <c r="H96" s="8">
        <f t="shared" si="27"/>
        <v>0.00764613100245529</v>
      </c>
      <c r="I96" s="8">
        <f t="shared" si="27"/>
        <v>0.00669036462714838</v>
      </c>
    </row>
    <row r="97" spans="1:9">
      <c r="A97" s="74" t="s">
        <v>45</v>
      </c>
      <c r="B97" s="8">
        <f>'iterasi 3'!X63</f>
        <v>0.0331736597015858</v>
      </c>
      <c r="C97" s="7">
        <v>5</v>
      </c>
      <c r="D97" s="7">
        <f t="shared" si="24"/>
        <v>10</v>
      </c>
      <c r="E97" s="7">
        <v>6</v>
      </c>
      <c r="F97" s="8">
        <f t="shared" si="25"/>
        <v>0.00110049169799662</v>
      </c>
      <c r="G97" s="8">
        <f t="shared" si="26"/>
        <v>0.0055024584899831</v>
      </c>
      <c r="H97" s="8">
        <f t="shared" si="27"/>
        <v>0.0110049169799662</v>
      </c>
      <c r="I97" s="8">
        <f t="shared" si="27"/>
        <v>0.00660295018797972</v>
      </c>
    </row>
    <row r="98" spans="1:9">
      <c r="A98" s="74" t="s">
        <v>46</v>
      </c>
      <c r="B98" s="8">
        <f>'iterasi 3'!X64</f>
        <v>0.875737970369405</v>
      </c>
      <c r="C98" s="7">
        <v>0</v>
      </c>
      <c r="D98" s="7">
        <f t="shared" si="24"/>
        <v>0</v>
      </c>
      <c r="E98" s="7">
        <v>0</v>
      </c>
      <c r="F98" s="8">
        <f t="shared" si="25"/>
        <v>0.766916992746724</v>
      </c>
      <c r="G98" s="8">
        <f t="shared" si="26"/>
        <v>0</v>
      </c>
      <c r="H98" s="8">
        <f t="shared" si="27"/>
        <v>0</v>
      </c>
      <c r="I98" s="8">
        <f t="shared" si="27"/>
        <v>0</v>
      </c>
    </row>
    <row r="99" spans="1:9">
      <c r="A99" s="74" t="s">
        <v>47</v>
      </c>
      <c r="B99" s="8">
        <f>'iterasi 3'!X65</f>
        <v>0.015059290602511</v>
      </c>
      <c r="C99" s="7">
        <v>2</v>
      </c>
      <c r="D99" s="7">
        <f t="shared" si="24"/>
        <v>4</v>
      </c>
      <c r="E99" s="7">
        <v>2</v>
      </c>
      <c r="F99" s="8">
        <f t="shared" si="25"/>
        <v>0.000226782233450876</v>
      </c>
      <c r="G99" s="8">
        <f t="shared" si="26"/>
        <v>0.000453564466901752</v>
      </c>
      <c r="H99" s="8">
        <f t="shared" si="27"/>
        <v>0.000907128933803504</v>
      </c>
      <c r="I99" s="8">
        <f t="shared" si="27"/>
        <v>0.000453564466901752</v>
      </c>
    </row>
    <row r="100" spans="1:9">
      <c r="A100" s="74" t="s">
        <v>48</v>
      </c>
      <c r="B100" s="8">
        <f>'iterasi 3'!X66</f>
        <v>0.015059290602511</v>
      </c>
      <c r="C100" s="7">
        <v>2</v>
      </c>
      <c r="D100" s="7">
        <f t="shared" si="24"/>
        <v>4</v>
      </c>
      <c r="E100" s="7">
        <v>2</v>
      </c>
      <c r="F100" s="8">
        <f t="shared" si="25"/>
        <v>0.000226782233450876</v>
      </c>
      <c r="G100" s="8">
        <f t="shared" si="26"/>
        <v>0.000453564466901752</v>
      </c>
      <c r="H100" s="8">
        <f t="shared" si="27"/>
        <v>0.000907128933803504</v>
      </c>
      <c r="I100" s="8">
        <f t="shared" si="27"/>
        <v>0.000453564466901752</v>
      </c>
    </row>
    <row r="101" spans="1:9">
      <c r="A101" s="74" t="s">
        <v>49</v>
      </c>
      <c r="B101" s="8">
        <f>'iterasi 3'!X67</f>
        <v>0.0417898889160315</v>
      </c>
      <c r="C101" s="7">
        <v>2</v>
      </c>
      <c r="D101" s="7">
        <f t="shared" si="24"/>
        <v>4</v>
      </c>
      <c r="E101" s="7">
        <v>3</v>
      </c>
      <c r="F101" s="8">
        <f t="shared" si="25"/>
        <v>0.00174639481561425</v>
      </c>
      <c r="G101" s="8">
        <f t="shared" si="26"/>
        <v>0.0034927896312285</v>
      </c>
      <c r="H101" s="8">
        <f t="shared" si="27"/>
        <v>0.006985579262457</v>
      </c>
      <c r="I101" s="8">
        <f t="shared" si="27"/>
        <v>0.00523918444684275</v>
      </c>
    </row>
    <row r="102" spans="1:9">
      <c r="A102" s="74" t="s">
        <v>50</v>
      </c>
      <c r="B102" s="8">
        <f>'iterasi 3'!X68</f>
        <v>0.104081607024694</v>
      </c>
      <c r="C102" s="7">
        <v>3</v>
      </c>
      <c r="D102" s="7">
        <f t="shared" si="24"/>
        <v>6</v>
      </c>
      <c r="E102" s="7">
        <v>2</v>
      </c>
      <c r="F102" s="8">
        <f t="shared" si="25"/>
        <v>0.0108329809208428</v>
      </c>
      <c r="G102" s="8">
        <f t="shared" si="26"/>
        <v>0.0324989427625284</v>
      </c>
      <c r="H102" s="8">
        <f t="shared" si="27"/>
        <v>0.0649978855250568</v>
      </c>
      <c r="I102" s="8">
        <f t="shared" si="27"/>
        <v>0.0216659618416856</v>
      </c>
    </row>
    <row r="103" spans="1:9">
      <c r="A103" s="74" t="s">
        <v>51</v>
      </c>
      <c r="B103" s="8">
        <f>'iterasi 3'!X69</f>
        <v>0.015059290602511</v>
      </c>
      <c r="C103" s="7">
        <v>2</v>
      </c>
      <c r="D103" s="7">
        <f t="shared" si="24"/>
        <v>4</v>
      </c>
      <c r="E103" s="7">
        <v>2</v>
      </c>
      <c r="F103" s="8">
        <f t="shared" si="25"/>
        <v>0.000226782233450876</v>
      </c>
      <c r="G103" s="8">
        <f t="shared" si="26"/>
        <v>0.000453564466901752</v>
      </c>
      <c r="H103" s="8">
        <f t="shared" si="27"/>
        <v>0.000907128933803504</v>
      </c>
      <c r="I103" s="8">
        <f t="shared" si="27"/>
        <v>0.000453564466901752</v>
      </c>
    </row>
    <row r="104" spans="1:9">
      <c r="A104" s="74" t="s">
        <v>52</v>
      </c>
      <c r="B104" s="8">
        <f>'iterasi 3'!X70</f>
        <v>0.938216218381417</v>
      </c>
      <c r="C104" s="7">
        <v>1</v>
      </c>
      <c r="D104" s="7">
        <f t="shared" si="24"/>
        <v>2</v>
      </c>
      <c r="E104" s="7">
        <v>1</v>
      </c>
      <c r="F104" s="8">
        <f t="shared" si="25"/>
        <v>0.880249672433927</v>
      </c>
      <c r="G104" s="8">
        <f t="shared" si="26"/>
        <v>0.880249672433927</v>
      </c>
      <c r="H104" s="8">
        <f t="shared" si="27"/>
        <v>1.76049934486785</v>
      </c>
      <c r="I104" s="8">
        <f t="shared" si="27"/>
        <v>0.880249672433927</v>
      </c>
    </row>
    <row r="105" spans="1:9">
      <c r="A105" s="74" t="s">
        <v>53</v>
      </c>
      <c r="B105" s="8">
        <f>'iterasi 3'!X71</f>
        <v>0.0417898889160315</v>
      </c>
      <c r="C105" s="7">
        <v>2</v>
      </c>
      <c r="D105" s="7">
        <f t="shared" si="24"/>
        <v>4</v>
      </c>
      <c r="E105" s="7">
        <v>3</v>
      </c>
      <c r="F105" s="8">
        <f t="shared" si="25"/>
        <v>0.00174639481561425</v>
      </c>
      <c r="G105" s="8">
        <f t="shared" si="26"/>
        <v>0.0034927896312285</v>
      </c>
      <c r="H105" s="8">
        <f t="shared" si="27"/>
        <v>0.006985579262457</v>
      </c>
      <c r="I105" s="8">
        <f t="shared" si="27"/>
        <v>0.00523918444684275</v>
      </c>
    </row>
    <row r="106" spans="1:9">
      <c r="A106" s="74" t="s">
        <v>54</v>
      </c>
      <c r="B106" s="8">
        <f>'iterasi 3'!X72</f>
        <v>0.0457386524749585</v>
      </c>
      <c r="C106" s="7">
        <v>5</v>
      </c>
      <c r="D106" s="7">
        <f t="shared" si="24"/>
        <v>10</v>
      </c>
      <c r="E106" s="7">
        <v>7</v>
      </c>
      <c r="F106" s="8">
        <f t="shared" si="25"/>
        <v>0.00209202433022503</v>
      </c>
      <c r="G106" s="8">
        <f t="shared" si="26"/>
        <v>0.0104601216511251</v>
      </c>
      <c r="H106" s="8">
        <f t="shared" si="27"/>
        <v>0.0209202433022503</v>
      </c>
      <c r="I106" s="8">
        <f t="shared" si="27"/>
        <v>0.0146441703115752</v>
      </c>
    </row>
    <row r="107" spans="1:9">
      <c r="A107" s="74" t="s">
        <v>55</v>
      </c>
      <c r="B107" s="8">
        <f>'iterasi 3'!X73</f>
        <v>0.938216218381417</v>
      </c>
      <c r="C107" s="7">
        <v>1</v>
      </c>
      <c r="D107" s="7">
        <f t="shared" si="24"/>
        <v>2</v>
      </c>
      <c r="E107" s="7">
        <v>1</v>
      </c>
      <c r="F107" s="8">
        <f t="shared" si="25"/>
        <v>0.880249672433927</v>
      </c>
      <c r="G107" s="8">
        <f t="shared" si="26"/>
        <v>0.880249672433927</v>
      </c>
      <c r="H107" s="8">
        <f t="shared" si="27"/>
        <v>1.76049934486785</v>
      </c>
      <c r="I107" s="8">
        <f t="shared" si="27"/>
        <v>0.880249672433927</v>
      </c>
    </row>
    <row r="108" spans="1:9">
      <c r="A108" s="36" t="s">
        <v>5</v>
      </c>
      <c r="B108" s="36"/>
      <c r="C108" s="36"/>
      <c r="D108" s="36"/>
      <c r="E108" s="36"/>
      <c r="F108" s="37">
        <f>SUM(F78:F107)</f>
        <v>8.35403784125148</v>
      </c>
      <c r="G108" s="37">
        <f>SUM(G78:G107)</f>
        <v>4.88481533912292</v>
      </c>
      <c r="H108" s="37">
        <f>SUM(H78:H107)</f>
        <v>9.76963067824583</v>
      </c>
      <c r="I108" s="37">
        <f>SUM(I78:I107)</f>
        <v>4.0120573502166</v>
      </c>
    </row>
    <row r="109" spans="1:9">
      <c r="A109" s="36" t="s">
        <v>73</v>
      </c>
      <c r="B109" s="36"/>
      <c r="C109" s="36"/>
      <c r="D109" s="36"/>
      <c r="E109" s="36"/>
      <c r="F109" s="36"/>
      <c r="G109" s="37">
        <f>(G108/$F108)</f>
        <v>0.584725067320397</v>
      </c>
      <c r="H109" s="37">
        <f>(H108/$F108)</f>
        <v>1.16945013464079</v>
      </c>
      <c r="I109" s="37">
        <f>(I108/$F108)</f>
        <v>0.480253672111159</v>
      </c>
    </row>
  </sheetData>
  <mergeCells count="46">
    <mergeCell ref="C4:E4"/>
    <mergeCell ref="P4:R4"/>
    <mergeCell ref="A36:E36"/>
    <mergeCell ref="O36:U36"/>
    <mergeCell ref="A37:F37"/>
    <mergeCell ref="C40:E40"/>
    <mergeCell ref="A72:E72"/>
    <mergeCell ref="A73:F73"/>
    <mergeCell ref="C76:E76"/>
    <mergeCell ref="A108:E108"/>
    <mergeCell ref="A109:F109"/>
    <mergeCell ref="A4:A5"/>
    <mergeCell ref="A40:A41"/>
    <mergeCell ref="A76:A77"/>
    <mergeCell ref="B4:B5"/>
    <mergeCell ref="B40:B41"/>
    <mergeCell ref="B76:B77"/>
    <mergeCell ref="F4:F5"/>
    <mergeCell ref="F40:F41"/>
    <mergeCell ref="F76:F77"/>
    <mergeCell ref="G4:G5"/>
    <mergeCell ref="G40:G41"/>
    <mergeCell ref="G76:G77"/>
    <mergeCell ref="H4:H5"/>
    <mergeCell ref="H40:H41"/>
    <mergeCell ref="H76:H77"/>
    <mergeCell ref="I4:I5"/>
    <mergeCell ref="I40:I41"/>
    <mergeCell ref="I76:I77"/>
    <mergeCell ref="K4:K6"/>
    <mergeCell ref="O4:O5"/>
    <mergeCell ref="O42:O43"/>
    <mergeCell ref="P42:P43"/>
    <mergeCell ref="Q42:Q43"/>
    <mergeCell ref="R42:R43"/>
    <mergeCell ref="S4:S5"/>
    <mergeCell ref="T4:T5"/>
    <mergeCell ref="U4:U5"/>
    <mergeCell ref="U42:U43"/>
    <mergeCell ref="V4:V5"/>
    <mergeCell ref="O76:P77"/>
    <mergeCell ref="O82:P83"/>
    <mergeCell ref="O39:X40"/>
    <mergeCell ref="A1:I2"/>
    <mergeCell ref="K1:N2"/>
    <mergeCell ref="P1:V2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9"/>
  <sheetViews>
    <sheetView zoomScale="50" zoomScaleNormal="50" topLeftCell="A48" workbookViewId="0">
      <selection activeCell="O82" sqref="O82:P83"/>
    </sheetView>
  </sheetViews>
  <sheetFormatPr defaultColWidth="9" defaultRowHeight="15"/>
  <cols>
    <col min="2" max="2" width="25.1428571428571" customWidth="1"/>
    <col min="7" max="9" width="9.85714285714286" customWidth="1"/>
    <col min="14" max="14" width="11.2857142857143" customWidth="1"/>
    <col min="16" max="16" width="13.1428571428571" customWidth="1"/>
    <col min="17" max="17" width="11.5714285714286" customWidth="1"/>
    <col min="18" max="18" width="12.5714285714286" customWidth="1"/>
    <col min="19" max="19" width="13.4285714285714" customWidth="1"/>
    <col min="20" max="20" width="12.8571428571429" customWidth="1"/>
    <col min="21" max="21" width="9.57142857142857" customWidth="1"/>
    <col min="22" max="22" width="13.8571428571429" customWidth="1"/>
    <col min="23" max="23" width="11.4285714285714" customWidth="1"/>
    <col min="24" max="24" width="11.1428571428571" customWidth="1"/>
  </cols>
  <sheetData>
    <row r="1" spans="1:22">
      <c r="A1" s="1" t="s">
        <v>6</v>
      </c>
      <c r="B1" s="2"/>
      <c r="C1" s="2"/>
      <c r="D1" s="2"/>
      <c r="E1" s="2"/>
      <c r="F1" s="2"/>
      <c r="G1" s="2"/>
      <c r="H1" s="2"/>
      <c r="I1" s="2"/>
      <c r="K1" s="1" t="s">
        <v>7</v>
      </c>
      <c r="L1" s="2"/>
      <c r="M1" s="2"/>
      <c r="N1" s="2"/>
      <c r="P1" s="1" t="s">
        <v>8</v>
      </c>
      <c r="Q1" s="2"/>
      <c r="R1" s="2"/>
      <c r="S1" s="2"/>
      <c r="T1" s="2"/>
      <c r="U1" s="2"/>
      <c r="V1" s="2"/>
    </row>
    <row r="2" spans="1:22">
      <c r="A2" s="2"/>
      <c r="B2" s="2"/>
      <c r="C2" s="2"/>
      <c r="D2" s="2"/>
      <c r="E2" s="2"/>
      <c r="F2" s="2"/>
      <c r="G2" s="2"/>
      <c r="H2" s="2"/>
      <c r="I2" s="2"/>
      <c r="K2" s="2"/>
      <c r="L2" s="2"/>
      <c r="M2" s="2"/>
      <c r="N2" s="2"/>
      <c r="P2" s="2"/>
      <c r="Q2" s="2"/>
      <c r="R2" s="2"/>
      <c r="S2" s="2"/>
      <c r="T2" s="2"/>
      <c r="U2" s="2"/>
      <c r="V2" s="2"/>
    </row>
    <row r="4" ht="17.25" customHeight="1" spans="1:22">
      <c r="A4" s="3" t="s">
        <v>3</v>
      </c>
      <c r="B4" s="3" t="s">
        <v>9</v>
      </c>
      <c r="C4" s="3" t="s">
        <v>10</v>
      </c>
      <c r="D4" s="3"/>
      <c r="E4" s="3"/>
      <c r="F4" s="5" t="s">
        <v>11</v>
      </c>
      <c r="G4" s="3" t="s">
        <v>12</v>
      </c>
      <c r="H4" s="3" t="s">
        <v>13</v>
      </c>
      <c r="I4" s="3" t="s">
        <v>14</v>
      </c>
      <c r="K4" s="16" t="s">
        <v>15</v>
      </c>
      <c r="L4" s="49">
        <f>(G36/$F36)</f>
        <v>4.94453786513722</v>
      </c>
      <c r="M4" s="49">
        <f t="shared" ref="M4:N4" si="0">(H36/$F36)</f>
        <v>9.88907573027443</v>
      </c>
      <c r="N4" s="49">
        <f t="shared" si="0"/>
        <v>6.58037246694213</v>
      </c>
      <c r="O4" s="17" t="s">
        <v>3</v>
      </c>
      <c r="P4" s="16" t="s">
        <v>16</v>
      </c>
      <c r="Q4" s="16"/>
      <c r="R4" s="16"/>
      <c r="S4" s="16" t="s">
        <v>17</v>
      </c>
      <c r="T4" s="16" t="s">
        <v>18</v>
      </c>
      <c r="U4" s="16" t="s">
        <v>19</v>
      </c>
      <c r="V4" s="16" t="s">
        <v>20</v>
      </c>
    </row>
    <row r="5" spans="1:22">
      <c r="A5" s="3"/>
      <c r="B5" s="3"/>
      <c r="C5" s="3" t="s">
        <v>21</v>
      </c>
      <c r="D5" s="3" t="s">
        <v>22</v>
      </c>
      <c r="E5" s="3" t="s">
        <v>23</v>
      </c>
      <c r="F5" s="5"/>
      <c r="G5" s="3"/>
      <c r="H5" s="3"/>
      <c r="I5" s="3"/>
      <c r="K5" s="16"/>
      <c r="L5" s="49">
        <f>(G72/$F72)</f>
        <v>2.32736848085513</v>
      </c>
      <c r="M5" s="49">
        <f t="shared" ref="M5:N5" si="1">(H72/$F72)</f>
        <v>4.65473696171026</v>
      </c>
      <c r="N5" s="49">
        <f t="shared" si="1"/>
        <v>2.44086831641591</v>
      </c>
      <c r="O5" s="20"/>
      <c r="P5" s="19" t="s">
        <v>11</v>
      </c>
      <c r="Q5" s="19" t="s">
        <v>24</v>
      </c>
      <c r="R5" s="19" t="s">
        <v>25</v>
      </c>
      <c r="S5" s="16"/>
      <c r="T5" s="16"/>
      <c r="U5" s="16"/>
      <c r="V5" s="16"/>
    </row>
    <row r="6" spans="1:22">
      <c r="A6" s="74" t="s">
        <v>26</v>
      </c>
      <c r="B6" s="8">
        <f>'iterasi 4'!V44</f>
        <v>0.00770901297756405</v>
      </c>
      <c r="C6" s="7">
        <v>2</v>
      </c>
      <c r="D6" s="7">
        <f>C6*2</f>
        <v>4</v>
      </c>
      <c r="E6" s="7">
        <v>2</v>
      </c>
      <c r="F6" s="8">
        <f>B6^2</f>
        <v>5.94288810882509e-5</v>
      </c>
      <c r="G6" s="8">
        <f>$F6*C6</f>
        <v>0.000118857762176502</v>
      </c>
      <c r="H6" s="8">
        <f>$F6*D6</f>
        <v>0.000237715524353004</v>
      </c>
      <c r="I6" s="8">
        <f>$F6*E6</f>
        <v>0.000118857762176502</v>
      </c>
      <c r="K6" s="16"/>
      <c r="L6" s="49">
        <f>(G108/$F108)</f>
        <v>0.520838947496092</v>
      </c>
      <c r="M6" s="49">
        <f t="shared" ref="M6:N6" si="2">(H108/$F108)</f>
        <v>1.04167789499218</v>
      </c>
      <c r="N6" s="49">
        <f t="shared" si="2"/>
        <v>0.418070398052481</v>
      </c>
      <c r="O6" s="68">
        <v>1</v>
      </c>
      <c r="P6" s="56">
        <f>B6^2</f>
        <v>5.94288810882509e-5</v>
      </c>
      <c r="Q6" s="8">
        <v>0.0225</v>
      </c>
      <c r="R6" s="8">
        <v>0.2916</v>
      </c>
      <c r="S6" s="22">
        <f>SUM(($C6-L$4)^2,($D6-M$4)^2,($E6-N$4)^2)*P6</f>
        <v>0.00382313884980919</v>
      </c>
      <c r="T6" s="22">
        <f>SUM(($C42-L$5)^2,($D42-M$5)^2,($E42-N$5)^2)*Q6</f>
        <v>0.0164298483833933</v>
      </c>
      <c r="U6" s="22">
        <f>SUM(($C78-L$6)^2,($D78-M$6)^2,($E78-N$6)^2)*R6</f>
        <v>3.91971296628344</v>
      </c>
      <c r="V6" s="27">
        <f>(S6+T6+U6)</f>
        <v>3.93996595351664</v>
      </c>
    </row>
    <row r="7" spans="1:22">
      <c r="A7" s="74" t="s">
        <v>27</v>
      </c>
      <c r="B7" s="8">
        <f>'iterasi 4'!V45</f>
        <v>0.125524523466815</v>
      </c>
      <c r="C7" s="7">
        <v>3</v>
      </c>
      <c r="D7" s="7">
        <f t="shared" ref="D7:D35" si="3">C7*2</f>
        <v>6</v>
      </c>
      <c r="E7" s="7">
        <v>3</v>
      </c>
      <c r="F7" s="8">
        <f t="shared" ref="F7:F35" si="4">B7^2</f>
        <v>0.015756405991571</v>
      </c>
      <c r="G7" s="8">
        <f t="shared" ref="G7:G35" si="5">F7*C7</f>
        <v>0.047269217974713</v>
      </c>
      <c r="H7" s="8">
        <f t="shared" ref="H7:I35" si="6">$F7*D7</f>
        <v>0.094538435949426</v>
      </c>
      <c r="I7" s="8">
        <f t="shared" si="6"/>
        <v>0.047269217974713</v>
      </c>
      <c r="O7" s="68">
        <v>2</v>
      </c>
      <c r="P7" s="56">
        <f t="shared" ref="P7:P35" si="7">B7^2</f>
        <v>0.015756405991571</v>
      </c>
      <c r="Q7" s="8">
        <v>0.0256</v>
      </c>
      <c r="R7" s="8">
        <v>0.2704</v>
      </c>
      <c r="S7" s="22">
        <f t="shared" ref="S7:S35" si="8">SUM(($C7-L$4)^2,($D7-M$4)^2,($E7-N$4)^2)*P7</f>
        <v>0.499875203005004</v>
      </c>
      <c r="T7" s="22">
        <f t="shared" ref="T7:T35" si="9">SUM(($C43-L$5)^2,($D43-M$5)^2,($E43-N$5)^2)*Q7</f>
        <v>0.0659147274834758</v>
      </c>
      <c r="U7" s="22">
        <f t="shared" ref="U7:U35" si="10">SUM(($C79-L$6)^2,($D79-M$6)^2,($E79-N$6)^2)*R7</f>
        <v>10.1122997077183</v>
      </c>
      <c r="V7" s="27">
        <f t="shared" ref="V7:V35" si="11">(S7+T7+U7)</f>
        <v>10.6780896382068</v>
      </c>
    </row>
    <row r="8" spans="1:22">
      <c r="A8" s="74" t="s">
        <v>28</v>
      </c>
      <c r="B8" s="8">
        <f>'iterasi 4'!V46</f>
        <v>0.0128071394567109</v>
      </c>
      <c r="C8" s="7">
        <v>0</v>
      </c>
      <c r="D8" s="7">
        <f t="shared" si="3"/>
        <v>0</v>
      </c>
      <c r="E8" s="7">
        <v>0</v>
      </c>
      <c r="F8" s="8">
        <f t="shared" si="4"/>
        <v>0.000164022821063641</v>
      </c>
      <c r="G8" s="8">
        <f t="shared" si="5"/>
        <v>0</v>
      </c>
      <c r="H8" s="8">
        <f t="shared" si="6"/>
        <v>0</v>
      </c>
      <c r="I8" s="8">
        <f t="shared" si="6"/>
        <v>0</v>
      </c>
      <c r="O8" s="68">
        <v>3</v>
      </c>
      <c r="P8" s="56">
        <f t="shared" si="7"/>
        <v>0.000164022821063641</v>
      </c>
      <c r="Q8" s="8">
        <v>0.1089</v>
      </c>
      <c r="R8" s="8">
        <v>0.3136</v>
      </c>
      <c r="S8" s="22">
        <f t="shared" si="8"/>
        <v>0.0271529242300886</v>
      </c>
      <c r="T8" s="22">
        <f t="shared" si="9"/>
        <v>3.59817125610886</v>
      </c>
      <c r="U8" s="22">
        <f t="shared" si="10"/>
        <v>0.480168296254242</v>
      </c>
      <c r="V8" s="27">
        <f t="shared" si="11"/>
        <v>4.10549247659319</v>
      </c>
    </row>
    <row r="9" spans="1:22">
      <c r="A9" s="74" t="s">
        <v>29</v>
      </c>
      <c r="B9" s="8">
        <f>'iterasi 4'!V47</f>
        <v>0.828117268774398</v>
      </c>
      <c r="C9" s="7">
        <v>6</v>
      </c>
      <c r="D9" s="7">
        <f t="shared" si="3"/>
        <v>12</v>
      </c>
      <c r="E9" s="7">
        <v>8</v>
      </c>
      <c r="F9" s="8">
        <f t="shared" si="4"/>
        <v>0.685778210842369</v>
      </c>
      <c r="G9" s="8">
        <f t="shared" si="5"/>
        <v>4.11466926505421</v>
      </c>
      <c r="H9" s="8">
        <f t="shared" si="6"/>
        <v>8.22933853010842</v>
      </c>
      <c r="I9" s="8">
        <f t="shared" si="6"/>
        <v>5.48622568673895</v>
      </c>
      <c r="O9" s="68">
        <v>4</v>
      </c>
      <c r="P9" s="56">
        <f t="shared" si="7"/>
        <v>0.685778210842369</v>
      </c>
      <c r="Q9" s="8">
        <v>0.0484</v>
      </c>
      <c r="R9" s="8">
        <v>0.0169</v>
      </c>
      <c r="S9" s="22">
        <f t="shared" si="8"/>
        <v>5.20186358431829</v>
      </c>
      <c r="T9" s="22">
        <f t="shared" si="9"/>
        <v>4.7599007323015</v>
      </c>
      <c r="U9" s="22">
        <f t="shared" si="10"/>
        <v>3.50829948808101</v>
      </c>
      <c r="V9" s="27">
        <f t="shared" si="11"/>
        <v>13.4700638047008</v>
      </c>
    </row>
    <row r="10" spans="1:22">
      <c r="A10" s="74" t="s">
        <v>30</v>
      </c>
      <c r="B10" s="8">
        <f>'iterasi 4'!V48</f>
        <v>0.0112513016779468</v>
      </c>
      <c r="C10" s="7">
        <v>1</v>
      </c>
      <c r="D10" s="7">
        <f t="shared" si="3"/>
        <v>2</v>
      </c>
      <c r="E10" s="7">
        <v>1</v>
      </c>
      <c r="F10" s="8">
        <f t="shared" si="4"/>
        <v>0.000126591789448169</v>
      </c>
      <c r="G10" s="8">
        <f t="shared" si="5"/>
        <v>0.000126591789448169</v>
      </c>
      <c r="H10" s="8">
        <f t="shared" si="6"/>
        <v>0.000253183578896339</v>
      </c>
      <c r="I10" s="8">
        <f t="shared" si="6"/>
        <v>0.000126591789448169</v>
      </c>
      <c r="O10" s="68">
        <v>5</v>
      </c>
      <c r="P10" s="56">
        <f t="shared" si="7"/>
        <v>0.000126591789448169</v>
      </c>
      <c r="Q10" s="8">
        <v>0.0441</v>
      </c>
      <c r="R10" s="8">
        <v>0.1225</v>
      </c>
      <c r="S10" s="22">
        <f t="shared" si="8"/>
        <v>0.0137905869508181</v>
      </c>
      <c r="T10" s="22">
        <f t="shared" si="9"/>
        <v>0.480056588396445</v>
      </c>
      <c r="U10" s="22">
        <f t="shared" si="10"/>
        <v>0.182110782518743</v>
      </c>
      <c r="V10" s="27">
        <f t="shared" si="11"/>
        <v>0.675957957866006</v>
      </c>
    </row>
    <row r="11" spans="1:22">
      <c r="A11" s="74" t="s">
        <v>31</v>
      </c>
      <c r="B11" s="8">
        <f>'iterasi 4'!V49</f>
        <v>0.0100062067806128</v>
      </c>
      <c r="C11" s="7">
        <v>1</v>
      </c>
      <c r="D11" s="7">
        <f t="shared" si="3"/>
        <v>2</v>
      </c>
      <c r="E11" s="7">
        <v>0</v>
      </c>
      <c r="F11" s="8">
        <f t="shared" si="4"/>
        <v>0.000100124174136381</v>
      </c>
      <c r="G11" s="8">
        <f t="shared" si="5"/>
        <v>0.000100124174136381</v>
      </c>
      <c r="H11" s="8">
        <f t="shared" si="6"/>
        <v>0.000200248348272762</v>
      </c>
      <c r="I11" s="8">
        <f t="shared" si="6"/>
        <v>0</v>
      </c>
      <c r="O11" s="68">
        <v>6</v>
      </c>
      <c r="P11" s="56">
        <f t="shared" si="7"/>
        <v>0.000100124174136381</v>
      </c>
      <c r="Q11" s="8">
        <v>0.09</v>
      </c>
      <c r="R11" s="8">
        <v>0.3136</v>
      </c>
      <c r="S11" s="22">
        <f t="shared" si="8"/>
        <v>0.0121248569291061</v>
      </c>
      <c r="T11" s="22">
        <f t="shared" si="9"/>
        <v>1.32906362021292</v>
      </c>
      <c r="U11" s="22">
        <f t="shared" si="10"/>
        <v>0.414817356906497</v>
      </c>
      <c r="V11" s="27">
        <f t="shared" si="11"/>
        <v>1.75600583404852</v>
      </c>
    </row>
    <row r="12" spans="1:22">
      <c r="A12" s="74" t="s">
        <v>32</v>
      </c>
      <c r="B12" s="8">
        <f>'iterasi 4'!V50</f>
        <v>0.00770901297756405</v>
      </c>
      <c r="C12" s="7">
        <v>2</v>
      </c>
      <c r="D12" s="7">
        <f t="shared" si="3"/>
        <v>4</v>
      </c>
      <c r="E12" s="7">
        <v>2</v>
      </c>
      <c r="F12" s="8">
        <f t="shared" si="4"/>
        <v>5.94288810882509e-5</v>
      </c>
      <c r="G12" s="8">
        <f t="shared" si="5"/>
        <v>0.000118857762176502</v>
      </c>
      <c r="H12" s="8">
        <f t="shared" si="6"/>
        <v>0.000237715524353004</v>
      </c>
      <c r="I12" s="8">
        <f t="shared" si="6"/>
        <v>0.000118857762176502</v>
      </c>
      <c r="O12" s="68">
        <v>7</v>
      </c>
      <c r="P12" s="56">
        <f t="shared" si="7"/>
        <v>5.94288810882509e-5</v>
      </c>
      <c r="Q12" s="8">
        <v>0.1681</v>
      </c>
      <c r="R12" s="8">
        <v>0.0196</v>
      </c>
      <c r="S12" s="22">
        <f t="shared" si="8"/>
        <v>0.00382313884980919</v>
      </c>
      <c r="T12" s="22">
        <f t="shared" si="9"/>
        <v>0.122749222811041</v>
      </c>
      <c r="U12" s="22">
        <f t="shared" si="10"/>
        <v>0.263464931890108</v>
      </c>
      <c r="V12" s="27">
        <f t="shared" si="11"/>
        <v>0.390037293550958</v>
      </c>
    </row>
    <row r="13" spans="1:22">
      <c r="A13" s="74" t="s">
        <v>33</v>
      </c>
      <c r="B13" s="8">
        <f>'iterasi 4'!V51</f>
        <v>0.23361962620051</v>
      </c>
      <c r="C13" s="7">
        <v>3</v>
      </c>
      <c r="D13" s="7">
        <f t="shared" si="3"/>
        <v>6</v>
      </c>
      <c r="E13" s="7">
        <v>4</v>
      </c>
      <c r="F13" s="8">
        <f t="shared" si="4"/>
        <v>0.0545781297460661</v>
      </c>
      <c r="G13" s="8">
        <f t="shared" si="5"/>
        <v>0.163734389238198</v>
      </c>
      <c r="H13" s="8">
        <f t="shared" si="6"/>
        <v>0.327468778476396</v>
      </c>
      <c r="I13" s="8">
        <f t="shared" si="6"/>
        <v>0.218312518984264</v>
      </c>
      <c r="O13" s="68">
        <v>8</v>
      </c>
      <c r="P13" s="56">
        <f t="shared" si="7"/>
        <v>0.0545781297460661</v>
      </c>
      <c r="Q13" s="8">
        <v>0.1024</v>
      </c>
      <c r="R13" s="8">
        <v>0.1156</v>
      </c>
      <c r="S13" s="22">
        <f t="shared" si="8"/>
        <v>1.39526039364174</v>
      </c>
      <c r="T13" s="22">
        <f t="shared" si="9"/>
        <v>0.480569078731925</v>
      </c>
      <c r="U13" s="22">
        <f t="shared" si="10"/>
        <v>5.03569983925222</v>
      </c>
      <c r="V13" s="27">
        <f t="shared" si="11"/>
        <v>6.91152931162589</v>
      </c>
    </row>
    <row r="14" spans="1:22">
      <c r="A14" s="74" t="s">
        <v>34</v>
      </c>
      <c r="B14" s="8">
        <f>'iterasi 4'!V52</f>
        <v>0.33568821590608</v>
      </c>
      <c r="C14" s="7">
        <v>4</v>
      </c>
      <c r="D14" s="7">
        <f t="shared" si="3"/>
        <v>8</v>
      </c>
      <c r="E14" s="7">
        <v>1</v>
      </c>
      <c r="F14" s="8">
        <f t="shared" si="4"/>
        <v>0.112686578298207</v>
      </c>
      <c r="G14" s="8">
        <f t="shared" si="5"/>
        <v>0.450746313192827</v>
      </c>
      <c r="H14" s="8">
        <f t="shared" si="6"/>
        <v>0.901492626385654</v>
      </c>
      <c r="I14" s="8">
        <f t="shared" si="6"/>
        <v>0.112686578298207</v>
      </c>
      <c r="O14" s="68">
        <v>9</v>
      </c>
      <c r="P14" s="56">
        <f t="shared" si="7"/>
        <v>0.112686578298207</v>
      </c>
      <c r="Q14" s="8">
        <v>0.0121</v>
      </c>
      <c r="R14" s="8">
        <v>0.0529</v>
      </c>
      <c r="S14" s="22">
        <f t="shared" si="8"/>
        <v>4.01179045626853</v>
      </c>
      <c r="T14" s="22">
        <f t="shared" si="9"/>
        <v>0.194381448243171</v>
      </c>
      <c r="U14" s="22">
        <f t="shared" si="10"/>
        <v>3.21957071599914</v>
      </c>
      <c r="V14" s="27">
        <f t="shared" si="11"/>
        <v>7.42574262051085</v>
      </c>
    </row>
    <row r="15" spans="1:22">
      <c r="A15" s="74" t="s">
        <v>35</v>
      </c>
      <c r="B15" s="8">
        <f>'iterasi 4'!V53</f>
        <v>0.723860233803462</v>
      </c>
      <c r="C15" s="7">
        <v>7</v>
      </c>
      <c r="D15" s="7">
        <f t="shared" si="3"/>
        <v>14</v>
      </c>
      <c r="E15" s="7">
        <v>9</v>
      </c>
      <c r="F15" s="8">
        <f t="shared" si="4"/>
        <v>0.523973638082002</v>
      </c>
      <c r="G15" s="8">
        <f t="shared" si="5"/>
        <v>3.66781546657402</v>
      </c>
      <c r="H15" s="8">
        <f t="shared" si="6"/>
        <v>7.33563093314803</v>
      </c>
      <c r="I15" s="8">
        <f t="shared" si="6"/>
        <v>4.71576274273802</v>
      </c>
      <c r="O15" s="68">
        <v>10</v>
      </c>
      <c r="P15" s="56">
        <f t="shared" si="7"/>
        <v>0.523973638082002</v>
      </c>
      <c r="Q15" s="8">
        <v>0.1089</v>
      </c>
      <c r="R15" s="8">
        <v>0.1225</v>
      </c>
      <c r="S15" s="22">
        <f t="shared" si="8"/>
        <v>14.1364002331205</v>
      </c>
      <c r="T15" s="22">
        <f t="shared" si="9"/>
        <v>16.5734512527118</v>
      </c>
      <c r="U15" s="22">
        <f t="shared" si="10"/>
        <v>34.7345265382396</v>
      </c>
      <c r="V15" s="27">
        <f t="shared" si="11"/>
        <v>65.4443780240718</v>
      </c>
    </row>
    <row r="16" spans="1:22">
      <c r="A16" s="74" t="s">
        <v>36</v>
      </c>
      <c r="B16" s="8">
        <f>'iterasi 4'!V54</f>
        <v>0.0128071394567109</v>
      </c>
      <c r="C16" s="7">
        <v>0</v>
      </c>
      <c r="D16" s="7">
        <f t="shared" si="3"/>
        <v>0</v>
      </c>
      <c r="E16" s="7">
        <v>0</v>
      </c>
      <c r="F16" s="8">
        <f t="shared" si="4"/>
        <v>0.000164022821063641</v>
      </c>
      <c r="G16" s="8">
        <f t="shared" si="5"/>
        <v>0</v>
      </c>
      <c r="H16" s="8">
        <f t="shared" si="6"/>
        <v>0</v>
      </c>
      <c r="I16" s="8">
        <f t="shared" si="6"/>
        <v>0</v>
      </c>
      <c r="O16" s="68">
        <v>11</v>
      </c>
      <c r="P16" s="56">
        <f t="shared" si="7"/>
        <v>0.000164022821063641</v>
      </c>
      <c r="Q16" s="8">
        <v>0.09</v>
      </c>
      <c r="R16" s="8">
        <v>0.2601</v>
      </c>
      <c r="S16" s="22">
        <f t="shared" si="8"/>
        <v>0.0271529242300886</v>
      </c>
      <c r="T16" s="22">
        <f t="shared" si="9"/>
        <v>2.97369525298253</v>
      </c>
      <c r="U16" s="22">
        <f t="shared" si="10"/>
        <v>0.398251829897093</v>
      </c>
      <c r="V16" s="27">
        <f t="shared" si="11"/>
        <v>3.39910000710971</v>
      </c>
    </row>
    <row r="17" spans="1:22">
      <c r="A17" s="74" t="s">
        <v>37</v>
      </c>
      <c r="B17" s="8">
        <f>'iterasi 4'!V55</f>
        <v>0.548365205342109</v>
      </c>
      <c r="C17" s="7">
        <v>4</v>
      </c>
      <c r="D17" s="7">
        <f t="shared" si="3"/>
        <v>8</v>
      </c>
      <c r="E17" s="7">
        <v>3</v>
      </c>
      <c r="F17" s="8">
        <f t="shared" si="4"/>
        <v>0.300704398429893</v>
      </c>
      <c r="G17" s="8">
        <f t="shared" si="5"/>
        <v>1.20281759371957</v>
      </c>
      <c r="H17" s="8">
        <f t="shared" si="6"/>
        <v>2.40563518743915</v>
      </c>
      <c r="I17" s="8">
        <f t="shared" si="6"/>
        <v>0.90211319528968</v>
      </c>
      <c r="O17" s="68">
        <v>12</v>
      </c>
      <c r="P17" s="56">
        <f t="shared" si="7"/>
        <v>0.300704398429893</v>
      </c>
      <c r="Q17" s="8">
        <v>0.0324</v>
      </c>
      <c r="R17" s="8">
        <v>0.0625</v>
      </c>
      <c r="S17" s="22">
        <f t="shared" si="8"/>
        <v>5.19611965085771</v>
      </c>
      <c r="T17" s="22">
        <f t="shared" si="9"/>
        <v>0.463355939174213</v>
      </c>
      <c r="U17" s="22">
        <f t="shared" si="10"/>
        <v>4.19932303848209</v>
      </c>
      <c r="V17" s="27">
        <f t="shared" si="11"/>
        <v>9.85879862851401</v>
      </c>
    </row>
    <row r="18" spans="1:22">
      <c r="A18" s="74" t="s">
        <v>38</v>
      </c>
      <c r="B18" s="8">
        <f>'iterasi 4'!V56</f>
        <v>0.0128071394567109</v>
      </c>
      <c r="C18" s="7">
        <v>0</v>
      </c>
      <c r="D18" s="7">
        <f t="shared" si="3"/>
        <v>0</v>
      </c>
      <c r="E18" s="7">
        <v>0</v>
      </c>
      <c r="F18" s="8">
        <f t="shared" si="4"/>
        <v>0.000164022821063641</v>
      </c>
      <c r="G18" s="8">
        <f t="shared" si="5"/>
        <v>0</v>
      </c>
      <c r="H18" s="8">
        <f t="shared" si="6"/>
        <v>0</v>
      </c>
      <c r="I18" s="8">
        <f t="shared" si="6"/>
        <v>0</v>
      </c>
      <c r="O18" s="68">
        <v>13</v>
      </c>
      <c r="P18" s="56">
        <f t="shared" si="7"/>
        <v>0.000164022821063641</v>
      </c>
      <c r="Q18" s="8">
        <v>0.3136</v>
      </c>
      <c r="R18" s="8">
        <v>0.0361</v>
      </c>
      <c r="S18" s="22">
        <f t="shared" si="8"/>
        <v>0.0271529242300886</v>
      </c>
      <c r="T18" s="22">
        <f t="shared" si="9"/>
        <v>10.3616759037258</v>
      </c>
      <c r="U18" s="22">
        <f t="shared" si="10"/>
        <v>0.0552744754297772</v>
      </c>
      <c r="V18" s="27">
        <f t="shared" si="11"/>
        <v>10.4441033033857</v>
      </c>
    </row>
    <row r="19" spans="1:22">
      <c r="A19" s="74" t="s">
        <v>39</v>
      </c>
      <c r="B19" s="8">
        <f>'iterasi 4'!V57</f>
        <v>0.0288172035116063</v>
      </c>
      <c r="C19" s="7">
        <v>2</v>
      </c>
      <c r="D19" s="7">
        <f t="shared" si="3"/>
        <v>4</v>
      </c>
      <c r="E19" s="7">
        <v>1</v>
      </c>
      <c r="F19" s="8">
        <f t="shared" si="4"/>
        <v>0.000830431218229336</v>
      </c>
      <c r="G19" s="8">
        <f t="shared" si="5"/>
        <v>0.00166086243645867</v>
      </c>
      <c r="H19" s="8">
        <f t="shared" si="6"/>
        <v>0.00332172487291734</v>
      </c>
      <c r="I19" s="8">
        <f t="shared" si="6"/>
        <v>0.000830431218229336</v>
      </c>
      <c r="O19" s="68">
        <v>14</v>
      </c>
      <c r="P19" s="56">
        <f t="shared" si="7"/>
        <v>0.000830431218229336</v>
      </c>
      <c r="Q19" s="8">
        <v>0.1225</v>
      </c>
      <c r="R19" s="8">
        <v>0.1681</v>
      </c>
      <c r="S19" s="22">
        <f t="shared" si="8"/>
        <v>0.0618605429845773</v>
      </c>
      <c r="T19" s="22">
        <f t="shared" si="9"/>
        <v>0.319964134275928</v>
      </c>
      <c r="U19" s="22">
        <f t="shared" si="10"/>
        <v>1.89587032143377</v>
      </c>
      <c r="V19" s="27">
        <f t="shared" si="11"/>
        <v>2.27769499869427</v>
      </c>
    </row>
    <row r="20" spans="1:22">
      <c r="A20" s="74" t="s">
        <v>40</v>
      </c>
      <c r="B20" s="8">
        <f>'iterasi 4'!V58</f>
        <v>0.382689751211948</v>
      </c>
      <c r="C20" s="7">
        <v>3</v>
      </c>
      <c r="D20" s="7">
        <f t="shared" si="3"/>
        <v>6</v>
      </c>
      <c r="E20" s="7">
        <v>5</v>
      </c>
      <c r="F20" s="8">
        <f t="shared" si="4"/>
        <v>0.146451445682662</v>
      </c>
      <c r="G20" s="8">
        <f t="shared" si="5"/>
        <v>0.439354337047987</v>
      </c>
      <c r="H20" s="8">
        <f t="shared" si="6"/>
        <v>0.878708674095975</v>
      </c>
      <c r="I20" s="8">
        <f t="shared" si="6"/>
        <v>0.732257228413312</v>
      </c>
      <c r="O20" s="68">
        <v>15</v>
      </c>
      <c r="P20" s="56">
        <f t="shared" si="7"/>
        <v>0.146451445682662</v>
      </c>
      <c r="Q20" s="8">
        <v>0.2209</v>
      </c>
      <c r="R20" s="8">
        <v>0.0729</v>
      </c>
      <c r="S20" s="22">
        <f t="shared" si="8"/>
        <v>3.13460495772328</v>
      </c>
      <c r="T20" s="22">
        <f t="shared" si="9"/>
        <v>1.94642075956411</v>
      </c>
      <c r="U20" s="22">
        <f t="shared" si="10"/>
        <v>3.77077265673805</v>
      </c>
      <c r="V20" s="27">
        <f t="shared" si="11"/>
        <v>8.85179837402545</v>
      </c>
    </row>
    <row r="21" spans="1:22">
      <c r="A21" s="74" t="s">
        <v>41</v>
      </c>
      <c r="B21" s="8">
        <f>'iterasi 4'!V59</f>
        <v>0.0112513016779468</v>
      </c>
      <c r="C21" s="7">
        <v>1</v>
      </c>
      <c r="D21" s="7">
        <f t="shared" si="3"/>
        <v>2</v>
      </c>
      <c r="E21" s="7">
        <v>1</v>
      </c>
      <c r="F21" s="8">
        <f t="shared" si="4"/>
        <v>0.000126591789448169</v>
      </c>
      <c r="G21" s="8">
        <f t="shared" si="5"/>
        <v>0.000126591789448169</v>
      </c>
      <c r="H21" s="8">
        <f t="shared" si="6"/>
        <v>0.000253183578896339</v>
      </c>
      <c r="I21" s="8">
        <f t="shared" si="6"/>
        <v>0.000126591789448169</v>
      </c>
      <c r="O21" s="68">
        <v>16</v>
      </c>
      <c r="P21" s="56">
        <f t="shared" si="7"/>
        <v>0.000126591789448169</v>
      </c>
      <c r="Q21" s="8">
        <v>0.2116</v>
      </c>
      <c r="R21" s="8">
        <v>0.0361</v>
      </c>
      <c r="S21" s="22">
        <f t="shared" si="8"/>
        <v>0.0137905869508181</v>
      </c>
      <c r="T21" s="22">
        <f t="shared" si="9"/>
        <v>2.30340077334893</v>
      </c>
      <c r="U21" s="22">
        <f t="shared" si="10"/>
        <v>0.0536669326442989</v>
      </c>
      <c r="V21" s="27">
        <f t="shared" si="11"/>
        <v>2.37085829294405</v>
      </c>
    </row>
    <row r="22" spans="1:22">
      <c r="A22" s="74" t="s">
        <v>42</v>
      </c>
      <c r="B22" s="8">
        <f>'iterasi 4'!V60</f>
        <v>0.0128071394567109</v>
      </c>
      <c r="C22" s="7">
        <v>0</v>
      </c>
      <c r="D22" s="7">
        <f t="shared" si="3"/>
        <v>0</v>
      </c>
      <c r="E22" s="7">
        <v>0</v>
      </c>
      <c r="F22" s="8">
        <f t="shared" si="4"/>
        <v>0.000164022821063641</v>
      </c>
      <c r="G22" s="8">
        <f t="shared" si="5"/>
        <v>0</v>
      </c>
      <c r="H22" s="8">
        <f t="shared" si="6"/>
        <v>0</v>
      </c>
      <c r="I22" s="8">
        <f t="shared" si="6"/>
        <v>0</v>
      </c>
      <c r="O22" s="68">
        <v>17</v>
      </c>
      <c r="P22" s="56">
        <f t="shared" si="7"/>
        <v>0.000164022821063641</v>
      </c>
      <c r="Q22" s="8">
        <v>0.0064</v>
      </c>
      <c r="R22" s="8">
        <v>0.3969</v>
      </c>
      <c r="S22" s="22">
        <f t="shared" si="8"/>
        <v>0.0271529242300886</v>
      </c>
      <c r="T22" s="22">
        <f t="shared" si="9"/>
        <v>0.211462773545424</v>
      </c>
      <c r="U22" s="22">
        <f t="shared" si="10"/>
        <v>0.607712999946775</v>
      </c>
      <c r="V22" s="27">
        <f t="shared" si="11"/>
        <v>0.846328697722288</v>
      </c>
    </row>
    <row r="23" spans="1:22">
      <c r="A23" s="74" t="s">
        <v>43</v>
      </c>
      <c r="B23" s="8">
        <f>'iterasi 4'!V61</f>
        <v>0.382689751211948</v>
      </c>
      <c r="C23" s="7">
        <v>3</v>
      </c>
      <c r="D23" s="7">
        <f t="shared" si="3"/>
        <v>6</v>
      </c>
      <c r="E23" s="7">
        <v>5</v>
      </c>
      <c r="F23" s="8">
        <f t="shared" si="4"/>
        <v>0.146451445682662</v>
      </c>
      <c r="G23" s="8">
        <f t="shared" si="5"/>
        <v>0.439354337047987</v>
      </c>
      <c r="H23" s="8">
        <f t="shared" si="6"/>
        <v>0.878708674095975</v>
      </c>
      <c r="I23" s="8">
        <f t="shared" si="6"/>
        <v>0.732257228413312</v>
      </c>
      <c r="O23" s="68">
        <v>18</v>
      </c>
      <c r="P23" s="56">
        <f t="shared" si="7"/>
        <v>0.146451445682662</v>
      </c>
      <c r="Q23" s="8">
        <v>0.16</v>
      </c>
      <c r="R23" s="8">
        <v>0.1024</v>
      </c>
      <c r="S23" s="22">
        <f t="shared" si="8"/>
        <v>3.13460495772328</v>
      </c>
      <c r="T23" s="22">
        <f t="shared" si="9"/>
        <v>1.40981132426554</v>
      </c>
      <c r="U23" s="22">
        <f t="shared" si="10"/>
        <v>5.29666831344275</v>
      </c>
      <c r="V23" s="27">
        <f t="shared" si="11"/>
        <v>9.84108459543158</v>
      </c>
    </row>
    <row r="24" spans="1:22">
      <c r="A24" s="74" t="s">
        <v>44</v>
      </c>
      <c r="B24" s="8">
        <f>'iterasi 4'!V62</f>
        <v>0.909284751896227</v>
      </c>
      <c r="C24" s="7">
        <v>4</v>
      </c>
      <c r="D24" s="7">
        <f t="shared" si="3"/>
        <v>8</v>
      </c>
      <c r="E24" s="7">
        <v>7</v>
      </c>
      <c r="F24" s="8">
        <f t="shared" si="4"/>
        <v>0.826798760030983</v>
      </c>
      <c r="G24" s="8">
        <f t="shared" si="5"/>
        <v>3.30719504012393</v>
      </c>
      <c r="H24" s="8">
        <f t="shared" si="6"/>
        <v>6.61439008024787</v>
      </c>
      <c r="I24" s="8">
        <f t="shared" si="6"/>
        <v>5.78759132021688</v>
      </c>
      <c r="O24" s="68">
        <v>19</v>
      </c>
      <c r="P24" s="56">
        <f t="shared" si="7"/>
        <v>0.826798760030983</v>
      </c>
      <c r="Q24" s="8">
        <v>0.0576</v>
      </c>
      <c r="R24" s="8">
        <v>0.1225</v>
      </c>
      <c r="S24" s="22">
        <f t="shared" si="8"/>
        <v>3.83373865545156</v>
      </c>
      <c r="T24" s="22">
        <f t="shared" si="9"/>
        <v>2.00299177166082</v>
      </c>
      <c r="U24" s="22">
        <f t="shared" si="10"/>
        <v>12.7209641653335</v>
      </c>
      <c r="V24" s="27">
        <f t="shared" si="11"/>
        <v>18.5576945924458</v>
      </c>
    </row>
    <row r="25" spans="1:22">
      <c r="A25" s="74" t="s">
        <v>45</v>
      </c>
      <c r="B25" s="8">
        <f>'iterasi 4'!V63</f>
        <v>0.976450825490791</v>
      </c>
      <c r="C25" s="7">
        <v>5</v>
      </c>
      <c r="D25" s="7">
        <f t="shared" si="3"/>
        <v>10</v>
      </c>
      <c r="E25" s="7">
        <v>6</v>
      </c>
      <c r="F25" s="8">
        <f t="shared" si="4"/>
        <v>0.953456214601647</v>
      </c>
      <c r="G25" s="8">
        <f t="shared" si="5"/>
        <v>4.76728107300824</v>
      </c>
      <c r="H25" s="8">
        <f t="shared" si="6"/>
        <v>9.53456214601647</v>
      </c>
      <c r="I25" s="8">
        <f t="shared" si="6"/>
        <v>5.72073728760988</v>
      </c>
      <c r="O25" s="68">
        <v>20</v>
      </c>
      <c r="P25" s="56">
        <f t="shared" si="7"/>
        <v>0.953456214601647</v>
      </c>
      <c r="Q25" s="8">
        <v>0.0441</v>
      </c>
      <c r="R25" s="8">
        <v>0.0144</v>
      </c>
      <c r="S25" s="22">
        <f t="shared" si="8"/>
        <v>0.335819142068387</v>
      </c>
      <c r="T25" s="22">
        <f t="shared" si="9"/>
        <v>2.13365566062858</v>
      </c>
      <c r="U25" s="22">
        <f t="shared" si="10"/>
        <v>1.8932019372351</v>
      </c>
      <c r="V25" s="27">
        <f t="shared" si="11"/>
        <v>4.36267673993207</v>
      </c>
    </row>
    <row r="26" spans="1:22">
      <c r="A26" s="74" t="s">
        <v>46</v>
      </c>
      <c r="B26" s="8">
        <f>'iterasi 4'!V64</f>
        <v>0.0128071394567109</v>
      </c>
      <c r="C26" s="7">
        <v>0</v>
      </c>
      <c r="D26" s="7">
        <f t="shared" si="3"/>
        <v>0</v>
      </c>
      <c r="E26" s="7">
        <v>0</v>
      </c>
      <c r="F26" s="8">
        <f t="shared" si="4"/>
        <v>0.000164022821063641</v>
      </c>
      <c r="G26" s="8">
        <f t="shared" si="5"/>
        <v>0</v>
      </c>
      <c r="H26" s="8">
        <f t="shared" si="6"/>
        <v>0</v>
      </c>
      <c r="I26" s="8">
        <f t="shared" si="6"/>
        <v>0</v>
      </c>
      <c r="O26" s="68">
        <v>21</v>
      </c>
      <c r="P26" s="56">
        <f t="shared" si="7"/>
        <v>0.000164022821063641</v>
      </c>
      <c r="Q26" s="8">
        <v>0.0625</v>
      </c>
      <c r="R26" s="8">
        <v>0.3481</v>
      </c>
      <c r="S26" s="22">
        <f t="shared" si="8"/>
        <v>0.0271529242300886</v>
      </c>
      <c r="T26" s="22">
        <f t="shared" si="9"/>
        <v>2.06506614790454</v>
      </c>
      <c r="U26" s="22">
        <f t="shared" si="10"/>
        <v>0.532992933437824</v>
      </c>
      <c r="V26" s="27">
        <f t="shared" si="11"/>
        <v>2.62521200557245</v>
      </c>
    </row>
    <row r="27" spans="1:22">
      <c r="A27" s="74" t="s">
        <v>47</v>
      </c>
      <c r="B27" s="8">
        <f>'iterasi 4'!V65</f>
        <v>0.00770901297756405</v>
      </c>
      <c r="C27" s="7">
        <v>2</v>
      </c>
      <c r="D27" s="7">
        <f t="shared" si="3"/>
        <v>4</v>
      </c>
      <c r="E27" s="7">
        <v>2</v>
      </c>
      <c r="F27" s="8">
        <f t="shared" si="4"/>
        <v>5.94288810882509e-5</v>
      </c>
      <c r="G27" s="8">
        <f t="shared" si="5"/>
        <v>0.000118857762176502</v>
      </c>
      <c r="H27" s="8">
        <f t="shared" si="6"/>
        <v>0.000237715524353004</v>
      </c>
      <c r="I27" s="8">
        <f t="shared" si="6"/>
        <v>0.000118857762176502</v>
      </c>
      <c r="O27" s="68">
        <v>22</v>
      </c>
      <c r="P27" s="56">
        <f t="shared" si="7"/>
        <v>5.94288810882509e-5</v>
      </c>
      <c r="Q27" s="8">
        <v>0.0625</v>
      </c>
      <c r="R27" s="8">
        <v>0.0784</v>
      </c>
      <c r="S27" s="22">
        <f t="shared" si="8"/>
        <v>0.00382313884980919</v>
      </c>
      <c r="T27" s="22">
        <f t="shared" si="9"/>
        <v>0.0456384677316481</v>
      </c>
      <c r="U27" s="22">
        <f t="shared" si="10"/>
        <v>1.05385972756043</v>
      </c>
      <c r="V27" s="27">
        <f t="shared" si="11"/>
        <v>1.10332133414189</v>
      </c>
    </row>
    <row r="28" spans="1:22">
      <c r="A28" s="74" t="s">
        <v>48</v>
      </c>
      <c r="B28" s="8">
        <f>'iterasi 4'!V66</f>
        <v>0.00770901297756405</v>
      </c>
      <c r="C28" s="7">
        <v>2</v>
      </c>
      <c r="D28" s="7">
        <f t="shared" si="3"/>
        <v>4</v>
      </c>
      <c r="E28" s="7">
        <v>2</v>
      </c>
      <c r="F28" s="8">
        <f t="shared" si="4"/>
        <v>5.94288810882509e-5</v>
      </c>
      <c r="G28" s="8">
        <f t="shared" si="5"/>
        <v>0.000118857762176502</v>
      </c>
      <c r="H28" s="8">
        <f t="shared" si="6"/>
        <v>0.000237715524353004</v>
      </c>
      <c r="I28" s="8">
        <f t="shared" si="6"/>
        <v>0.000118857762176502</v>
      </c>
      <c r="O28" s="68">
        <v>23</v>
      </c>
      <c r="P28" s="56">
        <f t="shared" si="7"/>
        <v>5.94288810882509e-5</v>
      </c>
      <c r="Q28" s="8">
        <v>0.3364</v>
      </c>
      <c r="R28" s="8">
        <v>0.09</v>
      </c>
      <c r="S28" s="22">
        <f t="shared" si="8"/>
        <v>0.00382313884980919</v>
      </c>
      <c r="T28" s="22">
        <f t="shared" si="9"/>
        <v>0.245644488718823</v>
      </c>
      <c r="U28" s="22">
        <f t="shared" si="10"/>
        <v>1.20978795255662</v>
      </c>
      <c r="V28" s="27">
        <f t="shared" si="11"/>
        <v>1.45925558012525</v>
      </c>
    </row>
    <row r="29" spans="1:22">
      <c r="A29" s="74" t="s">
        <v>49</v>
      </c>
      <c r="B29" s="8">
        <f>'iterasi 4'!V67</f>
        <v>0.0160587070001116</v>
      </c>
      <c r="C29" s="7">
        <v>2</v>
      </c>
      <c r="D29" s="7">
        <f t="shared" si="3"/>
        <v>4</v>
      </c>
      <c r="E29" s="7">
        <v>3</v>
      </c>
      <c r="F29" s="8">
        <f t="shared" si="4"/>
        <v>0.000257882070515433</v>
      </c>
      <c r="G29" s="8">
        <f t="shared" si="5"/>
        <v>0.000515764141030866</v>
      </c>
      <c r="H29" s="8">
        <f t="shared" si="6"/>
        <v>0.00103152828206173</v>
      </c>
      <c r="I29" s="8">
        <f t="shared" si="6"/>
        <v>0.000773646211546299</v>
      </c>
      <c r="O29" s="68">
        <v>24</v>
      </c>
      <c r="P29" s="56">
        <f t="shared" si="7"/>
        <v>0.000257882070515433</v>
      </c>
      <c r="Q29" s="8">
        <v>0.0441</v>
      </c>
      <c r="R29" s="8">
        <v>0.1225</v>
      </c>
      <c r="S29" s="22">
        <f t="shared" si="8"/>
        <v>0.0144853862972039</v>
      </c>
      <c r="T29" s="22">
        <f t="shared" si="9"/>
        <v>0.0374179173235676</v>
      </c>
      <c r="U29" s="22">
        <f t="shared" si="10"/>
        <v>2.15672857679031</v>
      </c>
      <c r="V29" s="27">
        <f t="shared" si="11"/>
        <v>2.20863188041109</v>
      </c>
    </row>
    <row r="30" spans="1:22">
      <c r="A30" s="74" t="s">
        <v>50</v>
      </c>
      <c r="B30" s="8">
        <f>'iterasi 4'!V68</f>
        <v>0.0889372698077437</v>
      </c>
      <c r="C30" s="7">
        <v>3</v>
      </c>
      <c r="D30" s="7">
        <f t="shared" si="3"/>
        <v>6</v>
      </c>
      <c r="E30" s="7">
        <v>2</v>
      </c>
      <c r="F30" s="8">
        <f t="shared" si="4"/>
        <v>0.00790983796085541</v>
      </c>
      <c r="G30" s="8">
        <f t="shared" si="5"/>
        <v>0.0237295138825662</v>
      </c>
      <c r="H30" s="8">
        <f t="shared" si="6"/>
        <v>0.0474590277651324</v>
      </c>
      <c r="I30" s="8">
        <f t="shared" si="6"/>
        <v>0.0158196759217108</v>
      </c>
      <c r="O30" s="68">
        <v>25</v>
      </c>
      <c r="P30" s="56">
        <f t="shared" si="7"/>
        <v>0.00790983796085541</v>
      </c>
      <c r="Q30" s="8">
        <v>0.0225</v>
      </c>
      <c r="R30" s="8">
        <v>0.1024</v>
      </c>
      <c r="S30" s="22">
        <f t="shared" si="8"/>
        <v>0.315491397307072</v>
      </c>
      <c r="T30" s="22">
        <f t="shared" si="9"/>
        <v>0.0552719401909896</v>
      </c>
      <c r="U30" s="22">
        <f t="shared" si="10"/>
        <v>3.4031307660062</v>
      </c>
      <c r="V30" s="27">
        <f t="shared" si="11"/>
        <v>3.77389410350426</v>
      </c>
    </row>
    <row r="31" spans="1:22">
      <c r="A31" s="74" t="s">
        <v>51</v>
      </c>
      <c r="B31" s="8">
        <f>'iterasi 4'!V69</f>
        <v>0.00770901297756405</v>
      </c>
      <c r="C31" s="7">
        <v>2</v>
      </c>
      <c r="D31" s="7">
        <f t="shared" si="3"/>
        <v>4</v>
      </c>
      <c r="E31" s="7">
        <v>2</v>
      </c>
      <c r="F31" s="8">
        <f t="shared" si="4"/>
        <v>5.94288810882509e-5</v>
      </c>
      <c r="G31" s="8">
        <f t="shared" si="5"/>
        <v>0.000118857762176502</v>
      </c>
      <c r="H31" s="8">
        <f t="shared" si="6"/>
        <v>0.000237715524353004</v>
      </c>
      <c r="I31" s="8">
        <f t="shared" si="6"/>
        <v>0.000118857762176502</v>
      </c>
      <c r="O31" s="68">
        <v>26</v>
      </c>
      <c r="P31" s="56">
        <f t="shared" si="7"/>
        <v>5.94288810882509e-5</v>
      </c>
      <c r="Q31" s="8">
        <v>0.2809</v>
      </c>
      <c r="R31" s="8">
        <v>0.0729</v>
      </c>
      <c r="S31" s="22">
        <f t="shared" si="8"/>
        <v>0.00382313884980919</v>
      </c>
      <c r="T31" s="22">
        <f t="shared" si="9"/>
        <v>0.205117529373119</v>
      </c>
      <c r="U31" s="22">
        <f t="shared" si="10"/>
        <v>0.979928241570859</v>
      </c>
      <c r="V31" s="27">
        <f t="shared" si="11"/>
        <v>1.18886890979379</v>
      </c>
    </row>
    <row r="32" spans="1:22">
      <c r="A32" s="74" t="s">
        <v>52</v>
      </c>
      <c r="B32" s="8">
        <f>'iterasi 4'!V70</f>
        <v>0.0112513016779468</v>
      </c>
      <c r="C32" s="7">
        <v>1</v>
      </c>
      <c r="D32" s="7">
        <f t="shared" si="3"/>
        <v>2</v>
      </c>
      <c r="E32" s="7">
        <v>1</v>
      </c>
      <c r="F32" s="8">
        <f t="shared" si="4"/>
        <v>0.000126591789448169</v>
      </c>
      <c r="G32" s="8">
        <f t="shared" si="5"/>
        <v>0.000126591789448169</v>
      </c>
      <c r="H32" s="8">
        <f t="shared" si="6"/>
        <v>0.000253183578896339</v>
      </c>
      <c r="I32" s="8">
        <f t="shared" si="6"/>
        <v>0.000126591789448169</v>
      </c>
      <c r="O32" s="68">
        <v>27</v>
      </c>
      <c r="P32" s="56">
        <f t="shared" si="7"/>
        <v>0.000126591789448169</v>
      </c>
      <c r="Q32" s="8">
        <v>0.0225</v>
      </c>
      <c r="R32" s="8">
        <v>0.0225</v>
      </c>
      <c r="S32" s="22">
        <f t="shared" si="8"/>
        <v>0.0137905869508181</v>
      </c>
      <c r="T32" s="22">
        <f t="shared" si="9"/>
        <v>0.244926830814513</v>
      </c>
      <c r="U32" s="22">
        <f t="shared" si="10"/>
        <v>0.0334489192381364</v>
      </c>
      <c r="V32" s="27">
        <f t="shared" si="11"/>
        <v>0.292166337003468</v>
      </c>
    </row>
    <row r="33" spans="1:22">
      <c r="A33" s="74" t="s">
        <v>53</v>
      </c>
      <c r="B33" s="8">
        <f>'iterasi 4'!V71</f>
        <v>0.0160587070001116</v>
      </c>
      <c r="C33" s="7">
        <v>2</v>
      </c>
      <c r="D33" s="7">
        <f t="shared" si="3"/>
        <v>4</v>
      </c>
      <c r="E33" s="7">
        <v>3</v>
      </c>
      <c r="F33" s="8">
        <f t="shared" si="4"/>
        <v>0.000257882070515433</v>
      </c>
      <c r="G33" s="8">
        <f t="shared" si="5"/>
        <v>0.000515764141030866</v>
      </c>
      <c r="H33" s="8">
        <f t="shared" si="6"/>
        <v>0.00103152828206173</v>
      </c>
      <c r="I33" s="8">
        <f t="shared" si="6"/>
        <v>0.000773646211546299</v>
      </c>
      <c r="O33" s="68">
        <v>28</v>
      </c>
      <c r="P33" s="56">
        <f t="shared" si="7"/>
        <v>0.000257882070515433</v>
      </c>
      <c r="Q33" s="8">
        <v>0.36</v>
      </c>
      <c r="R33" s="8">
        <v>0.0169</v>
      </c>
      <c r="S33" s="22">
        <f t="shared" si="8"/>
        <v>0.0144853862972039</v>
      </c>
      <c r="T33" s="22">
        <f t="shared" si="9"/>
        <v>0.305452386314837</v>
      </c>
      <c r="U33" s="22">
        <f t="shared" si="10"/>
        <v>0.297540513859235</v>
      </c>
      <c r="V33" s="27">
        <f t="shared" si="11"/>
        <v>0.617478286471276</v>
      </c>
    </row>
    <row r="34" spans="1:22">
      <c r="A34" s="74" t="s">
        <v>54</v>
      </c>
      <c r="B34" s="8">
        <f>'iterasi 4'!V72</f>
        <v>0.956112212970592</v>
      </c>
      <c r="C34" s="7">
        <v>5</v>
      </c>
      <c r="D34" s="7">
        <f t="shared" si="3"/>
        <v>10</v>
      </c>
      <c r="E34" s="7">
        <v>7</v>
      </c>
      <c r="F34" s="8">
        <f t="shared" si="4"/>
        <v>0.914150563791523</v>
      </c>
      <c r="G34" s="8">
        <f t="shared" si="5"/>
        <v>4.57075281895761</v>
      </c>
      <c r="H34" s="8">
        <f t="shared" si="6"/>
        <v>9.14150563791523</v>
      </c>
      <c r="I34" s="8">
        <f t="shared" si="6"/>
        <v>6.39905394654066</v>
      </c>
      <c r="O34" s="68">
        <v>29</v>
      </c>
      <c r="P34" s="56">
        <f t="shared" si="7"/>
        <v>0.914150563791523</v>
      </c>
      <c r="Q34" s="8">
        <v>0.0441</v>
      </c>
      <c r="R34" s="8">
        <v>0.0256</v>
      </c>
      <c r="S34" s="22">
        <f t="shared" si="8"/>
        <v>0.175030130859414</v>
      </c>
      <c r="T34" s="22">
        <f t="shared" si="9"/>
        <v>2.4916710751207</v>
      </c>
      <c r="U34" s="22">
        <f t="shared" si="10"/>
        <v>3.67708712848212</v>
      </c>
      <c r="V34" s="27">
        <f t="shared" si="11"/>
        <v>6.34378833446223</v>
      </c>
    </row>
    <row r="35" spans="1:22">
      <c r="A35" s="74" t="s">
        <v>55</v>
      </c>
      <c r="B35" s="8">
        <f>'iterasi 4'!V73</f>
        <v>0.0112513016779468</v>
      </c>
      <c r="C35" s="7">
        <v>1</v>
      </c>
      <c r="D35" s="7">
        <f t="shared" si="3"/>
        <v>2</v>
      </c>
      <c r="E35" s="7">
        <v>1</v>
      </c>
      <c r="F35" s="8">
        <f t="shared" si="4"/>
        <v>0.000126591789448169</v>
      </c>
      <c r="G35" s="8">
        <f t="shared" si="5"/>
        <v>0.000126591789448169</v>
      </c>
      <c r="H35" s="8">
        <f t="shared" si="6"/>
        <v>0.000253183578896339</v>
      </c>
      <c r="I35" s="8">
        <f t="shared" si="6"/>
        <v>0.000126591789448169</v>
      </c>
      <c r="O35" s="68">
        <v>30</v>
      </c>
      <c r="P35" s="56">
        <f t="shared" si="7"/>
        <v>0.000126591789448169</v>
      </c>
      <c r="Q35" s="8">
        <v>0.1764</v>
      </c>
      <c r="R35" s="8">
        <v>0.0484</v>
      </c>
      <c r="S35" s="22">
        <f t="shared" si="8"/>
        <v>0.0137905869508181</v>
      </c>
      <c r="T35" s="22">
        <f t="shared" si="9"/>
        <v>1.92022635358578</v>
      </c>
      <c r="U35" s="22">
        <f t="shared" si="10"/>
        <v>0.0719523418278134</v>
      </c>
      <c r="V35" s="27">
        <f t="shared" si="11"/>
        <v>2.00596928236441</v>
      </c>
    </row>
    <row r="36" spans="1:22">
      <c r="A36" s="9" t="s">
        <v>5</v>
      </c>
      <c r="B36" s="9"/>
      <c r="C36" s="9"/>
      <c r="D36" s="9"/>
      <c r="E36" s="9"/>
      <c r="F36" s="10">
        <f>SUM(F6:F35)</f>
        <v>4.69176557434239</v>
      </c>
      <c r="G36" s="10">
        <f>SUM(G6:G35)</f>
        <v>23.1986125366832</v>
      </c>
      <c r="H36" s="10">
        <f>SUM(H6:H35)</f>
        <v>46.3972250733664</v>
      </c>
      <c r="I36" s="10">
        <f>SUM(I6:I35)</f>
        <v>30.8735650067496</v>
      </c>
      <c r="O36" s="18" t="s">
        <v>56</v>
      </c>
      <c r="P36" s="18"/>
      <c r="Q36" s="18"/>
      <c r="R36" s="18"/>
      <c r="S36" s="18"/>
      <c r="T36" s="18"/>
      <c r="U36" s="18"/>
      <c r="V36" s="38">
        <f>SUM(V6:V35)</f>
        <v>207.225987198747</v>
      </c>
    </row>
    <row r="37" spans="1:9">
      <c r="A37" s="9" t="s">
        <v>57</v>
      </c>
      <c r="B37" s="9"/>
      <c r="C37" s="9"/>
      <c r="D37" s="9"/>
      <c r="E37" s="9"/>
      <c r="F37" s="9"/>
      <c r="G37" s="10">
        <f>(G36/$F36)</f>
        <v>4.94453786513722</v>
      </c>
      <c r="H37" s="10">
        <f t="shared" ref="H37:I37" si="12">(H36/$F36)</f>
        <v>9.88907573027443</v>
      </c>
      <c r="I37" s="10">
        <f t="shared" si="12"/>
        <v>6.58037246694213</v>
      </c>
    </row>
    <row r="38" spans="1:9">
      <c r="A38" s="30"/>
      <c r="B38" s="30"/>
      <c r="C38" s="30"/>
      <c r="D38" s="30"/>
      <c r="E38" s="30"/>
      <c r="F38" s="30"/>
      <c r="G38" s="67"/>
      <c r="H38" s="67"/>
      <c r="I38" s="67"/>
    </row>
    <row r="39" customHeight="1" spans="1:24">
      <c r="A39" s="30"/>
      <c r="B39" s="30"/>
      <c r="C39" s="30"/>
      <c r="D39" s="30"/>
      <c r="E39" s="30"/>
      <c r="F39" s="30"/>
      <c r="G39" s="67"/>
      <c r="H39" s="67"/>
      <c r="I39" s="67"/>
      <c r="O39" s="2" t="s">
        <v>8</v>
      </c>
      <c r="P39" s="2"/>
      <c r="Q39" s="2"/>
      <c r="R39" s="2"/>
      <c r="S39" s="2"/>
      <c r="T39" s="2"/>
      <c r="U39" s="2"/>
      <c r="V39" s="2"/>
      <c r="W39" s="2"/>
      <c r="X39" s="2"/>
    </row>
    <row r="40" customHeight="1" spans="1:24">
      <c r="A40" s="11" t="s">
        <v>3</v>
      </c>
      <c r="B40" s="11" t="s">
        <v>58</v>
      </c>
      <c r="C40" s="11" t="s">
        <v>10</v>
      </c>
      <c r="D40" s="11"/>
      <c r="E40" s="11"/>
      <c r="F40" s="13" t="s">
        <v>11</v>
      </c>
      <c r="G40" s="11" t="s">
        <v>12</v>
      </c>
      <c r="H40" s="11" t="s">
        <v>13</v>
      </c>
      <c r="I40" s="11" t="s">
        <v>14</v>
      </c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9">
      <c r="A41" s="14"/>
      <c r="B41" s="14"/>
      <c r="C41" s="14" t="s">
        <v>21</v>
      </c>
      <c r="D41" s="14" t="s">
        <v>22</v>
      </c>
      <c r="E41" s="14" t="s">
        <v>23</v>
      </c>
      <c r="F41" s="15"/>
      <c r="G41" s="14"/>
      <c r="H41" s="14"/>
      <c r="I41" s="14"/>
    </row>
    <row r="42" spans="1:24">
      <c r="A42" s="74" t="s">
        <v>26</v>
      </c>
      <c r="B42" s="8">
        <f>'iterasi 4'!W44</f>
        <v>0.961580210700405</v>
      </c>
      <c r="C42" s="7">
        <v>2</v>
      </c>
      <c r="D42" s="7">
        <f>C42*2</f>
        <v>4</v>
      </c>
      <c r="E42" s="7">
        <v>2</v>
      </c>
      <c r="F42" s="8">
        <f>B42^2</f>
        <v>0.924636501610634</v>
      </c>
      <c r="G42" s="8">
        <f>$F42*C42</f>
        <v>1.84927300322127</v>
      </c>
      <c r="H42" s="8">
        <f>$F42*D42</f>
        <v>3.69854600644254</v>
      </c>
      <c r="I42" s="8">
        <f>$F42*E42</f>
        <v>1.84927300322127</v>
      </c>
      <c r="O42" s="17" t="s">
        <v>3</v>
      </c>
      <c r="P42" s="16" t="s">
        <v>17</v>
      </c>
      <c r="Q42" s="16" t="s">
        <v>18</v>
      </c>
      <c r="R42" s="16" t="s">
        <v>19</v>
      </c>
      <c r="S42" s="18" t="s">
        <v>59</v>
      </c>
      <c r="U42" s="16" t="s">
        <v>3</v>
      </c>
      <c r="V42" s="19" t="s">
        <v>11</v>
      </c>
      <c r="W42" s="19" t="s">
        <v>24</v>
      </c>
      <c r="X42" s="19" t="s">
        <v>25</v>
      </c>
    </row>
    <row r="43" spans="1:24">
      <c r="A43" s="74" t="s">
        <v>27</v>
      </c>
      <c r="B43" s="8">
        <f>'iterasi 4'!W45</f>
        <v>0.799026861936787</v>
      </c>
      <c r="C43" s="7">
        <v>3</v>
      </c>
      <c r="D43" s="7">
        <f t="shared" ref="D43:D71" si="13">C43*2</f>
        <v>6</v>
      </c>
      <c r="E43" s="7">
        <v>3</v>
      </c>
      <c r="F43" s="8">
        <f t="shared" ref="F43:F71" si="14">B43^2</f>
        <v>0.638443926096549</v>
      </c>
      <c r="G43" s="8">
        <f t="shared" ref="G43:G71" si="15">F43*C43</f>
        <v>1.91533177828965</v>
      </c>
      <c r="H43" s="8">
        <f t="shared" ref="H43:I71" si="16">$F43*D43</f>
        <v>3.83066355657929</v>
      </c>
      <c r="I43" s="8">
        <f t="shared" si="16"/>
        <v>1.91533177828965</v>
      </c>
      <c r="O43" s="20"/>
      <c r="P43" s="16"/>
      <c r="Q43" s="16"/>
      <c r="R43" s="16"/>
      <c r="S43" s="18" t="s">
        <v>20</v>
      </c>
      <c r="U43" s="16"/>
      <c r="V43" s="16" t="s">
        <v>63</v>
      </c>
      <c r="W43" s="16" t="s">
        <v>64</v>
      </c>
      <c r="X43" s="16" t="s">
        <v>65</v>
      </c>
    </row>
    <row r="44" spans="1:24">
      <c r="A44" s="74" t="s">
        <v>28</v>
      </c>
      <c r="B44" s="8">
        <f>'iterasi 4'!W46</f>
        <v>0.0590897523804333</v>
      </c>
      <c r="C44" s="7">
        <v>0</v>
      </c>
      <c r="D44" s="7">
        <f t="shared" si="13"/>
        <v>0</v>
      </c>
      <c r="E44" s="7">
        <v>0</v>
      </c>
      <c r="F44" s="8">
        <f t="shared" si="14"/>
        <v>0.00349159883638092</v>
      </c>
      <c r="G44" s="8">
        <f t="shared" si="15"/>
        <v>0</v>
      </c>
      <c r="H44" s="8">
        <f t="shared" si="16"/>
        <v>0</v>
      </c>
      <c r="I44" s="8">
        <f t="shared" si="16"/>
        <v>0</v>
      </c>
      <c r="O44" s="21">
        <v>1</v>
      </c>
      <c r="P44" s="22">
        <f>SUM(($C6-L$4)^2,($D6-M$4)^2,($E6-N$4)^2)^-1</f>
        <v>0.0155445259570462</v>
      </c>
      <c r="Q44" s="22">
        <f>SUM(($C42-L$5)^2,($D42-M$5)^2,($E42-N$5)^2)^-1</f>
        <v>1.36945877253147</v>
      </c>
      <c r="R44" s="22">
        <f>SUM(($C78-L$6)^2,($D78-M$6)^2,($E78-N$6)^2)^-1</f>
        <v>0.0743932023870837</v>
      </c>
      <c r="S44" s="22">
        <f>SUM(P44:R44)</f>
        <v>1.4593965008756</v>
      </c>
      <c r="U44" s="21">
        <v>1</v>
      </c>
      <c r="V44" s="22">
        <f>P44/S44</f>
        <v>0.0106513383770072</v>
      </c>
      <c r="W44" s="22">
        <f>Q44/S44</f>
        <v>0.938373342480834</v>
      </c>
      <c r="X44" s="22">
        <f>R44/S44</f>
        <v>0.0509753191421589</v>
      </c>
    </row>
    <row r="45" spans="1:24">
      <c r="A45" s="74" t="s">
        <v>29</v>
      </c>
      <c r="B45" s="8">
        <f>'iterasi 4'!W47</f>
        <v>0.114103189354754</v>
      </c>
      <c r="C45" s="7">
        <v>6</v>
      </c>
      <c r="D45" s="7">
        <f t="shared" si="13"/>
        <v>12</v>
      </c>
      <c r="E45" s="7">
        <v>8</v>
      </c>
      <c r="F45" s="8">
        <f t="shared" si="14"/>
        <v>0.0130195378209267</v>
      </c>
      <c r="G45" s="8">
        <f t="shared" si="15"/>
        <v>0.0781172269255604</v>
      </c>
      <c r="H45" s="8">
        <f t="shared" si="16"/>
        <v>0.156234453851121</v>
      </c>
      <c r="I45" s="8">
        <f t="shared" si="16"/>
        <v>0.104156302567414</v>
      </c>
      <c r="O45" s="21">
        <v>2</v>
      </c>
      <c r="P45" s="22">
        <f t="shared" ref="P45:P73" si="17">SUM(($C7-L$4)^2,($D7-M$4)^2,($E7-N$4)^2)^-1</f>
        <v>0.0315206793552695</v>
      </c>
      <c r="Q45" s="22">
        <f t="shared" ref="Q45:Q73" si="18">SUM(($C43-L$5)^2,($D43-M$5)^2,($E43-N$5)^2)^-1</f>
        <v>0.388380578625887</v>
      </c>
      <c r="R45" s="22">
        <f t="shared" ref="R45:R73" si="19">SUM(($C79-L$6)^2,($D79-M$6)^2,($E79-N$6)^2)^-1</f>
        <v>0.0267397137956279</v>
      </c>
      <c r="S45" s="22">
        <f t="shared" ref="S45:S73" si="20">SUM(P45:R45)</f>
        <v>0.446640971776785</v>
      </c>
      <c r="U45" s="21">
        <v>2</v>
      </c>
      <c r="V45" s="22">
        <f t="shared" ref="V45:V73" si="21">P45/S45</f>
        <v>0.0705727448824879</v>
      </c>
      <c r="W45" s="22">
        <f t="shared" ref="W45:W73" si="22">Q45/S45</f>
        <v>0.869558780245504</v>
      </c>
      <c r="X45" s="22">
        <f t="shared" ref="X45:X73" si="23">R45/S45</f>
        <v>0.0598684748720085</v>
      </c>
    </row>
    <row r="46" spans="1:24">
      <c r="A46" s="74" t="s">
        <v>30</v>
      </c>
      <c r="B46" s="8">
        <f>'iterasi 4'!W48</f>
        <v>0.105968924193474</v>
      </c>
      <c r="C46" s="7">
        <v>1</v>
      </c>
      <c r="D46" s="7">
        <f t="shared" si="13"/>
        <v>2</v>
      </c>
      <c r="E46" s="7">
        <v>1</v>
      </c>
      <c r="F46" s="8">
        <f t="shared" si="14"/>
        <v>0.0112294128947221</v>
      </c>
      <c r="G46" s="8">
        <f t="shared" si="15"/>
        <v>0.0112294128947221</v>
      </c>
      <c r="H46" s="8">
        <f t="shared" si="16"/>
        <v>0.0224588257894443</v>
      </c>
      <c r="I46" s="8">
        <f t="shared" si="16"/>
        <v>0.0112294128947221</v>
      </c>
      <c r="O46" s="21">
        <v>3</v>
      </c>
      <c r="P46" s="22">
        <f t="shared" si="17"/>
        <v>0.00604070558565787</v>
      </c>
      <c r="Q46" s="22">
        <f t="shared" si="18"/>
        <v>0.030265374338454</v>
      </c>
      <c r="R46" s="22">
        <f t="shared" si="19"/>
        <v>0.653104343719423</v>
      </c>
      <c r="S46" s="22">
        <f t="shared" si="20"/>
        <v>0.689410423643535</v>
      </c>
      <c r="U46" s="21">
        <v>3</v>
      </c>
      <c r="V46" s="22">
        <f t="shared" si="21"/>
        <v>0.0087621326549325</v>
      </c>
      <c r="W46" s="22">
        <f t="shared" si="22"/>
        <v>0.0439003724058906</v>
      </c>
      <c r="X46" s="22">
        <f t="shared" si="23"/>
        <v>0.947337494939177</v>
      </c>
    </row>
    <row r="47" spans="1:24">
      <c r="A47" s="74" t="s">
        <v>31</v>
      </c>
      <c r="B47" s="8">
        <f>'iterasi 4'!W49</f>
        <v>0.0761836432740749</v>
      </c>
      <c r="C47" s="7">
        <v>1</v>
      </c>
      <c r="D47" s="7">
        <f t="shared" si="13"/>
        <v>2</v>
      </c>
      <c r="E47" s="7">
        <v>0</v>
      </c>
      <c r="F47" s="8">
        <f t="shared" si="14"/>
        <v>0.00580394750251149</v>
      </c>
      <c r="G47" s="8">
        <f t="shared" si="15"/>
        <v>0.00580394750251149</v>
      </c>
      <c r="H47" s="8">
        <f t="shared" si="16"/>
        <v>0.011607895005023</v>
      </c>
      <c r="I47" s="8">
        <f t="shared" si="16"/>
        <v>0</v>
      </c>
      <c r="O47" s="21">
        <v>4</v>
      </c>
      <c r="P47" s="22">
        <f t="shared" si="17"/>
        <v>0.131833178576566</v>
      </c>
      <c r="Q47" s="22">
        <f t="shared" si="18"/>
        <v>0.010168279281866</v>
      </c>
      <c r="R47" s="22">
        <f t="shared" si="19"/>
        <v>0.00481714860929506</v>
      </c>
      <c r="S47" s="22">
        <f t="shared" si="20"/>
        <v>0.146818606467727</v>
      </c>
      <c r="U47" s="21">
        <v>4</v>
      </c>
      <c r="V47" s="22">
        <f t="shared" si="21"/>
        <v>0.89793236530647</v>
      </c>
      <c r="W47" s="22">
        <f t="shared" si="22"/>
        <v>0.069257429466892</v>
      </c>
      <c r="X47" s="22">
        <f t="shared" si="23"/>
        <v>0.0328102052266376</v>
      </c>
    </row>
    <row r="48" spans="1:24">
      <c r="A48" s="74" t="s">
        <v>32</v>
      </c>
      <c r="B48" s="8">
        <f>'iterasi 4'!W50</f>
        <v>0.961580210700405</v>
      </c>
      <c r="C48" s="7">
        <v>2</v>
      </c>
      <c r="D48" s="7">
        <f t="shared" si="13"/>
        <v>4</v>
      </c>
      <c r="E48" s="7">
        <v>2</v>
      </c>
      <c r="F48" s="8">
        <f t="shared" si="14"/>
        <v>0.924636501610634</v>
      </c>
      <c r="G48" s="8">
        <f t="shared" si="15"/>
        <v>1.84927300322127</v>
      </c>
      <c r="H48" s="8">
        <f t="shared" si="16"/>
        <v>3.69854600644254</v>
      </c>
      <c r="I48" s="8">
        <f t="shared" si="16"/>
        <v>1.84927300322127</v>
      </c>
      <c r="O48" s="21">
        <v>5</v>
      </c>
      <c r="P48" s="22">
        <f t="shared" si="17"/>
        <v>0.00917957951315912</v>
      </c>
      <c r="Q48" s="22">
        <f t="shared" si="18"/>
        <v>0.0918641699040299</v>
      </c>
      <c r="R48" s="22">
        <f t="shared" si="19"/>
        <v>0.672667473642822</v>
      </c>
      <c r="S48" s="22">
        <f t="shared" si="20"/>
        <v>0.773711223060011</v>
      </c>
      <c r="U48" s="21">
        <v>5</v>
      </c>
      <c r="V48" s="22">
        <f t="shared" si="21"/>
        <v>0.0118643484023071</v>
      </c>
      <c r="W48" s="22">
        <f t="shared" si="22"/>
        <v>0.118731856493834</v>
      </c>
      <c r="X48" s="22">
        <f t="shared" si="23"/>
        <v>0.869403795103859</v>
      </c>
    </row>
    <row r="49" spans="1:24">
      <c r="A49" s="74" t="s">
        <v>33</v>
      </c>
      <c r="B49" s="8">
        <f>'iterasi 4'!W51</f>
        <v>0.674254923590459</v>
      </c>
      <c r="C49" s="7">
        <v>3</v>
      </c>
      <c r="D49" s="7">
        <f t="shared" si="13"/>
        <v>6</v>
      </c>
      <c r="E49" s="7">
        <v>4</v>
      </c>
      <c r="F49" s="8">
        <f t="shared" si="14"/>
        <v>0.454619701985976</v>
      </c>
      <c r="G49" s="8">
        <f t="shared" si="15"/>
        <v>1.36385910595793</v>
      </c>
      <c r="H49" s="8">
        <f t="shared" si="16"/>
        <v>2.72771821191586</v>
      </c>
      <c r="I49" s="8">
        <f t="shared" si="16"/>
        <v>1.81847880794391</v>
      </c>
      <c r="O49" s="21">
        <v>6</v>
      </c>
      <c r="P49" s="22">
        <f t="shared" si="17"/>
        <v>0.00825776128508615</v>
      </c>
      <c r="Q49" s="22">
        <f t="shared" si="18"/>
        <v>0.0677168486378267</v>
      </c>
      <c r="R49" s="22">
        <f t="shared" si="19"/>
        <v>0.7559953670663</v>
      </c>
      <c r="S49" s="22">
        <f t="shared" si="20"/>
        <v>0.831969976989213</v>
      </c>
      <c r="U49" s="21">
        <v>6</v>
      </c>
      <c r="V49" s="22">
        <f t="shared" si="21"/>
        <v>0.00992555201928064</v>
      </c>
      <c r="W49" s="22">
        <f t="shared" si="22"/>
        <v>0.0813933801828821</v>
      </c>
      <c r="X49" s="22">
        <f t="shared" si="23"/>
        <v>0.908681067797837</v>
      </c>
    </row>
    <row r="50" spans="1:24">
      <c r="A50" s="74" t="s">
        <v>34</v>
      </c>
      <c r="B50" s="8">
        <f>'iterasi 4'!W52</f>
        <v>0.512598721829837</v>
      </c>
      <c r="C50" s="7">
        <v>4</v>
      </c>
      <c r="D50" s="7">
        <f t="shared" si="13"/>
        <v>8</v>
      </c>
      <c r="E50" s="7">
        <v>1</v>
      </c>
      <c r="F50" s="8">
        <f t="shared" si="14"/>
        <v>0.262757449621583</v>
      </c>
      <c r="G50" s="8">
        <f t="shared" si="15"/>
        <v>1.05102979848633</v>
      </c>
      <c r="H50" s="8">
        <f t="shared" si="16"/>
        <v>2.10205959697266</v>
      </c>
      <c r="I50" s="8">
        <f t="shared" si="16"/>
        <v>0.262757449621583</v>
      </c>
      <c r="O50" s="21">
        <v>7</v>
      </c>
      <c r="P50" s="22">
        <f t="shared" si="17"/>
        <v>0.0155445259570462</v>
      </c>
      <c r="Q50" s="22">
        <f t="shared" si="18"/>
        <v>1.36945877253147</v>
      </c>
      <c r="R50" s="22">
        <f t="shared" si="19"/>
        <v>0.0743932023870837</v>
      </c>
      <c r="S50" s="22">
        <f t="shared" si="20"/>
        <v>1.4593965008756</v>
      </c>
      <c r="U50" s="21">
        <v>7</v>
      </c>
      <c r="V50" s="22">
        <f t="shared" si="21"/>
        <v>0.0106513383770072</v>
      </c>
      <c r="W50" s="22">
        <f t="shared" si="22"/>
        <v>0.938373342480834</v>
      </c>
      <c r="X50" s="22">
        <f t="shared" si="23"/>
        <v>0.0509753191421589</v>
      </c>
    </row>
    <row r="51" spans="1:24">
      <c r="A51" s="74" t="s">
        <v>35</v>
      </c>
      <c r="B51" s="8">
        <f>'iterasi 4'!W53</f>
        <v>0.176218011511075</v>
      </c>
      <c r="C51" s="7">
        <v>7</v>
      </c>
      <c r="D51" s="7">
        <f t="shared" si="13"/>
        <v>14</v>
      </c>
      <c r="E51" s="7">
        <v>9</v>
      </c>
      <c r="F51" s="8">
        <f t="shared" si="14"/>
        <v>0.0310527875809172</v>
      </c>
      <c r="G51" s="8">
        <f t="shared" si="15"/>
        <v>0.21736951306642</v>
      </c>
      <c r="H51" s="8">
        <f t="shared" si="16"/>
        <v>0.434739026132841</v>
      </c>
      <c r="I51" s="8">
        <f t="shared" si="16"/>
        <v>0.279475088228255</v>
      </c>
      <c r="O51" s="21">
        <v>8</v>
      </c>
      <c r="P51" s="22">
        <f t="shared" si="17"/>
        <v>0.039116805719406</v>
      </c>
      <c r="Q51" s="22">
        <f t="shared" si="18"/>
        <v>0.213080708959058</v>
      </c>
      <c r="R51" s="22">
        <f t="shared" si="19"/>
        <v>0.0229560942252599</v>
      </c>
      <c r="S51" s="22">
        <f t="shared" si="20"/>
        <v>0.275153608903724</v>
      </c>
      <c r="U51" s="21">
        <v>8</v>
      </c>
      <c r="V51" s="22">
        <f t="shared" si="21"/>
        <v>0.142163520497719</v>
      </c>
      <c r="W51" s="22">
        <f t="shared" si="22"/>
        <v>0.774406375435239</v>
      </c>
      <c r="X51" s="22">
        <f t="shared" si="23"/>
        <v>0.083430104067042</v>
      </c>
    </row>
    <row r="52" spans="1:24">
      <c r="A52" s="74" t="s">
        <v>36</v>
      </c>
      <c r="B52" s="8">
        <f>'iterasi 4'!W54</f>
        <v>0.0590897523804333</v>
      </c>
      <c r="C52" s="7">
        <v>0</v>
      </c>
      <c r="D52" s="7">
        <f t="shared" si="13"/>
        <v>0</v>
      </c>
      <c r="E52" s="7">
        <v>0</v>
      </c>
      <c r="F52" s="8">
        <f t="shared" si="14"/>
        <v>0.00349159883638092</v>
      </c>
      <c r="G52" s="8">
        <f t="shared" si="15"/>
        <v>0</v>
      </c>
      <c r="H52" s="8">
        <f t="shared" si="16"/>
        <v>0</v>
      </c>
      <c r="I52" s="8">
        <f t="shared" si="16"/>
        <v>0</v>
      </c>
      <c r="O52" s="21">
        <v>9</v>
      </c>
      <c r="P52" s="22">
        <f t="shared" si="17"/>
        <v>0.0280888494866752</v>
      </c>
      <c r="Q52" s="22">
        <f t="shared" si="18"/>
        <v>0.0622487388038333</v>
      </c>
      <c r="R52" s="22">
        <f t="shared" si="19"/>
        <v>0.0164307619451009</v>
      </c>
      <c r="S52" s="22">
        <f t="shared" si="20"/>
        <v>0.106768350235609</v>
      </c>
      <c r="U52" s="21">
        <v>9</v>
      </c>
      <c r="V52" s="22">
        <f t="shared" si="21"/>
        <v>0.263082172054645</v>
      </c>
      <c r="W52" s="22">
        <f t="shared" si="22"/>
        <v>0.583026137113357</v>
      </c>
      <c r="X52" s="22">
        <f t="shared" si="23"/>
        <v>0.153891690831998</v>
      </c>
    </row>
    <row r="53" spans="1:24">
      <c r="A53" s="74" t="s">
        <v>37</v>
      </c>
      <c r="B53" s="8">
        <f>'iterasi 4'!W55</f>
        <v>0.362104680960099</v>
      </c>
      <c r="C53" s="7">
        <v>4</v>
      </c>
      <c r="D53" s="7">
        <f t="shared" si="13"/>
        <v>8</v>
      </c>
      <c r="E53" s="7">
        <v>3</v>
      </c>
      <c r="F53" s="8">
        <f t="shared" si="14"/>
        <v>0.131119799973215</v>
      </c>
      <c r="G53" s="8">
        <f t="shared" si="15"/>
        <v>0.524479199892862</v>
      </c>
      <c r="H53" s="8">
        <f t="shared" si="16"/>
        <v>1.04895839978572</v>
      </c>
      <c r="I53" s="8">
        <f t="shared" si="16"/>
        <v>0.393359399919646</v>
      </c>
      <c r="O53" s="21">
        <v>10</v>
      </c>
      <c r="P53" s="22">
        <f t="shared" si="17"/>
        <v>0.0370655633288009</v>
      </c>
      <c r="Q53" s="22">
        <f t="shared" si="18"/>
        <v>0.0065707497092485</v>
      </c>
      <c r="R53" s="22">
        <f t="shared" si="19"/>
        <v>0.00352675024561335</v>
      </c>
      <c r="S53" s="22">
        <f t="shared" si="20"/>
        <v>0.0471630632836628</v>
      </c>
      <c r="U53" s="21">
        <v>10</v>
      </c>
      <c r="V53" s="22">
        <f t="shared" si="21"/>
        <v>0.785902372495817</v>
      </c>
      <c r="W53" s="22">
        <f t="shared" si="22"/>
        <v>0.139319824705377</v>
      </c>
      <c r="X53" s="22">
        <f t="shared" si="23"/>
        <v>0.0747778027988062</v>
      </c>
    </row>
    <row r="54" spans="1:24">
      <c r="A54" s="74" t="s">
        <v>38</v>
      </c>
      <c r="B54" s="8">
        <f>'iterasi 4'!W56</f>
        <v>0.0590897523804333</v>
      </c>
      <c r="C54" s="7">
        <v>0</v>
      </c>
      <c r="D54" s="7">
        <f t="shared" si="13"/>
        <v>0</v>
      </c>
      <c r="E54" s="7">
        <v>0</v>
      </c>
      <c r="F54" s="8">
        <f t="shared" si="14"/>
        <v>0.00349159883638092</v>
      </c>
      <c r="G54" s="8">
        <f t="shared" si="15"/>
        <v>0</v>
      </c>
      <c r="H54" s="8">
        <f t="shared" si="16"/>
        <v>0</v>
      </c>
      <c r="I54" s="8">
        <f t="shared" si="16"/>
        <v>0</v>
      </c>
      <c r="O54" s="21">
        <v>11</v>
      </c>
      <c r="P54" s="22">
        <f t="shared" si="17"/>
        <v>0.00604070558565787</v>
      </c>
      <c r="Q54" s="22">
        <f t="shared" si="18"/>
        <v>0.030265374338454</v>
      </c>
      <c r="R54" s="22">
        <f t="shared" si="19"/>
        <v>0.653104343719423</v>
      </c>
      <c r="S54" s="22">
        <f t="shared" si="20"/>
        <v>0.689410423643535</v>
      </c>
      <c r="U54" s="21">
        <v>11</v>
      </c>
      <c r="V54" s="22">
        <f t="shared" si="21"/>
        <v>0.0087621326549325</v>
      </c>
      <c r="W54" s="22">
        <f t="shared" si="22"/>
        <v>0.0439003724058906</v>
      </c>
      <c r="X54" s="22">
        <f t="shared" si="23"/>
        <v>0.947337494939177</v>
      </c>
    </row>
    <row r="55" spans="1:24">
      <c r="A55" s="74" t="s">
        <v>39</v>
      </c>
      <c r="B55" s="8">
        <f>'iterasi 4'!W57</f>
        <v>0.808511615965801</v>
      </c>
      <c r="C55" s="7">
        <v>2</v>
      </c>
      <c r="D55" s="7">
        <f t="shared" si="13"/>
        <v>4</v>
      </c>
      <c r="E55" s="7">
        <v>1</v>
      </c>
      <c r="F55" s="8">
        <f t="shared" si="14"/>
        <v>0.653691033151631</v>
      </c>
      <c r="G55" s="8">
        <f t="shared" si="15"/>
        <v>1.30738206630326</v>
      </c>
      <c r="H55" s="8">
        <f t="shared" si="16"/>
        <v>2.61476413260652</v>
      </c>
      <c r="I55" s="8">
        <f t="shared" si="16"/>
        <v>0.653691033151631</v>
      </c>
      <c r="O55" s="21">
        <v>12</v>
      </c>
      <c r="P55" s="22">
        <f t="shared" si="17"/>
        <v>0.0578709534489369</v>
      </c>
      <c r="Q55" s="22">
        <f t="shared" si="18"/>
        <v>0.069924645959525</v>
      </c>
      <c r="R55" s="22">
        <f t="shared" si="19"/>
        <v>0.0148833512990683</v>
      </c>
      <c r="S55" s="22">
        <f t="shared" si="20"/>
        <v>0.14267895070753</v>
      </c>
      <c r="U55" s="21">
        <v>12</v>
      </c>
      <c r="V55" s="22">
        <f t="shared" si="21"/>
        <v>0.405602600537506</v>
      </c>
      <c r="W55" s="22">
        <f t="shared" si="22"/>
        <v>0.49008382534898</v>
      </c>
      <c r="X55" s="22">
        <f t="shared" si="23"/>
        <v>0.104313574113514</v>
      </c>
    </row>
    <row r="56" spans="1:24">
      <c r="A56" s="74" t="s">
        <v>40</v>
      </c>
      <c r="B56" s="8">
        <f>'iterasi 4'!W58</f>
        <v>0.513708234982995</v>
      </c>
      <c r="C56" s="7">
        <v>3</v>
      </c>
      <c r="D56" s="7">
        <f t="shared" si="13"/>
        <v>6</v>
      </c>
      <c r="E56" s="7">
        <v>5</v>
      </c>
      <c r="F56" s="8">
        <f t="shared" si="14"/>
        <v>0.263896150689344</v>
      </c>
      <c r="G56" s="8">
        <f t="shared" si="15"/>
        <v>0.791688452068032</v>
      </c>
      <c r="H56" s="8">
        <f t="shared" si="16"/>
        <v>1.58337690413606</v>
      </c>
      <c r="I56" s="8">
        <f t="shared" si="16"/>
        <v>1.31948075344672</v>
      </c>
      <c r="O56" s="21">
        <v>13</v>
      </c>
      <c r="P56" s="22">
        <f t="shared" si="17"/>
        <v>0.00604070558565787</v>
      </c>
      <c r="Q56" s="22">
        <f t="shared" si="18"/>
        <v>0.030265374338454</v>
      </c>
      <c r="R56" s="22">
        <f t="shared" si="19"/>
        <v>0.653104343719423</v>
      </c>
      <c r="S56" s="22">
        <f t="shared" si="20"/>
        <v>0.689410423643535</v>
      </c>
      <c r="U56" s="21">
        <v>13</v>
      </c>
      <c r="V56" s="22">
        <f t="shared" si="21"/>
        <v>0.0087621326549325</v>
      </c>
      <c r="W56" s="22">
        <f t="shared" si="22"/>
        <v>0.0439003724058906</v>
      </c>
      <c r="X56" s="22">
        <f t="shared" si="23"/>
        <v>0.947337494939177</v>
      </c>
    </row>
    <row r="57" spans="1:24">
      <c r="A57" s="74" t="s">
        <v>41</v>
      </c>
      <c r="B57" s="8">
        <f>'iterasi 4'!W59</f>
        <v>0.105968924193474</v>
      </c>
      <c r="C57" s="7">
        <v>1</v>
      </c>
      <c r="D57" s="7">
        <f t="shared" si="13"/>
        <v>2</v>
      </c>
      <c r="E57" s="7">
        <v>1</v>
      </c>
      <c r="F57" s="8">
        <f t="shared" si="14"/>
        <v>0.0112294128947221</v>
      </c>
      <c r="G57" s="8">
        <f t="shared" si="15"/>
        <v>0.0112294128947221</v>
      </c>
      <c r="H57" s="8">
        <f t="shared" si="16"/>
        <v>0.0224588257894443</v>
      </c>
      <c r="I57" s="8">
        <f t="shared" si="16"/>
        <v>0.0112294128947221</v>
      </c>
      <c r="O57" s="21">
        <v>14</v>
      </c>
      <c r="P57" s="22">
        <f t="shared" si="17"/>
        <v>0.0134242471560001</v>
      </c>
      <c r="Q57" s="22">
        <f t="shared" si="18"/>
        <v>0.38285541058286</v>
      </c>
      <c r="R57" s="22">
        <f t="shared" si="19"/>
        <v>0.0886664019682912</v>
      </c>
      <c r="S57" s="22">
        <f t="shared" si="20"/>
        <v>0.484946059707152</v>
      </c>
      <c r="U57" s="21">
        <v>14</v>
      </c>
      <c r="V57" s="22">
        <f t="shared" si="21"/>
        <v>0.027681938820385</v>
      </c>
      <c r="W57" s="22">
        <f t="shared" si="22"/>
        <v>0.78948040285977</v>
      </c>
      <c r="X57" s="22">
        <f t="shared" si="23"/>
        <v>0.182837658319845</v>
      </c>
    </row>
    <row r="58" spans="1:24">
      <c r="A58" s="74" t="s">
        <v>42</v>
      </c>
      <c r="B58" s="8">
        <f>'iterasi 4'!W60</f>
        <v>0.0590897523804333</v>
      </c>
      <c r="C58" s="7">
        <v>0</v>
      </c>
      <c r="D58" s="7">
        <f t="shared" si="13"/>
        <v>0</v>
      </c>
      <c r="E58" s="7">
        <v>0</v>
      </c>
      <c r="F58" s="8">
        <f t="shared" si="14"/>
        <v>0.00349159883638092</v>
      </c>
      <c r="G58" s="8">
        <f t="shared" si="15"/>
        <v>0</v>
      </c>
      <c r="H58" s="8">
        <f t="shared" si="16"/>
        <v>0</v>
      </c>
      <c r="I58" s="8">
        <f t="shared" si="16"/>
        <v>0</v>
      </c>
      <c r="O58" s="21">
        <v>15</v>
      </c>
      <c r="P58" s="22">
        <f t="shared" si="17"/>
        <v>0.0467208620090465</v>
      </c>
      <c r="Q58" s="22">
        <f t="shared" si="18"/>
        <v>0.113490363743073</v>
      </c>
      <c r="R58" s="22">
        <f t="shared" si="19"/>
        <v>0.0193329077714971</v>
      </c>
      <c r="S58" s="22">
        <f t="shared" si="20"/>
        <v>0.179544133523617</v>
      </c>
      <c r="U58" s="21">
        <v>15</v>
      </c>
      <c r="V58" s="22">
        <f t="shared" si="21"/>
        <v>0.26021937387835</v>
      </c>
      <c r="W58" s="22">
        <f t="shared" si="22"/>
        <v>0.632102879196245</v>
      </c>
      <c r="X58" s="22">
        <f t="shared" si="23"/>
        <v>0.107677746925405</v>
      </c>
    </row>
    <row r="59" spans="1:24">
      <c r="A59" s="74" t="s">
        <v>43</v>
      </c>
      <c r="B59" s="8">
        <f>'iterasi 4'!W61</f>
        <v>0.513708234982995</v>
      </c>
      <c r="C59" s="7">
        <v>3</v>
      </c>
      <c r="D59" s="7">
        <f t="shared" si="13"/>
        <v>6</v>
      </c>
      <c r="E59" s="7">
        <v>5</v>
      </c>
      <c r="F59" s="8">
        <f t="shared" si="14"/>
        <v>0.263896150689344</v>
      </c>
      <c r="G59" s="8">
        <f t="shared" si="15"/>
        <v>0.791688452068032</v>
      </c>
      <c r="H59" s="8">
        <f t="shared" si="16"/>
        <v>1.58337690413606</v>
      </c>
      <c r="I59" s="8">
        <f t="shared" si="16"/>
        <v>1.31948075344672</v>
      </c>
      <c r="O59" s="21">
        <v>16</v>
      </c>
      <c r="P59" s="22">
        <f t="shared" si="17"/>
        <v>0.00917957951315912</v>
      </c>
      <c r="Q59" s="22">
        <f t="shared" si="18"/>
        <v>0.0918641699040299</v>
      </c>
      <c r="R59" s="22">
        <f t="shared" si="19"/>
        <v>0.672667473642822</v>
      </c>
      <c r="S59" s="22">
        <f t="shared" si="20"/>
        <v>0.773711223060011</v>
      </c>
      <c r="U59" s="21">
        <v>16</v>
      </c>
      <c r="V59" s="22">
        <f t="shared" si="21"/>
        <v>0.0118643484023071</v>
      </c>
      <c r="W59" s="22">
        <f t="shared" si="22"/>
        <v>0.118731856493834</v>
      </c>
      <c r="X59" s="22">
        <f t="shared" si="23"/>
        <v>0.869403795103859</v>
      </c>
    </row>
    <row r="60" spans="1:24">
      <c r="A60" s="74" t="s">
        <v>44</v>
      </c>
      <c r="B60" s="8">
        <f>'iterasi 4'!W62</f>
        <v>0.0662249192556637</v>
      </c>
      <c r="C60" s="7">
        <v>4</v>
      </c>
      <c r="D60" s="7">
        <f t="shared" si="13"/>
        <v>8</v>
      </c>
      <c r="E60" s="7">
        <v>7</v>
      </c>
      <c r="F60" s="8">
        <f t="shared" si="14"/>
        <v>0.00438573993041918</v>
      </c>
      <c r="G60" s="8">
        <f t="shared" si="15"/>
        <v>0.0175429597216767</v>
      </c>
      <c r="H60" s="8">
        <f t="shared" si="16"/>
        <v>0.0350859194433534</v>
      </c>
      <c r="I60" s="8">
        <f t="shared" si="16"/>
        <v>0.0307001795129343</v>
      </c>
      <c r="O60" s="21">
        <v>17</v>
      </c>
      <c r="P60" s="22">
        <f t="shared" si="17"/>
        <v>0.00604070558565787</v>
      </c>
      <c r="Q60" s="22">
        <f t="shared" si="18"/>
        <v>0.030265374338454</v>
      </c>
      <c r="R60" s="22">
        <f t="shared" si="19"/>
        <v>0.653104343719423</v>
      </c>
      <c r="S60" s="22">
        <f t="shared" si="20"/>
        <v>0.689410423643535</v>
      </c>
      <c r="U60" s="21">
        <v>17</v>
      </c>
      <c r="V60" s="22">
        <f t="shared" si="21"/>
        <v>0.0087621326549325</v>
      </c>
      <c r="W60" s="22">
        <f t="shared" si="22"/>
        <v>0.0439003724058906</v>
      </c>
      <c r="X60" s="22">
        <f t="shared" si="23"/>
        <v>0.947337494939177</v>
      </c>
    </row>
    <row r="61" spans="1:24">
      <c r="A61" s="74" t="s">
        <v>45</v>
      </c>
      <c r="B61" s="8">
        <f>'iterasi 4'!W63</f>
        <v>0.016781321804044</v>
      </c>
      <c r="C61" s="7">
        <v>5</v>
      </c>
      <c r="D61" s="7">
        <f t="shared" si="13"/>
        <v>10</v>
      </c>
      <c r="E61" s="7">
        <v>6</v>
      </c>
      <c r="F61" s="8">
        <f t="shared" si="14"/>
        <v>0.000281612761490883</v>
      </c>
      <c r="G61" s="8">
        <f t="shared" si="15"/>
        <v>0.00140806380745441</v>
      </c>
      <c r="H61" s="8">
        <f t="shared" si="16"/>
        <v>0.00281612761490883</v>
      </c>
      <c r="I61" s="8">
        <f t="shared" si="16"/>
        <v>0.0016896765689453</v>
      </c>
      <c r="O61" s="21">
        <v>18</v>
      </c>
      <c r="P61" s="22">
        <f t="shared" si="17"/>
        <v>0.0467208620090465</v>
      </c>
      <c r="Q61" s="22">
        <f t="shared" si="18"/>
        <v>0.113490363743073</v>
      </c>
      <c r="R61" s="22">
        <f t="shared" si="19"/>
        <v>0.0193329077714971</v>
      </c>
      <c r="S61" s="22">
        <f t="shared" si="20"/>
        <v>0.179544133523617</v>
      </c>
      <c r="U61" s="21">
        <v>18</v>
      </c>
      <c r="V61" s="22">
        <f t="shared" si="21"/>
        <v>0.26021937387835</v>
      </c>
      <c r="W61" s="22">
        <f t="shared" si="22"/>
        <v>0.632102879196245</v>
      </c>
      <c r="X61" s="22">
        <f t="shared" si="23"/>
        <v>0.107677746925405</v>
      </c>
    </row>
    <row r="62" spans="1:24">
      <c r="A62" s="74" t="s">
        <v>46</v>
      </c>
      <c r="B62" s="8">
        <f>'iterasi 4'!W64</f>
        <v>0.0590897523804333</v>
      </c>
      <c r="C62" s="7">
        <v>0</v>
      </c>
      <c r="D62" s="7">
        <f t="shared" si="13"/>
        <v>0</v>
      </c>
      <c r="E62" s="7">
        <v>0</v>
      </c>
      <c r="F62" s="8">
        <f t="shared" si="14"/>
        <v>0.00349159883638092</v>
      </c>
      <c r="G62" s="8">
        <f t="shared" si="15"/>
        <v>0</v>
      </c>
      <c r="H62" s="8">
        <f t="shared" si="16"/>
        <v>0</v>
      </c>
      <c r="I62" s="8">
        <f t="shared" si="16"/>
        <v>0</v>
      </c>
      <c r="O62" s="21">
        <v>19</v>
      </c>
      <c r="P62" s="22">
        <f t="shared" si="17"/>
        <v>0.215663829576719</v>
      </c>
      <c r="Q62" s="22">
        <f t="shared" si="18"/>
        <v>0.0287569828368491</v>
      </c>
      <c r="R62" s="22">
        <f t="shared" si="19"/>
        <v>0.00962977321591951</v>
      </c>
      <c r="S62" s="22">
        <f t="shared" si="20"/>
        <v>0.254050585629487</v>
      </c>
      <c r="U62" s="21">
        <v>19</v>
      </c>
      <c r="V62" s="22">
        <f t="shared" si="21"/>
        <v>0.848901131411865</v>
      </c>
      <c r="W62" s="22">
        <f t="shared" si="22"/>
        <v>0.113193924609916</v>
      </c>
      <c r="X62" s="22">
        <f t="shared" si="23"/>
        <v>0.0379049439782192</v>
      </c>
    </row>
    <row r="63" spans="1:24">
      <c r="A63" s="74" t="s">
        <v>47</v>
      </c>
      <c r="B63" s="8">
        <f>'iterasi 4'!W65</f>
        <v>0.961580210700405</v>
      </c>
      <c r="C63" s="7">
        <v>2</v>
      </c>
      <c r="D63" s="7">
        <f t="shared" si="13"/>
        <v>4</v>
      </c>
      <c r="E63" s="7">
        <v>2</v>
      </c>
      <c r="F63" s="8">
        <f t="shared" si="14"/>
        <v>0.924636501610634</v>
      </c>
      <c r="G63" s="8">
        <f t="shared" si="15"/>
        <v>1.84927300322127</v>
      </c>
      <c r="H63" s="8">
        <f t="shared" si="16"/>
        <v>3.69854600644254</v>
      </c>
      <c r="I63" s="8">
        <f t="shared" si="16"/>
        <v>1.84927300322127</v>
      </c>
      <c r="O63" s="21">
        <v>20</v>
      </c>
      <c r="P63" s="22">
        <f t="shared" si="17"/>
        <v>2.83919555249022</v>
      </c>
      <c r="Q63" s="22">
        <f t="shared" si="18"/>
        <v>0.0206687521392313</v>
      </c>
      <c r="R63" s="22">
        <f t="shared" si="19"/>
        <v>0.00760616166547466</v>
      </c>
      <c r="S63" s="22">
        <f t="shared" si="20"/>
        <v>2.86747046629493</v>
      </c>
      <c r="U63" s="21">
        <v>20</v>
      </c>
      <c r="V63" s="22">
        <f t="shared" si="21"/>
        <v>0.990139422833798</v>
      </c>
      <c r="W63" s="22">
        <f t="shared" si="22"/>
        <v>0.0072080087248248</v>
      </c>
      <c r="X63" s="22">
        <f t="shared" si="23"/>
        <v>0.00265256844137705</v>
      </c>
    </row>
    <row r="64" spans="1:24">
      <c r="A64" s="74" t="s">
        <v>48</v>
      </c>
      <c r="B64" s="8">
        <f>'iterasi 4'!W66</f>
        <v>0.961580210700405</v>
      </c>
      <c r="C64" s="7">
        <v>2</v>
      </c>
      <c r="D64" s="7">
        <f t="shared" si="13"/>
        <v>4</v>
      </c>
      <c r="E64" s="7">
        <v>2</v>
      </c>
      <c r="F64" s="8">
        <f t="shared" si="14"/>
        <v>0.924636501610634</v>
      </c>
      <c r="G64" s="8">
        <f t="shared" si="15"/>
        <v>1.84927300322127</v>
      </c>
      <c r="H64" s="8">
        <f t="shared" si="16"/>
        <v>3.69854600644254</v>
      </c>
      <c r="I64" s="8">
        <f t="shared" si="16"/>
        <v>1.84927300322127</v>
      </c>
      <c r="O64" s="21">
        <v>21</v>
      </c>
      <c r="P64" s="22">
        <f t="shared" si="17"/>
        <v>0.00604070558565787</v>
      </c>
      <c r="Q64" s="22">
        <f t="shared" si="18"/>
        <v>0.030265374338454</v>
      </c>
      <c r="R64" s="22">
        <f t="shared" si="19"/>
        <v>0.653104343719423</v>
      </c>
      <c r="S64" s="22">
        <f t="shared" si="20"/>
        <v>0.689410423643535</v>
      </c>
      <c r="U64" s="21">
        <v>21</v>
      </c>
      <c r="V64" s="22">
        <f t="shared" si="21"/>
        <v>0.0087621326549325</v>
      </c>
      <c r="W64" s="22">
        <f t="shared" si="22"/>
        <v>0.0439003724058906</v>
      </c>
      <c r="X64" s="22">
        <f t="shared" si="23"/>
        <v>0.947337494939177</v>
      </c>
    </row>
    <row r="65" spans="1:24">
      <c r="A65" s="74" t="s">
        <v>49</v>
      </c>
      <c r="B65" s="8">
        <f>'iterasi 4'!W67</f>
        <v>0.942590174961161</v>
      </c>
      <c r="C65" s="7">
        <v>2</v>
      </c>
      <c r="D65" s="7">
        <f t="shared" si="13"/>
        <v>4</v>
      </c>
      <c r="E65" s="7">
        <v>3</v>
      </c>
      <c r="F65" s="8">
        <f t="shared" si="14"/>
        <v>0.888476237933312</v>
      </c>
      <c r="G65" s="8">
        <f t="shared" si="15"/>
        <v>1.77695247586662</v>
      </c>
      <c r="H65" s="8">
        <f t="shared" si="16"/>
        <v>3.55390495173325</v>
      </c>
      <c r="I65" s="8">
        <f t="shared" si="16"/>
        <v>2.66542871379993</v>
      </c>
      <c r="O65" s="21">
        <v>22</v>
      </c>
      <c r="P65" s="22">
        <f t="shared" si="17"/>
        <v>0.0155445259570462</v>
      </c>
      <c r="Q65" s="22">
        <f t="shared" si="18"/>
        <v>1.36945877253147</v>
      </c>
      <c r="R65" s="22">
        <f t="shared" si="19"/>
        <v>0.0743932023870837</v>
      </c>
      <c r="S65" s="22">
        <f t="shared" si="20"/>
        <v>1.4593965008756</v>
      </c>
      <c r="U65" s="21">
        <v>22</v>
      </c>
      <c r="V65" s="22">
        <f t="shared" si="21"/>
        <v>0.0106513383770072</v>
      </c>
      <c r="W65" s="22">
        <f t="shared" si="22"/>
        <v>0.938373342480834</v>
      </c>
      <c r="X65" s="22">
        <f t="shared" si="23"/>
        <v>0.0509753191421589</v>
      </c>
    </row>
    <row r="66" spans="1:24">
      <c r="A66" s="74" t="s">
        <v>50</v>
      </c>
      <c r="B66" s="8">
        <f>'iterasi 4'!W68</f>
        <v>0.831078350174928</v>
      </c>
      <c r="C66" s="7">
        <v>3</v>
      </c>
      <c r="D66" s="7">
        <f t="shared" si="13"/>
        <v>6</v>
      </c>
      <c r="E66" s="7">
        <v>2</v>
      </c>
      <c r="F66" s="8">
        <f t="shared" si="14"/>
        <v>0.69069122412948</v>
      </c>
      <c r="G66" s="8">
        <f t="shared" si="15"/>
        <v>2.07207367238844</v>
      </c>
      <c r="H66" s="8">
        <f t="shared" si="16"/>
        <v>4.14414734477688</v>
      </c>
      <c r="I66" s="8">
        <f t="shared" si="16"/>
        <v>1.38138244825896</v>
      </c>
      <c r="O66" s="21">
        <v>23</v>
      </c>
      <c r="P66" s="22">
        <f t="shared" si="17"/>
        <v>0.0155445259570462</v>
      </c>
      <c r="Q66" s="22">
        <f t="shared" si="18"/>
        <v>1.36945877253147</v>
      </c>
      <c r="R66" s="22">
        <f t="shared" si="19"/>
        <v>0.0743932023870837</v>
      </c>
      <c r="S66" s="22">
        <f t="shared" si="20"/>
        <v>1.4593965008756</v>
      </c>
      <c r="U66" s="21">
        <v>23</v>
      </c>
      <c r="V66" s="22">
        <f t="shared" si="21"/>
        <v>0.0106513383770072</v>
      </c>
      <c r="W66" s="22">
        <f t="shared" si="22"/>
        <v>0.938373342480834</v>
      </c>
      <c r="X66" s="22">
        <f t="shared" si="23"/>
        <v>0.0509753191421589</v>
      </c>
    </row>
    <row r="67" spans="1:24">
      <c r="A67" s="74" t="s">
        <v>51</v>
      </c>
      <c r="B67" s="8">
        <f>'iterasi 4'!W69</f>
        <v>0.961580210700405</v>
      </c>
      <c r="C67" s="7">
        <v>2</v>
      </c>
      <c r="D67" s="7">
        <f t="shared" si="13"/>
        <v>4</v>
      </c>
      <c r="E67" s="7">
        <v>2</v>
      </c>
      <c r="F67" s="8">
        <f t="shared" si="14"/>
        <v>0.924636501610634</v>
      </c>
      <c r="G67" s="8">
        <f t="shared" si="15"/>
        <v>1.84927300322127</v>
      </c>
      <c r="H67" s="8">
        <f t="shared" si="16"/>
        <v>3.69854600644254</v>
      </c>
      <c r="I67" s="8">
        <f t="shared" si="16"/>
        <v>1.84927300322127</v>
      </c>
      <c r="O67" s="21">
        <v>24</v>
      </c>
      <c r="P67" s="22">
        <f t="shared" si="17"/>
        <v>0.0178029128960967</v>
      </c>
      <c r="Q67" s="22">
        <f t="shared" si="18"/>
        <v>1.17857975949462</v>
      </c>
      <c r="R67" s="22">
        <f t="shared" si="19"/>
        <v>0.0567989877438852</v>
      </c>
      <c r="S67" s="22">
        <f t="shared" si="20"/>
        <v>1.25318166013461</v>
      </c>
      <c r="U67" s="21">
        <v>24</v>
      </c>
      <c r="V67" s="22">
        <f t="shared" si="21"/>
        <v>0.0142061709506541</v>
      </c>
      <c r="W67" s="22">
        <f t="shared" si="22"/>
        <v>0.940470002862978</v>
      </c>
      <c r="X67" s="22">
        <f t="shared" si="23"/>
        <v>0.0453238261863682</v>
      </c>
    </row>
    <row r="68" spans="1:24">
      <c r="A68" s="74" t="s">
        <v>52</v>
      </c>
      <c r="B68" s="8">
        <f>'iterasi 4'!W70</f>
        <v>0.105968924193474</v>
      </c>
      <c r="C68" s="7">
        <v>1</v>
      </c>
      <c r="D68" s="7">
        <f t="shared" si="13"/>
        <v>2</v>
      </c>
      <c r="E68" s="7">
        <v>1</v>
      </c>
      <c r="F68" s="8">
        <f t="shared" si="14"/>
        <v>0.0112294128947221</v>
      </c>
      <c r="G68" s="8">
        <f t="shared" si="15"/>
        <v>0.0112294128947221</v>
      </c>
      <c r="H68" s="8">
        <f t="shared" si="16"/>
        <v>0.0224588257894443</v>
      </c>
      <c r="I68" s="8">
        <f t="shared" si="16"/>
        <v>0.0112294128947221</v>
      </c>
      <c r="O68" s="21">
        <v>25</v>
      </c>
      <c r="P68" s="22">
        <f t="shared" si="17"/>
        <v>0.0250714853982426</v>
      </c>
      <c r="Q68" s="22">
        <f t="shared" si="18"/>
        <v>0.407078165200141</v>
      </c>
      <c r="R68" s="22">
        <f t="shared" si="19"/>
        <v>0.0300899398350694</v>
      </c>
      <c r="S68" s="22">
        <f t="shared" si="20"/>
        <v>0.462239590433453</v>
      </c>
      <c r="U68" s="21">
        <v>25</v>
      </c>
      <c r="V68" s="22">
        <f t="shared" si="21"/>
        <v>0.0542391563101128</v>
      </c>
      <c r="W68" s="22">
        <f t="shared" si="22"/>
        <v>0.880664862173347</v>
      </c>
      <c r="X68" s="22">
        <f t="shared" si="23"/>
        <v>0.0650959815165406</v>
      </c>
    </row>
    <row r="69" spans="1:24">
      <c r="A69" s="74" t="s">
        <v>53</v>
      </c>
      <c r="B69" s="8">
        <f>'iterasi 4'!W71</f>
        <v>0.942590174961161</v>
      </c>
      <c r="C69" s="7">
        <v>2</v>
      </c>
      <c r="D69" s="7">
        <f t="shared" si="13"/>
        <v>4</v>
      </c>
      <c r="E69" s="7">
        <v>3</v>
      </c>
      <c r="F69" s="8">
        <f t="shared" si="14"/>
        <v>0.888476237933312</v>
      </c>
      <c r="G69" s="8">
        <f t="shared" si="15"/>
        <v>1.77695247586662</v>
      </c>
      <c r="H69" s="8">
        <f t="shared" si="16"/>
        <v>3.55390495173325</v>
      </c>
      <c r="I69" s="8">
        <f t="shared" si="16"/>
        <v>2.66542871379993</v>
      </c>
      <c r="O69" s="21">
        <v>26</v>
      </c>
      <c r="P69" s="22">
        <f t="shared" si="17"/>
        <v>0.0155445259570462</v>
      </c>
      <c r="Q69" s="22">
        <f t="shared" si="18"/>
        <v>1.36945877253147</v>
      </c>
      <c r="R69" s="22">
        <f t="shared" si="19"/>
        <v>0.0743932023870837</v>
      </c>
      <c r="S69" s="22">
        <f t="shared" si="20"/>
        <v>1.4593965008756</v>
      </c>
      <c r="U69" s="21">
        <v>26</v>
      </c>
      <c r="V69" s="22">
        <f t="shared" si="21"/>
        <v>0.0106513383770072</v>
      </c>
      <c r="W69" s="22">
        <f t="shared" si="22"/>
        <v>0.938373342480834</v>
      </c>
      <c r="X69" s="22">
        <f t="shared" si="23"/>
        <v>0.0509753191421589</v>
      </c>
    </row>
    <row r="70" spans="1:24">
      <c r="A70" s="74" t="s">
        <v>54</v>
      </c>
      <c r="B70" s="8">
        <f>'iterasi 4'!W72</f>
        <v>0.030732082417439</v>
      </c>
      <c r="C70" s="7">
        <v>5</v>
      </c>
      <c r="D70" s="7">
        <f t="shared" si="13"/>
        <v>10</v>
      </c>
      <c r="E70" s="7">
        <v>7</v>
      </c>
      <c r="F70" s="8">
        <f t="shared" si="14"/>
        <v>0.000944460889712265</v>
      </c>
      <c r="G70" s="8">
        <f t="shared" si="15"/>
        <v>0.00472230444856133</v>
      </c>
      <c r="H70" s="8">
        <f t="shared" si="16"/>
        <v>0.00944460889712265</v>
      </c>
      <c r="I70" s="8">
        <f t="shared" si="16"/>
        <v>0.00661122622798586</v>
      </c>
      <c r="O70" s="21">
        <v>27</v>
      </c>
      <c r="P70" s="22">
        <f t="shared" si="17"/>
        <v>0.00917957951315912</v>
      </c>
      <c r="Q70" s="22">
        <f t="shared" si="18"/>
        <v>0.0918641699040299</v>
      </c>
      <c r="R70" s="22">
        <f t="shared" si="19"/>
        <v>0.672667473642822</v>
      </c>
      <c r="S70" s="22">
        <f t="shared" si="20"/>
        <v>0.773711223060011</v>
      </c>
      <c r="U70" s="21">
        <v>27</v>
      </c>
      <c r="V70" s="22">
        <f t="shared" si="21"/>
        <v>0.0118643484023071</v>
      </c>
      <c r="W70" s="22">
        <f t="shared" si="22"/>
        <v>0.118731856493834</v>
      </c>
      <c r="X70" s="22">
        <f t="shared" si="23"/>
        <v>0.869403795103859</v>
      </c>
    </row>
    <row r="71" spans="1:24">
      <c r="A71" s="74" t="s">
        <v>55</v>
      </c>
      <c r="B71" s="8">
        <f>'iterasi 4'!W73</f>
        <v>0.105968924193474</v>
      </c>
      <c r="C71" s="7">
        <v>1</v>
      </c>
      <c r="D71" s="7">
        <f t="shared" si="13"/>
        <v>2</v>
      </c>
      <c r="E71" s="7">
        <v>1</v>
      </c>
      <c r="F71" s="8">
        <f t="shared" si="14"/>
        <v>0.0112294128947221</v>
      </c>
      <c r="G71" s="8">
        <f t="shared" si="15"/>
        <v>0.0112294128947221</v>
      </c>
      <c r="H71" s="8">
        <f t="shared" si="16"/>
        <v>0.0224588257894443</v>
      </c>
      <c r="I71" s="8">
        <f t="shared" si="16"/>
        <v>0.0112294128947221</v>
      </c>
      <c r="O71" s="21">
        <v>28</v>
      </c>
      <c r="P71" s="22">
        <f t="shared" si="17"/>
        <v>0.0178029128960967</v>
      </c>
      <c r="Q71" s="22">
        <f t="shared" si="18"/>
        <v>1.17857975949462</v>
      </c>
      <c r="R71" s="22">
        <f t="shared" si="19"/>
        <v>0.0567989877438852</v>
      </c>
      <c r="S71" s="22">
        <f t="shared" si="20"/>
        <v>1.25318166013461</v>
      </c>
      <c r="U71" s="21">
        <v>28</v>
      </c>
      <c r="V71" s="22">
        <f t="shared" si="21"/>
        <v>0.0142061709506541</v>
      </c>
      <c r="W71" s="22">
        <f t="shared" si="22"/>
        <v>0.940470002862978</v>
      </c>
      <c r="X71" s="22">
        <f t="shared" si="23"/>
        <v>0.0453238261863682</v>
      </c>
    </row>
    <row r="72" spans="1:24">
      <c r="A72" s="28" t="s">
        <v>5</v>
      </c>
      <c r="B72" s="28"/>
      <c r="C72" s="28"/>
      <c r="D72" s="28"/>
      <c r="E72" s="28"/>
      <c r="F72" s="29">
        <f>SUM(F42:F71)</f>
        <v>9.87711415250369</v>
      </c>
      <c r="G72" s="29">
        <f>SUM(G42:G71)</f>
        <v>22.9876841603452</v>
      </c>
      <c r="H72" s="29">
        <f>SUM(H42:H71)</f>
        <v>45.9753683206904</v>
      </c>
      <c r="I72" s="29">
        <f>SUM(I42:I71)</f>
        <v>24.1087349924694</v>
      </c>
      <c r="O72" s="21">
        <v>29</v>
      </c>
      <c r="P72" s="22">
        <f t="shared" si="17"/>
        <v>5.22281826164993</v>
      </c>
      <c r="Q72" s="22">
        <f t="shared" si="18"/>
        <v>0.017698965341107</v>
      </c>
      <c r="R72" s="22">
        <f t="shared" si="19"/>
        <v>0.00696203247448411</v>
      </c>
      <c r="S72" s="22">
        <f t="shared" si="20"/>
        <v>5.24747925946552</v>
      </c>
      <c r="U72" s="21">
        <v>29</v>
      </c>
      <c r="V72" s="22">
        <f t="shared" si="21"/>
        <v>0.995300410616944</v>
      </c>
      <c r="W72" s="22">
        <f t="shared" si="22"/>
        <v>0.00337285093774905</v>
      </c>
      <c r="X72" s="22">
        <f t="shared" si="23"/>
        <v>0.00132673844530702</v>
      </c>
    </row>
    <row r="73" spans="1:24">
      <c r="A73" s="28" t="s">
        <v>66</v>
      </c>
      <c r="B73" s="28"/>
      <c r="C73" s="28"/>
      <c r="D73" s="28"/>
      <c r="E73" s="28"/>
      <c r="F73" s="28"/>
      <c r="G73" s="29">
        <f>(G72/$F72)</f>
        <v>2.32736848085513</v>
      </c>
      <c r="H73" s="29">
        <f>(H72/$F72)</f>
        <v>4.65473696171026</v>
      </c>
      <c r="I73" s="29">
        <f>(I72/$F72)</f>
        <v>2.44086831641591</v>
      </c>
      <c r="O73" s="21">
        <v>30</v>
      </c>
      <c r="P73" s="22">
        <f t="shared" si="17"/>
        <v>0.00917957951315912</v>
      </c>
      <c r="Q73" s="22">
        <f t="shared" si="18"/>
        <v>0.0918641699040299</v>
      </c>
      <c r="R73" s="22">
        <f t="shared" si="19"/>
        <v>0.672667473642822</v>
      </c>
      <c r="S73" s="22">
        <f t="shared" si="20"/>
        <v>0.773711223060011</v>
      </c>
      <c r="U73" s="21">
        <v>30</v>
      </c>
      <c r="V73" s="22">
        <f t="shared" si="21"/>
        <v>0.0118643484023071</v>
      </c>
      <c r="W73" s="22">
        <f t="shared" si="22"/>
        <v>0.118731856493834</v>
      </c>
      <c r="X73" s="22">
        <f t="shared" si="23"/>
        <v>0.869403795103859</v>
      </c>
    </row>
    <row r="74" spans="1:9">
      <c r="A74" s="30"/>
      <c r="B74" s="30"/>
      <c r="C74" s="30"/>
      <c r="D74" s="30"/>
      <c r="E74" s="30"/>
      <c r="F74" s="30"/>
      <c r="G74" s="67"/>
      <c r="H74" s="67"/>
      <c r="I74" s="67"/>
    </row>
    <row r="75" spans="1:9">
      <c r="A75" s="30"/>
      <c r="B75" s="30"/>
      <c r="C75" s="30"/>
      <c r="D75" s="30"/>
      <c r="E75" s="30"/>
      <c r="F75" s="30"/>
      <c r="G75" s="67"/>
      <c r="H75" s="67"/>
      <c r="I75" s="67"/>
    </row>
    <row r="76" spans="1:16">
      <c r="A76" s="32" t="s">
        <v>3</v>
      </c>
      <c r="B76" s="32" t="s">
        <v>67</v>
      </c>
      <c r="C76" s="32" t="s">
        <v>10</v>
      </c>
      <c r="D76" s="32"/>
      <c r="E76" s="32"/>
      <c r="F76" s="34" t="s">
        <v>11</v>
      </c>
      <c r="G76" s="32" t="s">
        <v>12</v>
      </c>
      <c r="H76" s="32" t="s">
        <v>13</v>
      </c>
      <c r="I76" s="32" t="s">
        <v>14</v>
      </c>
      <c r="O76" s="39" t="s">
        <v>68</v>
      </c>
      <c r="P76" s="40"/>
    </row>
    <row r="77" spans="1:16">
      <c r="A77" s="32"/>
      <c r="B77" s="32"/>
      <c r="C77" s="32" t="s">
        <v>21</v>
      </c>
      <c r="D77" s="32" t="s">
        <v>22</v>
      </c>
      <c r="E77" s="32" t="s">
        <v>23</v>
      </c>
      <c r="F77" s="34"/>
      <c r="G77" s="32"/>
      <c r="H77" s="32"/>
      <c r="I77" s="32"/>
      <c r="O77" s="40"/>
      <c r="P77" s="40"/>
    </row>
    <row r="78" spans="1:16">
      <c r="A78" s="74" t="s">
        <v>26</v>
      </c>
      <c r="B78" s="8">
        <f>'iterasi 4'!X44</f>
        <v>0.0307107763220313</v>
      </c>
      <c r="C78" s="7">
        <v>2</v>
      </c>
      <c r="D78" s="7">
        <f>C78*2</f>
        <v>4</v>
      </c>
      <c r="E78" s="7">
        <v>2</v>
      </c>
      <c r="F78" s="8">
        <f>B78^2</f>
        <v>0.000943151782301839</v>
      </c>
      <c r="G78" s="8">
        <f>$F78*C78</f>
        <v>0.00188630356460368</v>
      </c>
      <c r="H78" s="8">
        <f>$F78*D78</f>
        <v>0.00377260712920736</v>
      </c>
      <c r="I78" s="8">
        <f>$F78*E78</f>
        <v>0.00188630356460368</v>
      </c>
      <c r="O78" s="41" t="s">
        <v>83</v>
      </c>
      <c r="P78" s="27">
        <f>SUM(V6:V35)</f>
        <v>207.225987198747</v>
      </c>
    </row>
    <row r="79" spans="1:16">
      <c r="A79" s="74" t="s">
        <v>27</v>
      </c>
      <c r="B79" s="8">
        <f>'iterasi 4'!X45</f>
        <v>0.0754486145963985</v>
      </c>
      <c r="C79" s="7">
        <v>3</v>
      </c>
      <c r="D79" s="7">
        <f t="shared" ref="D79:D107" si="24">C79*2</f>
        <v>6</v>
      </c>
      <c r="E79" s="7">
        <v>3</v>
      </c>
      <c r="F79" s="8">
        <f t="shared" ref="F79:F107" si="25">B79^2</f>
        <v>0.00569249344451587</v>
      </c>
      <c r="G79" s="8">
        <f t="shared" ref="G79:G107" si="26">F79*C79</f>
        <v>0.0170774803335476</v>
      </c>
      <c r="H79" s="8">
        <f t="shared" ref="H79:I107" si="27">$F79*D79</f>
        <v>0.0341549606670952</v>
      </c>
      <c r="I79" s="8">
        <f t="shared" si="27"/>
        <v>0.0170774803335476</v>
      </c>
      <c r="O79" s="41" t="s">
        <v>80</v>
      </c>
      <c r="P79" s="27">
        <f>'iterasi 4'!V36</f>
        <v>215.090146056013</v>
      </c>
    </row>
    <row r="80" spans="1:16">
      <c r="A80" s="74" t="s">
        <v>28</v>
      </c>
      <c r="B80" s="8">
        <f>'iterasi 4'!X46</f>
        <v>0.928103108162856</v>
      </c>
      <c r="C80" s="7">
        <v>0</v>
      </c>
      <c r="D80" s="7">
        <f t="shared" si="24"/>
        <v>0</v>
      </c>
      <c r="E80" s="7">
        <v>0</v>
      </c>
      <c r="F80" s="8">
        <f t="shared" si="25"/>
        <v>0.861375379381554</v>
      </c>
      <c r="G80" s="8">
        <f t="shared" si="26"/>
        <v>0</v>
      </c>
      <c r="H80" s="8">
        <f t="shared" si="27"/>
        <v>0</v>
      </c>
      <c r="I80" s="8">
        <f t="shared" si="27"/>
        <v>0</v>
      </c>
      <c r="O80" s="41" t="s">
        <v>84</v>
      </c>
      <c r="P80" s="27">
        <f>ABS(P78-P79)</f>
        <v>7.86415885726629</v>
      </c>
    </row>
    <row r="81" spans="1:9">
      <c r="A81" s="74" t="s">
        <v>29</v>
      </c>
      <c r="B81" s="8">
        <f>'iterasi 4'!X47</f>
        <v>0.0577795418708483</v>
      </c>
      <c r="C81" s="7">
        <v>6</v>
      </c>
      <c r="D81" s="7">
        <f t="shared" si="24"/>
        <v>12</v>
      </c>
      <c r="E81" s="7">
        <v>8</v>
      </c>
      <c r="F81" s="8">
        <f t="shared" si="25"/>
        <v>0.00333847545880511</v>
      </c>
      <c r="G81" s="8">
        <f t="shared" si="26"/>
        <v>0.0200308527528307</v>
      </c>
      <c r="H81" s="8">
        <f t="shared" si="27"/>
        <v>0.0400617055056613</v>
      </c>
      <c r="I81" s="8">
        <f t="shared" si="27"/>
        <v>0.0267078036704409</v>
      </c>
    </row>
    <row r="82" spans="1:16">
      <c r="A82" s="74" t="s">
        <v>30</v>
      </c>
      <c r="B82" s="8">
        <f>'iterasi 4'!X48</f>
        <v>0.88277977412858</v>
      </c>
      <c r="C82" s="7">
        <v>1</v>
      </c>
      <c r="D82" s="7">
        <f t="shared" si="24"/>
        <v>2</v>
      </c>
      <c r="E82" s="7">
        <v>1</v>
      </c>
      <c r="F82" s="8">
        <f t="shared" si="25"/>
        <v>0.779300129610506</v>
      </c>
      <c r="G82" s="8">
        <f t="shared" si="26"/>
        <v>0.779300129610506</v>
      </c>
      <c r="H82" s="8">
        <f t="shared" si="27"/>
        <v>1.55860025922101</v>
      </c>
      <c r="I82" s="8">
        <f t="shared" si="27"/>
        <v>0.779300129610506</v>
      </c>
      <c r="O82" s="42" t="s">
        <v>85</v>
      </c>
      <c r="P82" s="43"/>
    </row>
    <row r="83" spans="1:16">
      <c r="A83" s="74" t="s">
        <v>31</v>
      </c>
      <c r="B83" s="8">
        <f>'iterasi 4'!X49</f>
        <v>0.913810149945312</v>
      </c>
      <c r="C83" s="7">
        <v>1</v>
      </c>
      <c r="D83" s="7">
        <f t="shared" si="24"/>
        <v>2</v>
      </c>
      <c r="E83" s="7">
        <v>0</v>
      </c>
      <c r="F83" s="8">
        <f t="shared" si="25"/>
        <v>0.835048990143074</v>
      </c>
      <c r="G83" s="8">
        <f t="shared" si="26"/>
        <v>0.835048990143074</v>
      </c>
      <c r="H83" s="8">
        <f t="shared" si="27"/>
        <v>1.67009798028615</v>
      </c>
      <c r="I83" s="8">
        <f t="shared" si="27"/>
        <v>0</v>
      </c>
      <c r="O83" s="43"/>
      <c r="P83" s="43"/>
    </row>
    <row r="84" spans="1:9">
      <c r="A84" s="74" t="s">
        <v>32</v>
      </c>
      <c r="B84" s="8">
        <f>'iterasi 4'!X50</f>
        <v>0.0307107763220313</v>
      </c>
      <c r="C84" s="7">
        <v>2</v>
      </c>
      <c r="D84" s="7">
        <f t="shared" si="24"/>
        <v>4</v>
      </c>
      <c r="E84" s="7">
        <v>2</v>
      </c>
      <c r="F84" s="8">
        <f t="shared" si="25"/>
        <v>0.000943151782301839</v>
      </c>
      <c r="G84" s="8">
        <f t="shared" si="26"/>
        <v>0.00188630356460368</v>
      </c>
      <c r="H84" s="8">
        <f t="shared" si="27"/>
        <v>0.00377260712920736</v>
      </c>
      <c r="I84" s="8">
        <f t="shared" si="27"/>
        <v>0.00188630356460368</v>
      </c>
    </row>
    <row r="85" spans="1:9">
      <c r="A85" s="74" t="s">
        <v>33</v>
      </c>
      <c r="B85" s="8">
        <f>'iterasi 4'!X51</f>
        <v>0.0921254502090304</v>
      </c>
      <c r="C85" s="7">
        <v>3</v>
      </c>
      <c r="D85" s="7">
        <f t="shared" si="24"/>
        <v>6</v>
      </c>
      <c r="E85" s="7">
        <v>4</v>
      </c>
      <c r="F85" s="8">
        <f t="shared" si="25"/>
        <v>0.00848709857621654</v>
      </c>
      <c r="G85" s="8">
        <f t="shared" si="26"/>
        <v>0.0254612957286496</v>
      </c>
      <c r="H85" s="8">
        <f t="shared" si="27"/>
        <v>0.0509225914572992</v>
      </c>
      <c r="I85" s="8">
        <f t="shared" si="27"/>
        <v>0.0339483943048662</v>
      </c>
    </row>
    <row r="86" spans="1:9">
      <c r="A86" s="74" t="s">
        <v>34</v>
      </c>
      <c r="B86" s="8">
        <f>'iterasi 4'!X52</f>
        <v>0.151713062264083</v>
      </c>
      <c r="C86" s="7">
        <v>4</v>
      </c>
      <c r="D86" s="7">
        <f t="shared" si="24"/>
        <v>8</v>
      </c>
      <c r="E86" s="7">
        <v>1</v>
      </c>
      <c r="F86" s="8">
        <f t="shared" si="25"/>
        <v>0.0230168532615456</v>
      </c>
      <c r="G86" s="8">
        <f t="shared" si="26"/>
        <v>0.0920674130461823</v>
      </c>
      <c r="H86" s="8">
        <f t="shared" si="27"/>
        <v>0.184134826092365</v>
      </c>
      <c r="I86" s="8">
        <f t="shared" si="27"/>
        <v>0.0230168532615456</v>
      </c>
    </row>
    <row r="87" spans="1:9">
      <c r="A87" s="74" t="s">
        <v>35</v>
      </c>
      <c r="B87" s="8">
        <f>'iterasi 4'!X53</f>
        <v>0.0999217546854635</v>
      </c>
      <c r="C87" s="7">
        <v>7</v>
      </c>
      <c r="D87" s="7">
        <f t="shared" si="24"/>
        <v>14</v>
      </c>
      <c r="E87" s="7">
        <v>9</v>
      </c>
      <c r="F87" s="8">
        <f t="shared" si="25"/>
        <v>0.00998435705942195</v>
      </c>
      <c r="G87" s="8">
        <f t="shared" si="26"/>
        <v>0.0698904994159536</v>
      </c>
      <c r="H87" s="8">
        <f t="shared" si="27"/>
        <v>0.139780998831907</v>
      </c>
      <c r="I87" s="8">
        <f t="shared" si="27"/>
        <v>0.0898592135347975</v>
      </c>
    </row>
    <row r="88" spans="1:9">
      <c r="A88" s="74" t="s">
        <v>36</v>
      </c>
      <c r="B88" s="8">
        <f>'iterasi 4'!X54</f>
        <v>0.928103108162856</v>
      </c>
      <c r="C88" s="7">
        <v>0</v>
      </c>
      <c r="D88" s="7">
        <f t="shared" si="24"/>
        <v>0</v>
      </c>
      <c r="E88" s="7">
        <v>0</v>
      </c>
      <c r="F88" s="8">
        <f t="shared" si="25"/>
        <v>0.861375379381554</v>
      </c>
      <c r="G88" s="8">
        <f t="shared" si="26"/>
        <v>0</v>
      </c>
      <c r="H88" s="8">
        <f t="shared" si="27"/>
        <v>0</v>
      </c>
      <c r="I88" s="8">
        <f t="shared" si="27"/>
        <v>0</v>
      </c>
    </row>
    <row r="89" spans="1:9">
      <c r="A89" s="74" t="s">
        <v>37</v>
      </c>
      <c r="B89" s="8">
        <f>'iterasi 4'!X55</f>
        <v>0.0895301136977918</v>
      </c>
      <c r="C89" s="7">
        <v>4</v>
      </c>
      <c r="D89" s="7">
        <f t="shared" si="24"/>
        <v>8</v>
      </c>
      <c r="E89" s="7">
        <v>3</v>
      </c>
      <c r="F89" s="8">
        <f t="shared" si="25"/>
        <v>0.00801564125873953</v>
      </c>
      <c r="G89" s="8">
        <f t="shared" si="26"/>
        <v>0.0320625650349581</v>
      </c>
      <c r="H89" s="8">
        <f t="shared" si="27"/>
        <v>0.0641251300699162</v>
      </c>
      <c r="I89" s="8">
        <f t="shared" si="27"/>
        <v>0.0240469237762186</v>
      </c>
    </row>
    <row r="90" spans="1:9">
      <c r="A90" s="74" t="s">
        <v>38</v>
      </c>
      <c r="B90" s="8">
        <f>'iterasi 4'!X56</f>
        <v>0.928103108162856</v>
      </c>
      <c r="C90" s="7">
        <v>0</v>
      </c>
      <c r="D90" s="7">
        <f t="shared" si="24"/>
        <v>0</v>
      </c>
      <c r="E90" s="7">
        <v>0</v>
      </c>
      <c r="F90" s="8">
        <f t="shared" si="25"/>
        <v>0.861375379381554</v>
      </c>
      <c r="G90" s="8">
        <f t="shared" si="26"/>
        <v>0</v>
      </c>
      <c r="H90" s="8">
        <f t="shared" si="27"/>
        <v>0</v>
      </c>
      <c r="I90" s="8">
        <f t="shared" si="27"/>
        <v>0</v>
      </c>
    </row>
    <row r="91" spans="1:9">
      <c r="A91" s="74" t="s">
        <v>39</v>
      </c>
      <c r="B91" s="8">
        <f>'iterasi 4'!X57</f>
        <v>0.162671180522593</v>
      </c>
      <c r="C91" s="7">
        <v>2</v>
      </c>
      <c r="D91" s="7">
        <f t="shared" si="24"/>
        <v>4</v>
      </c>
      <c r="E91" s="7">
        <v>1</v>
      </c>
      <c r="F91" s="8">
        <f t="shared" si="25"/>
        <v>0.026461912972614</v>
      </c>
      <c r="G91" s="8">
        <f t="shared" si="26"/>
        <v>0.052923825945228</v>
      </c>
      <c r="H91" s="8">
        <f t="shared" si="27"/>
        <v>0.105847651890456</v>
      </c>
      <c r="I91" s="8">
        <f t="shared" si="27"/>
        <v>0.026461912972614</v>
      </c>
    </row>
    <row r="92" spans="1:9">
      <c r="A92" s="74" t="s">
        <v>40</v>
      </c>
      <c r="B92" s="8">
        <f>'iterasi 4'!X58</f>
        <v>0.103602013805057</v>
      </c>
      <c r="C92" s="7">
        <v>3</v>
      </c>
      <c r="D92" s="7">
        <f t="shared" si="24"/>
        <v>6</v>
      </c>
      <c r="E92" s="7">
        <v>5</v>
      </c>
      <c r="F92" s="8">
        <f t="shared" si="25"/>
        <v>0.0107333772644633</v>
      </c>
      <c r="G92" s="8">
        <f t="shared" si="26"/>
        <v>0.0322001317933898</v>
      </c>
      <c r="H92" s="8">
        <f t="shared" si="27"/>
        <v>0.0644002635867797</v>
      </c>
      <c r="I92" s="8">
        <f t="shared" si="27"/>
        <v>0.0536668863223164</v>
      </c>
    </row>
    <row r="93" spans="1:9">
      <c r="A93" s="74" t="s">
        <v>41</v>
      </c>
      <c r="B93" s="8">
        <f>'iterasi 4'!X59</f>
        <v>0.88277977412858</v>
      </c>
      <c r="C93" s="7">
        <v>1</v>
      </c>
      <c r="D93" s="7">
        <f t="shared" si="24"/>
        <v>2</v>
      </c>
      <c r="E93" s="7">
        <v>1</v>
      </c>
      <c r="F93" s="8">
        <f t="shared" si="25"/>
        <v>0.779300129610506</v>
      </c>
      <c r="G93" s="8">
        <f t="shared" si="26"/>
        <v>0.779300129610506</v>
      </c>
      <c r="H93" s="8">
        <f t="shared" si="27"/>
        <v>1.55860025922101</v>
      </c>
      <c r="I93" s="8">
        <f t="shared" si="27"/>
        <v>0.779300129610506</v>
      </c>
    </row>
    <row r="94" spans="1:9">
      <c r="A94" s="74" t="s">
        <v>42</v>
      </c>
      <c r="B94" s="8">
        <f>'iterasi 4'!X60</f>
        <v>0.928103108162856</v>
      </c>
      <c r="C94" s="7">
        <v>0</v>
      </c>
      <c r="D94" s="7">
        <f t="shared" si="24"/>
        <v>0</v>
      </c>
      <c r="E94" s="7">
        <v>0</v>
      </c>
      <c r="F94" s="8">
        <f t="shared" si="25"/>
        <v>0.861375379381554</v>
      </c>
      <c r="G94" s="8">
        <f t="shared" si="26"/>
        <v>0</v>
      </c>
      <c r="H94" s="8">
        <f t="shared" si="27"/>
        <v>0</v>
      </c>
      <c r="I94" s="8">
        <f t="shared" si="27"/>
        <v>0</v>
      </c>
    </row>
    <row r="95" spans="1:9">
      <c r="A95" s="74" t="s">
        <v>43</v>
      </c>
      <c r="B95" s="8">
        <f>'iterasi 4'!X61</f>
        <v>0.103602013805057</v>
      </c>
      <c r="C95" s="7">
        <v>3</v>
      </c>
      <c r="D95" s="7">
        <f t="shared" si="24"/>
        <v>6</v>
      </c>
      <c r="E95" s="7">
        <v>5</v>
      </c>
      <c r="F95" s="8">
        <f t="shared" si="25"/>
        <v>0.0107333772644633</v>
      </c>
      <c r="G95" s="8">
        <f t="shared" si="26"/>
        <v>0.0322001317933898</v>
      </c>
      <c r="H95" s="8">
        <f t="shared" si="27"/>
        <v>0.0644002635867797</v>
      </c>
      <c r="I95" s="8">
        <f t="shared" si="27"/>
        <v>0.0536668863223164</v>
      </c>
    </row>
    <row r="96" spans="1:9">
      <c r="A96" s="74" t="s">
        <v>44</v>
      </c>
      <c r="B96" s="8">
        <f>'iterasi 4'!X62</f>
        <v>0.0244903288481092</v>
      </c>
      <c r="C96" s="7">
        <v>4</v>
      </c>
      <c r="D96" s="7">
        <f t="shared" si="24"/>
        <v>8</v>
      </c>
      <c r="E96" s="7">
        <v>7</v>
      </c>
      <c r="F96" s="8">
        <f t="shared" si="25"/>
        <v>0.000599776207088527</v>
      </c>
      <c r="G96" s="8">
        <f t="shared" si="26"/>
        <v>0.00239910482835411</v>
      </c>
      <c r="H96" s="8">
        <f t="shared" si="27"/>
        <v>0.00479820965670822</v>
      </c>
      <c r="I96" s="8">
        <f t="shared" si="27"/>
        <v>0.00419843344961969</v>
      </c>
    </row>
    <row r="97" spans="1:9">
      <c r="A97" s="74" t="s">
        <v>45</v>
      </c>
      <c r="B97" s="8">
        <f>'iterasi 4'!X63</f>
        <v>0.00676785270516486</v>
      </c>
      <c r="C97" s="7">
        <v>5</v>
      </c>
      <c r="D97" s="7">
        <f t="shared" si="24"/>
        <v>10</v>
      </c>
      <c r="E97" s="7">
        <v>6</v>
      </c>
      <c r="F97" s="8">
        <f t="shared" si="25"/>
        <v>4.58038302388073e-5</v>
      </c>
      <c r="G97" s="8">
        <f t="shared" si="26"/>
        <v>0.000229019151194037</v>
      </c>
      <c r="H97" s="8">
        <f t="shared" si="27"/>
        <v>0.000458038302388073</v>
      </c>
      <c r="I97" s="8">
        <f t="shared" si="27"/>
        <v>0.000274822981432844</v>
      </c>
    </row>
    <row r="98" spans="1:9">
      <c r="A98" s="74" t="s">
        <v>46</v>
      </c>
      <c r="B98" s="8">
        <f>'iterasi 4'!X64</f>
        <v>0.928103108162856</v>
      </c>
      <c r="C98" s="7">
        <v>0</v>
      </c>
      <c r="D98" s="7">
        <f t="shared" si="24"/>
        <v>0</v>
      </c>
      <c r="E98" s="7">
        <v>0</v>
      </c>
      <c r="F98" s="8">
        <f t="shared" si="25"/>
        <v>0.861375379381554</v>
      </c>
      <c r="G98" s="8">
        <f t="shared" si="26"/>
        <v>0</v>
      </c>
      <c r="H98" s="8">
        <f t="shared" si="27"/>
        <v>0</v>
      </c>
      <c r="I98" s="8">
        <f t="shared" si="27"/>
        <v>0</v>
      </c>
    </row>
    <row r="99" spans="1:9">
      <c r="A99" s="74" t="s">
        <v>47</v>
      </c>
      <c r="B99" s="8">
        <f>'iterasi 4'!X65</f>
        <v>0.0307107763220313</v>
      </c>
      <c r="C99" s="7">
        <v>2</v>
      </c>
      <c r="D99" s="7">
        <f t="shared" si="24"/>
        <v>4</v>
      </c>
      <c r="E99" s="7">
        <v>2</v>
      </c>
      <c r="F99" s="8">
        <f t="shared" si="25"/>
        <v>0.000943151782301839</v>
      </c>
      <c r="G99" s="8">
        <f t="shared" si="26"/>
        <v>0.00188630356460368</v>
      </c>
      <c r="H99" s="8">
        <f t="shared" si="27"/>
        <v>0.00377260712920736</v>
      </c>
      <c r="I99" s="8">
        <f t="shared" si="27"/>
        <v>0.00188630356460368</v>
      </c>
    </row>
    <row r="100" spans="1:9">
      <c r="A100" s="74" t="s">
        <v>48</v>
      </c>
      <c r="B100" s="8">
        <f>'iterasi 4'!X66</f>
        <v>0.0307107763220313</v>
      </c>
      <c r="C100" s="7">
        <v>2</v>
      </c>
      <c r="D100" s="7">
        <f t="shared" si="24"/>
        <v>4</v>
      </c>
      <c r="E100" s="7">
        <v>2</v>
      </c>
      <c r="F100" s="8">
        <f t="shared" si="25"/>
        <v>0.000943151782301839</v>
      </c>
      <c r="G100" s="8">
        <f t="shared" si="26"/>
        <v>0.00188630356460368</v>
      </c>
      <c r="H100" s="8">
        <f t="shared" si="27"/>
        <v>0.00377260712920736</v>
      </c>
      <c r="I100" s="8">
        <f t="shared" si="27"/>
        <v>0.00188630356460368</v>
      </c>
    </row>
    <row r="101" spans="1:9">
      <c r="A101" s="74" t="s">
        <v>49</v>
      </c>
      <c r="B101" s="8">
        <f>'iterasi 4'!X67</f>
        <v>0.0413511180387277</v>
      </c>
      <c r="C101" s="7">
        <v>2</v>
      </c>
      <c r="D101" s="7">
        <f t="shared" si="24"/>
        <v>4</v>
      </c>
      <c r="E101" s="7">
        <v>3</v>
      </c>
      <c r="F101" s="8">
        <f t="shared" si="25"/>
        <v>0.00170991496305279</v>
      </c>
      <c r="G101" s="8">
        <f t="shared" si="26"/>
        <v>0.00341982992610558</v>
      </c>
      <c r="H101" s="8">
        <f t="shared" si="27"/>
        <v>0.00683965985221116</v>
      </c>
      <c r="I101" s="8">
        <f t="shared" si="27"/>
        <v>0.00512974488915837</v>
      </c>
    </row>
    <row r="102" spans="1:9">
      <c r="A102" s="74" t="s">
        <v>50</v>
      </c>
      <c r="B102" s="8">
        <f>'iterasi 4'!X68</f>
        <v>0.0799843800173285</v>
      </c>
      <c r="C102" s="7">
        <v>3</v>
      </c>
      <c r="D102" s="7">
        <f t="shared" si="24"/>
        <v>6</v>
      </c>
      <c r="E102" s="7">
        <v>2</v>
      </c>
      <c r="F102" s="8">
        <f t="shared" si="25"/>
        <v>0.00639750104675642</v>
      </c>
      <c r="G102" s="8">
        <f t="shared" si="26"/>
        <v>0.0191925031402693</v>
      </c>
      <c r="H102" s="8">
        <f t="shared" si="27"/>
        <v>0.0383850062805385</v>
      </c>
      <c r="I102" s="8">
        <f t="shared" si="27"/>
        <v>0.0127950020935128</v>
      </c>
    </row>
    <row r="103" spans="1:9">
      <c r="A103" s="74" t="s">
        <v>51</v>
      </c>
      <c r="B103" s="8">
        <f>'iterasi 4'!X69</f>
        <v>0.0307107763220313</v>
      </c>
      <c r="C103" s="7">
        <v>2</v>
      </c>
      <c r="D103" s="7">
        <f t="shared" si="24"/>
        <v>4</v>
      </c>
      <c r="E103" s="7">
        <v>2</v>
      </c>
      <c r="F103" s="8">
        <f t="shared" si="25"/>
        <v>0.000943151782301839</v>
      </c>
      <c r="G103" s="8">
        <f t="shared" si="26"/>
        <v>0.00188630356460368</v>
      </c>
      <c r="H103" s="8">
        <f t="shared" si="27"/>
        <v>0.00377260712920736</v>
      </c>
      <c r="I103" s="8">
        <f t="shared" si="27"/>
        <v>0.00188630356460368</v>
      </c>
    </row>
    <row r="104" spans="1:9">
      <c r="A104" s="74" t="s">
        <v>52</v>
      </c>
      <c r="B104" s="8">
        <f>'iterasi 4'!X70</f>
        <v>0.88277977412858</v>
      </c>
      <c r="C104" s="7">
        <v>1</v>
      </c>
      <c r="D104" s="7">
        <f t="shared" si="24"/>
        <v>2</v>
      </c>
      <c r="E104" s="7">
        <v>1</v>
      </c>
      <c r="F104" s="8">
        <f t="shared" si="25"/>
        <v>0.779300129610506</v>
      </c>
      <c r="G104" s="8">
        <f t="shared" si="26"/>
        <v>0.779300129610506</v>
      </c>
      <c r="H104" s="8">
        <f t="shared" si="27"/>
        <v>1.55860025922101</v>
      </c>
      <c r="I104" s="8">
        <f t="shared" si="27"/>
        <v>0.779300129610506</v>
      </c>
    </row>
    <row r="105" spans="1:9">
      <c r="A105" s="74" t="s">
        <v>53</v>
      </c>
      <c r="B105" s="8">
        <f>'iterasi 4'!X71</f>
        <v>0.0413511180387277</v>
      </c>
      <c r="C105" s="7">
        <v>2</v>
      </c>
      <c r="D105" s="7">
        <f t="shared" si="24"/>
        <v>4</v>
      </c>
      <c r="E105" s="7">
        <v>3</v>
      </c>
      <c r="F105" s="8">
        <f t="shared" si="25"/>
        <v>0.00170991496305279</v>
      </c>
      <c r="G105" s="8">
        <f t="shared" si="26"/>
        <v>0.00341982992610558</v>
      </c>
      <c r="H105" s="8">
        <f t="shared" si="27"/>
        <v>0.00683965985221116</v>
      </c>
      <c r="I105" s="8">
        <f t="shared" si="27"/>
        <v>0.00512974488915837</v>
      </c>
    </row>
    <row r="106" spans="1:9">
      <c r="A106" s="74" t="s">
        <v>54</v>
      </c>
      <c r="B106" s="8">
        <f>'iterasi 4'!X72</f>
        <v>0.0131557046119689</v>
      </c>
      <c r="C106" s="7">
        <v>5</v>
      </c>
      <c r="D106" s="7">
        <f t="shared" si="24"/>
        <v>10</v>
      </c>
      <c r="E106" s="7">
        <v>7</v>
      </c>
      <c r="F106" s="8">
        <f t="shared" si="25"/>
        <v>0.00017307256383738</v>
      </c>
      <c r="G106" s="8">
        <f t="shared" si="26"/>
        <v>0.000865362819186898</v>
      </c>
      <c r="H106" s="8">
        <f t="shared" si="27"/>
        <v>0.0017307256383738</v>
      </c>
      <c r="I106" s="8">
        <f t="shared" si="27"/>
        <v>0.00121150794686166</v>
      </c>
    </row>
    <row r="107" spans="1:9">
      <c r="A107" s="74" t="s">
        <v>55</v>
      </c>
      <c r="B107" s="8">
        <f>'iterasi 4'!X73</f>
        <v>0.88277977412858</v>
      </c>
      <c r="C107" s="7">
        <v>1</v>
      </c>
      <c r="D107" s="7">
        <f t="shared" si="24"/>
        <v>2</v>
      </c>
      <c r="E107" s="7">
        <v>1</v>
      </c>
      <c r="F107" s="8">
        <f t="shared" si="25"/>
        <v>0.779300129610506</v>
      </c>
      <c r="G107" s="8">
        <f t="shared" si="26"/>
        <v>0.779300129610506</v>
      </c>
      <c r="H107" s="8">
        <f t="shared" si="27"/>
        <v>1.55860025922101</v>
      </c>
      <c r="I107" s="8">
        <f t="shared" si="27"/>
        <v>0.779300129610506</v>
      </c>
    </row>
    <row r="108" spans="1:9">
      <c r="A108" s="36" t="s">
        <v>5</v>
      </c>
      <c r="B108" s="36"/>
      <c r="C108" s="36"/>
      <c r="D108" s="36"/>
      <c r="E108" s="36"/>
      <c r="F108" s="37">
        <f>SUM(F78:F107)</f>
        <v>8.38094173453919</v>
      </c>
      <c r="G108" s="37">
        <f>SUM(G78:G107)</f>
        <v>4.36512087204346</v>
      </c>
      <c r="H108" s="37">
        <f>SUM(H78:H107)</f>
        <v>8.73024174408692</v>
      </c>
      <c r="I108" s="37">
        <f>SUM(I78:I107)</f>
        <v>3.50382364701345</v>
      </c>
    </row>
    <row r="109" spans="1:9">
      <c r="A109" s="36" t="s">
        <v>73</v>
      </c>
      <c r="B109" s="36"/>
      <c r="C109" s="36"/>
      <c r="D109" s="36"/>
      <c r="E109" s="36"/>
      <c r="F109" s="36"/>
      <c r="G109" s="37">
        <f>(G108/$F108)</f>
        <v>0.520838947496092</v>
      </c>
      <c r="H109" s="37">
        <f>(H108/$F108)</f>
        <v>1.04167789499218</v>
      </c>
      <c r="I109" s="37">
        <f>(I108/$F108)</f>
        <v>0.418070398052481</v>
      </c>
    </row>
  </sheetData>
  <mergeCells count="46">
    <mergeCell ref="C4:E4"/>
    <mergeCell ref="P4:R4"/>
    <mergeCell ref="A36:E36"/>
    <mergeCell ref="O36:U36"/>
    <mergeCell ref="A37:F37"/>
    <mergeCell ref="C40:E40"/>
    <mergeCell ref="A72:E72"/>
    <mergeCell ref="A73:F73"/>
    <mergeCell ref="C76:E76"/>
    <mergeCell ref="A108:E108"/>
    <mergeCell ref="A109:F109"/>
    <mergeCell ref="A4:A5"/>
    <mergeCell ref="A40:A41"/>
    <mergeCell ref="A76:A77"/>
    <mergeCell ref="B4:B5"/>
    <mergeCell ref="B40:B41"/>
    <mergeCell ref="B76:B77"/>
    <mergeCell ref="F4:F5"/>
    <mergeCell ref="F40:F41"/>
    <mergeCell ref="F76:F77"/>
    <mergeCell ref="G4:G5"/>
    <mergeCell ref="G40:G41"/>
    <mergeCell ref="G76:G77"/>
    <mergeCell ref="H4:H5"/>
    <mergeCell ref="H40:H41"/>
    <mergeCell ref="H76:H77"/>
    <mergeCell ref="I4:I5"/>
    <mergeCell ref="I40:I41"/>
    <mergeCell ref="I76:I77"/>
    <mergeCell ref="K4:K6"/>
    <mergeCell ref="O4:O5"/>
    <mergeCell ref="O42:O43"/>
    <mergeCell ref="P42:P43"/>
    <mergeCell ref="Q42:Q43"/>
    <mergeCell ref="R42:R43"/>
    <mergeCell ref="S4:S5"/>
    <mergeCell ref="T4:T5"/>
    <mergeCell ref="U4:U5"/>
    <mergeCell ref="U42:U43"/>
    <mergeCell ref="V4:V5"/>
    <mergeCell ref="O76:P77"/>
    <mergeCell ref="O82:P83"/>
    <mergeCell ref="O39:X40"/>
    <mergeCell ref="A1:I2"/>
    <mergeCell ref="K1:N2"/>
    <mergeCell ref="P1:V2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9"/>
  <sheetViews>
    <sheetView topLeftCell="I67" workbookViewId="0">
      <selection activeCell="R78" sqref="R78"/>
    </sheetView>
  </sheetViews>
  <sheetFormatPr defaultColWidth="9" defaultRowHeight="15"/>
  <cols>
    <col min="2" max="2" width="25.1428571428571" customWidth="1"/>
    <col min="7" max="9" width="9.85714285714286" customWidth="1"/>
    <col min="14" max="14" width="11.2857142857143" customWidth="1"/>
    <col min="16" max="16" width="13.1428571428571" customWidth="1"/>
    <col min="17" max="17" width="11.5714285714286" customWidth="1"/>
    <col min="18" max="18" width="12.5714285714286" customWidth="1"/>
    <col min="19" max="19" width="13.4285714285714" customWidth="1"/>
    <col min="20" max="20" width="12.8571428571429" customWidth="1"/>
    <col min="21" max="21" width="9.57142857142857" customWidth="1"/>
    <col min="22" max="22" width="13.8571428571429" customWidth="1"/>
    <col min="23" max="23" width="11.4285714285714" customWidth="1"/>
    <col min="24" max="24" width="11.1428571428571" customWidth="1"/>
  </cols>
  <sheetData>
    <row r="1" spans="1:22">
      <c r="A1" s="1" t="s">
        <v>6</v>
      </c>
      <c r="B1" s="2"/>
      <c r="C1" s="2"/>
      <c r="D1" s="2"/>
      <c r="E1" s="2"/>
      <c r="F1" s="2"/>
      <c r="G1" s="2"/>
      <c r="H1" s="2"/>
      <c r="I1" s="2"/>
      <c r="K1" s="1" t="s">
        <v>7</v>
      </c>
      <c r="L1" s="2"/>
      <c r="M1" s="2"/>
      <c r="N1" s="2"/>
      <c r="P1" s="1" t="s">
        <v>8</v>
      </c>
      <c r="Q1" s="2"/>
      <c r="R1" s="2"/>
      <c r="S1" s="2"/>
      <c r="T1" s="2"/>
      <c r="U1" s="2"/>
      <c r="V1" s="2"/>
    </row>
    <row r="2" spans="1:22">
      <c r="A2" s="2"/>
      <c r="B2" s="2"/>
      <c r="C2" s="2"/>
      <c r="D2" s="2"/>
      <c r="E2" s="2"/>
      <c r="F2" s="2"/>
      <c r="G2" s="2"/>
      <c r="H2" s="2"/>
      <c r="I2" s="2"/>
      <c r="K2" s="2"/>
      <c r="L2" s="2"/>
      <c r="M2" s="2"/>
      <c r="N2" s="2"/>
      <c r="P2" s="2"/>
      <c r="Q2" s="2"/>
      <c r="R2" s="2"/>
      <c r="S2" s="2"/>
      <c r="T2" s="2"/>
      <c r="U2" s="2"/>
      <c r="V2" s="2"/>
    </row>
    <row r="4" ht="17.25" customHeight="1" spans="1:22">
      <c r="A4" s="3" t="s">
        <v>3</v>
      </c>
      <c r="B4" s="3" t="s">
        <v>9</v>
      </c>
      <c r="C4" s="3" t="s">
        <v>10</v>
      </c>
      <c r="D4" s="3"/>
      <c r="E4" s="3"/>
      <c r="F4" s="5" t="s">
        <v>11</v>
      </c>
      <c r="G4" s="3" t="s">
        <v>12</v>
      </c>
      <c r="H4" s="3" t="s">
        <v>13</v>
      </c>
      <c r="I4" s="3" t="s">
        <v>14</v>
      </c>
      <c r="K4" s="16" t="s">
        <v>15</v>
      </c>
      <c r="L4" s="49">
        <f>(G36/$F36)</f>
        <v>5.16615842150313</v>
      </c>
      <c r="M4" s="49">
        <f t="shared" ref="M4:N4" si="0">(H36/$F36)</f>
        <v>10.3323168430063</v>
      </c>
      <c r="N4" s="49">
        <f t="shared" si="0"/>
        <v>6.91273444305559</v>
      </c>
      <c r="O4" s="17" t="s">
        <v>3</v>
      </c>
      <c r="P4" s="16" t="s">
        <v>16</v>
      </c>
      <c r="Q4" s="16"/>
      <c r="R4" s="16"/>
      <c r="S4" s="16" t="s">
        <v>17</v>
      </c>
      <c r="T4" s="16" t="s">
        <v>18</v>
      </c>
      <c r="U4" s="16" t="s">
        <v>19</v>
      </c>
      <c r="V4" s="16" t="s">
        <v>20</v>
      </c>
    </row>
    <row r="5" spans="1:22">
      <c r="A5" s="3"/>
      <c r="B5" s="3"/>
      <c r="C5" s="3" t="s">
        <v>21</v>
      </c>
      <c r="D5" s="3" t="s">
        <v>22</v>
      </c>
      <c r="E5" s="3" t="s">
        <v>23</v>
      </c>
      <c r="F5" s="5"/>
      <c r="G5" s="3"/>
      <c r="H5" s="3"/>
      <c r="I5" s="3"/>
      <c r="K5" s="16"/>
      <c r="L5" s="49">
        <f>(G72/$F72)</f>
        <v>2.39849810484579</v>
      </c>
      <c r="M5" s="49">
        <f t="shared" ref="M5:N5" si="1">(H72/$F72)</f>
        <v>4.79699620969159</v>
      </c>
      <c r="N5" s="49">
        <f t="shared" si="1"/>
        <v>2.53180175270672</v>
      </c>
      <c r="O5" s="20"/>
      <c r="P5" s="19" t="s">
        <v>11</v>
      </c>
      <c r="Q5" s="19" t="s">
        <v>24</v>
      </c>
      <c r="R5" s="19" t="s">
        <v>25</v>
      </c>
      <c r="S5" s="16"/>
      <c r="T5" s="16"/>
      <c r="U5" s="16"/>
      <c r="V5" s="16"/>
    </row>
    <row r="6" spans="1:22">
      <c r="A6" s="74" t="s">
        <v>26</v>
      </c>
      <c r="B6" s="8">
        <f>'iterasi 5'!V44</f>
        <v>0.0106513383770072</v>
      </c>
      <c r="C6" s="7">
        <v>2</v>
      </c>
      <c r="D6" s="7">
        <f>C6*2</f>
        <v>4</v>
      </c>
      <c r="E6" s="7">
        <v>2</v>
      </c>
      <c r="F6" s="8">
        <f>B6^2</f>
        <v>0.000113451009221505</v>
      </c>
      <c r="G6" s="8">
        <f>$F6*C6</f>
        <v>0.000226902018443011</v>
      </c>
      <c r="H6" s="8">
        <f>$F6*D6</f>
        <v>0.000453804036886021</v>
      </c>
      <c r="I6" s="8">
        <f>$F6*E6</f>
        <v>0.000226902018443011</v>
      </c>
      <c r="K6" s="16"/>
      <c r="L6" s="49">
        <f>(G108/$F108)</f>
        <v>0.502360650912535</v>
      </c>
      <c r="M6" s="49">
        <f t="shared" ref="M6:N6" si="2">(H108/$F108)</f>
        <v>1.00472130182507</v>
      </c>
      <c r="N6" s="49">
        <f t="shared" si="2"/>
        <v>0.399592941872032</v>
      </c>
      <c r="O6" s="68">
        <v>1</v>
      </c>
      <c r="P6" s="56">
        <f>B6^2</f>
        <v>0.000113451009221505</v>
      </c>
      <c r="Q6" s="8">
        <v>0.0225</v>
      </c>
      <c r="R6" s="8">
        <v>0.2916</v>
      </c>
      <c r="S6" s="22">
        <f>SUM(($C6-L$4)^2,($D6-M$4)^2,($E6-N$4)^2)*P6</f>
        <v>0.00842461729926343</v>
      </c>
      <c r="T6" s="22">
        <f>SUM(($C42-L$5)^2,($D42-M$5)^2,($E42-N$5)^2)*Q6</f>
        <v>0.0242283780452335</v>
      </c>
      <c r="U6" s="22">
        <f>SUM(($C78-L$6)^2,($D78-M$6)^2,($E78-N$6)^2)*R6</f>
        <v>4.01705852026283</v>
      </c>
      <c r="V6" s="27">
        <f>(S6+T6+U6)</f>
        <v>4.04971151560733</v>
      </c>
    </row>
    <row r="7" spans="1:22">
      <c r="A7" s="74" t="s">
        <v>27</v>
      </c>
      <c r="B7" s="8">
        <f>'iterasi 5'!V45</f>
        <v>0.0705727448824879</v>
      </c>
      <c r="C7" s="7">
        <v>3</v>
      </c>
      <c r="D7" s="7">
        <f t="shared" ref="D7:D35" si="3">C7*2</f>
        <v>6</v>
      </c>
      <c r="E7" s="7">
        <v>3</v>
      </c>
      <c r="F7" s="8">
        <f t="shared" ref="F7:F35" si="4">B7^2</f>
        <v>0.00498051232024872</v>
      </c>
      <c r="G7" s="8">
        <f t="shared" ref="G7:G35" si="5">F7*C7</f>
        <v>0.0149415369607462</v>
      </c>
      <c r="H7" s="8">
        <f t="shared" ref="H7:I35" si="6">$F7*D7</f>
        <v>0.0298830739214923</v>
      </c>
      <c r="I7" s="8">
        <f t="shared" si="6"/>
        <v>0.0149415369607462</v>
      </c>
      <c r="O7" s="68">
        <v>2</v>
      </c>
      <c r="P7" s="56">
        <f t="shared" ref="P7:P35" si="7">B7^2</f>
        <v>0.00498051232024872</v>
      </c>
      <c r="Q7" s="8">
        <v>0.0256</v>
      </c>
      <c r="R7" s="8">
        <v>0.2704</v>
      </c>
      <c r="S7" s="22">
        <f t="shared" ref="S7:S35" si="8">SUM(($C7-L$4)^2,($D7-M$4)^2,($E7-N$4)^2)*P7</f>
        <v>0.193097960754324</v>
      </c>
      <c r="T7" s="22">
        <f t="shared" ref="T7:T35" si="9">SUM(($C43-L$5)^2,($D43-M$5)^2,($E43-N$5)^2)*Q7</f>
        <v>0.0519227455523588</v>
      </c>
      <c r="U7" s="22">
        <f t="shared" ref="U7:U35" si="10">SUM(($C79-L$6)^2,($D79-M$6)^2,($E79-N$6)^2)*R7</f>
        <v>10.2625259351817</v>
      </c>
      <c r="V7" s="27">
        <f t="shared" ref="V7:V35" si="11">(S7+T7+U7)</f>
        <v>10.5075466414883</v>
      </c>
    </row>
    <row r="8" spans="1:22">
      <c r="A8" s="74" t="s">
        <v>28</v>
      </c>
      <c r="B8" s="8">
        <f>'iterasi 5'!V46</f>
        <v>0.0087621326549325</v>
      </c>
      <c r="C8" s="7">
        <v>0</v>
      </c>
      <c r="D8" s="7">
        <f t="shared" si="3"/>
        <v>0</v>
      </c>
      <c r="E8" s="7">
        <v>0</v>
      </c>
      <c r="F8" s="8">
        <f t="shared" si="4"/>
        <v>7.67749686626344e-5</v>
      </c>
      <c r="G8" s="8">
        <f t="shared" si="5"/>
        <v>0</v>
      </c>
      <c r="H8" s="8">
        <f t="shared" si="6"/>
        <v>0</v>
      </c>
      <c r="I8" s="8">
        <f t="shared" si="6"/>
        <v>0</v>
      </c>
      <c r="O8" s="68">
        <v>3</v>
      </c>
      <c r="P8" s="56">
        <f t="shared" si="7"/>
        <v>7.67749686626344e-5</v>
      </c>
      <c r="Q8" s="8">
        <v>0.1089</v>
      </c>
      <c r="R8" s="8">
        <v>0.3136</v>
      </c>
      <c r="S8" s="22">
        <f t="shared" si="8"/>
        <v>0.0139140704996593</v>
      </c>
      <c r="T8" s="22">
        <f t="shared" si="9"/>
        <v>3.83044706557211</v>
      </c>
      <c r="U8" s="22">
        <f t="shared" si="10"/>
        <v>0.445784167800918</v>
      </c>
      <c r="V8" s="27">
        <f t="shared" si="11"/>
        <v>4.29014530387269</v>
      </c>
    </row>
    <row r="9" spans="1:22">
      <c r="A9" s="74" t="s">
        <v>29</v>
      </c>
      <c r="B9" s="8">
        <f>'iterasi 5'!V47</f>
        <v>0.89793236530647</v>
      </c>
      <c r="C9" s="7">
        <v>6</v>
      </c>
      <c r="D9" s="7">
        <f t="shared" si="3"/>
        <v>12</v>
      </c>
      <c r="E9" s="7">
        <v>8</v>
      </c>
      <c r="F9" s="8">
        <f t="shared" si="4"/>
        <v>0.806282532664873</v>
      </c>
      <c r="G9" s="8">
        <f t="shared" si="5"/>
        <v>4.83769519598924</v>
      </c>
      <c r="H9" s="8">
        <f t="shared" si="6"/>
        <v>9.67539039197847</v>
      </c>
      <c r="I9" s="8">
        <f t="shared" si="6"/>
        <v>6.45026026131898</v>
      </c>
      <c r="O9" s="68">
        <v>4</v>
      </c>
      <c r="P9" s="56">
        <f t="shared" si="7"/>
        <v>0.806282532664873</v>
      </c>
      <c r="Q9" s="8">
        <v>0.0484</v>
      </c>
      <c r="R9" s="8">
        <v>0.0169</v>
      </c>
      <c r="S9" s="22">
        <f t="shared" si="8"/>
        <v>3.75615206502827</v>
      </c>
      <c r="T9" s="22">
        <f t="shared" si="9"/>
        <v>4.58615514426379</v>
      </c>
      <c r="U9" s="22">
        <f t="shared" si="10"/>
        <v>3.53017981375982</v>
      </c>
      <c r="V9" s="27">
        <f t="shared" si="11"/>
        <v>11.8724870230519</v>
      </c>
    </row>
    <row r="10" spans="1:22">
      <c r="A10" s="74" t="s">
        <v>30</v>
      </c>
      <c r="B10" s="8">
        <f>'iterasi 5'!V48</f>
        <v>0.0118643484023071</v>
      </c>
      <c r="C10" s="7">
        <v>1</v>
      </c>
      <c r="D10" s="7">
        <f t="shared" si="3"/>
        <v>2</v>
      </c>
      <c r="E10" s="7">
        <v>1</v>
      </c>
      <c r="F10" s="8">
        <f t="shared" si="4"/>
        <v>0.000140762763011327</v>
      </c>
      <c r="G10" s="8">
        <f t="shared" si="5"/>
        <v>0.000140762763011327</v>
      </c>
      <c r="H10" s="8">
        <f t="shared" si="6"/>
        <v>0.000281525526022655</v>
      </c>
      <c r="I10" s="8">
        <f t="shared" si="6"/>
        <v>0.000140762763011327</v>
      </c>
      <c r="O10" s="68">
        <v>5</v>
      </c>
      <c r="P10" s="56">
        <f t="shared" si="7"/>
        <v>0.000140762763011327</v>
      </c>
      <c r="Q10" s="8">
        <v>0.0441</v>
      </c>
      <c r="R10" s="8">
        <v>0.1225</v>
      </c>
      <c r="S10" s="22">
        <f t="shared" si="8"/>
        <v>0.0171371356351067</v>
      </c>
      <c r="T10" s="22">
        <f t="shared" si="9"/>
        <v>0.534730199794385</v>
      </c>
      <c r="U10" s="22">
        <f t="shared" si="10"/>
        <v>0.19584237242073</v>
      </c>
      <c r="V10" s="27">
        <f t="shared" si="11"/>
        <v>0.747709707850222</v>
      </c>
    </row>
    <row r="11" spans="1:22">
      <c r="A11" s="74" t="s">
        <v>31</v>
      </c>
      <c r="B11" s="8">
        <f>'iterasi 5'!V49</f>
        <v>0.00992555201928064</v>
      </c>
      <c r="C11" s="7">
        <v>1</v>
      </c>
      <c r="D11" s="7">
        <f t="shared" si="3"/>
        <v>2</v>
      </c>
      <c r="E11" s="7">
        <v>0</v>
      </c>
      <c r="F11" s="8">
        <f t="shared" si="4"/>
        <v>9.85165828874461e-5</v>
      </c>
      <c r="G11" s="8">
        <f t="shared" si="5"/>
        <v>9.85165828874461e-5</v>
      </c>
      <c r="H11" s="8">
        <f t="shared" si="6"/>
        <v>0.000197033165774892</v>
      </c>
      <c r="I11" s="8">
        <f t="shared" si="6"/>
        <v>0</v>
      </c>
      <c r="O11" s="68">
        <v>6</v>
      </c>
      <c r="P11" s="56">
        <f t="shared" si="7"/>
        <v>9.85165828874461e-5</v>
      </c>
      <c r="Q11" s="8">
        <v>0.09</v>
      </c>
      <c r="R11" s="8">
        <v>0.3136</v>
      </c>
      <c r="S11" s="22">
        <f t="shared" si="8"/>
        <v>0.0132574038921476</v>
      </c>
      <c r="T11" s="22">
        <f t="shared" si="9"/>
        <v>1.45701043751657</v>
      </c>
      <c r="U11" s="22">
        <f t="shared" si="10"/>
        <v>0.438381166539208</v>
      </c>
      <c r="V11" s="27">
        <f t="shared" si="11"/>
        <v>1.90864900794792</v>
      </c>
    </row>
    <row r="12" spans="1:22">
      <c r="A12" s="74" t="s">
        <v>32</v>
      </c>
      <c r="B12" s="8">
        <f>'iterasi 5'!V50</f>
        <v>0.0106513383770072</v>
      </c>
      <c r="C12" s="7">
        <v>2</v>
      </c>
      <c r="D12" s="7">
        <f t="shared" si="3"/>
        <v>4</v>
      </c>
      <c r="E12" s="7">
        <v>2</v>
      </c>
      <c r="F12" s="8">
        <f t="shared" si="4"/>
        <v>0.000113451009221505</v>
      </c>
      <c r="G12" s="8">
        <f t="shared" si="5"/>
        <v>0.000226902018443011</v>
      </c>
      <c r="H12" s="8">
        <f t="shared" si="6"/>
        <v>0.000453804036886021</v>
      </c>
      <c r="I12" s="8">
        <f t="shared" si="6"/>
        <v>0.000226902018443011</v>
      </c>
      <c r="O12" s="68">
        <v>7</v>
      </c>
      <c r="P12" s="56">
        <f t="shared" si="7"/>
        <v>0.000113451009221505</v>
      </c>
      <c r="Q12" s="8">
        <v>0.1681</v>
      </c>
      <c r="R12" s="8">
        <v>0.0196</v>
      </c>
      <c r="S12" s="22">
        <f t="shared" si="8"/>
        <v>0.00842461729926343</v>
      </c>
      <c r="T12" s="22">
        <f t="shared" si="9"/>
        <v>0.181012904417945</v>
      </c>
      <c r="U12" s="22">
        <f t="shared" si="10"/>
        <v>0.270008048687076</v>
      </c>
      <c r="V12" s="27">
        <f t="shared" si="11"/>
        <v>0.459445570404285</v>
      </c>
    </row>
    <row r="13" spans="1:22">
      <c r="A13" s="74" t="s">
        <v>33</v>
      </c>
      <c r="B13" s="8">
        <f>'iterasi 5'!V51</f>
        <v>0.142163520497719</v>
      </c>
      <c r="C13" s="7">
        <v>3</v>
      </c>
      <c r="D13" s="7">
        <f t="shared" si="3"/>
        <v>6</v>
      </c>
      <c r="E13" s="7">
        <v>4</v>
      </c>
      <c r="F13" s="8">
        <f t="shared" si="4"/>
        <v>0.0202104665603054</v>
      </c>
      <c r="G13" s="8">
        <f t="shared" si="5"/>
        <v>0.0606313996809163</v>
      </c>
      <c r="H13" s="8">
        <f t="shared" si="6"/>
        <v>0.121262799361833</v>
      </c>
      <c r="I13" s="8">
        <f t="shared" si="6"/>
        <v>0.0808418662412217</v>
      </c>
      <c r="O13" s="68">
        <v>8</v>
      </c>
      <c r="P13" s="56">
        <f t="shared" si="7"/>
        <v>0.0202104665603054</v>
      </c>
      <c r="Q13" s="8">
        <v>0.1024</v>
      </c>
      <c r="R13" s="8">
        <v>0.1156</v>
      </c>
      <c r="S13" s="22">
        <f t="shared" si="8"/>
        <v>0.645628072826938</v>
      </c>
      <c r="T13" s="22">
        <f t="shared" si="9"/>
        <v>0.4059779832551</v>
      </c>
      <c r="U13" s="22">
        <f t="shared" si="10"/>
        <v>5.10419576164318</v>
      </c>
      <c r="V13" s="27">
        <f t="shared" si="11"/>
        <v>6.15580181772522</v>
      </c>
    </row>
    <row r="14" spans="1:22">
      <c r="A14" s="74" t="s">
        <v>34</v>
      </c>
      <c r="B14" s="8">
        <f>'iterasi 5'!V52</f>
        <v>0.263082172054645</v>
      </c>
      <c r="C14" s="7">
        <v>4</v>
      </c>
      <c r="D14" s="7">
        <f t="shared" si="3"/>
        <v>8</v>
      </c>
      <c r="E14" s="7">
        <v>1</v>
      </c>
      <c r="F14" s="8">
        <f t="shared" si="4"/>
        <v>0.0692122292529898</v>
      </c>
      <c r="G14" s="8">
        <f t="shared" si="5"/>
        <v>0.276848917011959</v>
      </c>
      <c r="H14" s="8">
        <f t="shared" si="6"/>
        <v>0.553697834023919</v>
      </c>
      <c r="I14" s="8">
        <f t="shared" si="6"/>
        <v>0.0692122292529898</v>
      </c>
      <c r="O14" s="68">
        <v>9</v>
      </c>
      <c r="P14" s="56">
        <f t="shared" si="7"/>
        <v>0.0692122292529898</v>
      </c>
      <c r="Q14" s="8">
        <v>0.0121</v>
      </c>
      <c r="R14" s="8">
        <v>0.0529</v>
      </c>
      <c r="S14" s="22">
        <f t="shared" si="8"/>
        <v>2.89030656355885</v>
      </c>
      <c r="T14" s="22">
        <f t="shared" si="9"/>
        <v>0.183562544347146</v>
      </c>
      <c r="U14" s="22">
        <f t="shared" si="10"/>
        <v>3.25482557762268</v>
      </c>
      <c r="V14" s="27">
        <f t="shared" si="11"/>
        <v>6.32869468552867</v>
      </c>
    </row>
    <row r="15" spans="1:22">
      <c r="A15" s="74" t="s">
        <v>35</v>
      </c>
      <c r="B15" s="8">
        <f>'iterasi 5'!V53</f>
        <v>0.785902372495817</v>
      </c>
      <c r="C15" s="7">
        <v>7</v>
      </c>
      <c r="D15" s="7">
        <f t="shared" si="3"/>
        <v>14</v>
      </c>
      <c r="E15" s="7">
        <v>9</v>
      </c>
      <c r="F15" s="8">
        <f t="shared" si="4"/>
        <v>0.617642539094554</v>
      </c>
      <c r="G15" s="8">
        <f t="shared" si="5"/>
        <v>4.32349777366188</v>
      </c>
      <c r="H15" s="8">
        <f t="shared" si="6"/>
        <v>8.64699554732375</v>
      </c>
      <c r="I15" s="8">
        <f t="shared" si="6"/>
        <v>5.55878285185098</v>
      </c>
      <c r="O15" s="68">
        <v>10</v>
      </c>
      <c r="P15" s="56">
        <f t="shared" si="7"/>
        <v>0.617642539094554</v>
      </c>
      <c r="Q15" s="8">
        <v>0.1089</v>
      </c>
      <c r="R15" s="8">
        <v>0.1225</v>
      </c>
      <c r="S15" s="22">
        <f t="shared" si="8"/>
        <v>13.0764512452293</v>
      </c>
      <c r="T15" s="22">
        <f t="shared" si="9"/>
        <v>16.0852582166769</v>
      </c>
      <c r="U15" s="22">
        <f t="shared" si="10"/>
        <v>34.9202894221444</v>
      </c>
      <c r="V15" s="27">
        <f t="shared" si="11"/>
        <v>64.0819988840506</v>
      </c>
    </row>
    <row r="16" spans="1:22">
      <c r="A16" s="74" t="s">
        <v>36</v>
      </c>
      <c r="B16" s="8">
        <f>'iterasi 5'!V54</f>
        <v>0.0087621326549325</v>
      </c>
      <c r="C16" s="7">
        <v>0</v>
      </c>
      <c r="D16" s="7">
        <f t="shared" si="3"/>
        <v>0</v>
      </c>
      <c r="E16" s="7">
        <v>0</v>
      </c>
      <c r="F16" s="8">
        <f t="shared" si="4"/>
        <v>7.67749686626344e-5</v>
      </c>
      <c r="G16" s="8">
        <f t="shared" si="5"/>
        <v>0</v>
      </c>
      <c r="H16" s="8">
        <f t="shared" si="6"/>
        <v>0</v>
      </c>
      <c r="I16" s="8">
        <f t="shared" si="6"/>
        <v>0</v>
      </c>
      <c r="O16" s="68">
        <v>11</v>
      </c>
      <c r="P16" s="56">
        <f t="shared" si="7"/>
        <v>7.67749686626344e-5</v>
      </c>
      <c r="Q16" s="8">
        <v>0.09</v>
      </c>
      <c r="R16" s="8">
        <v>0.2601</v>
      </c>
      <c r="S16" s="22">
        <f t="shared" si="8"/>
        <v>0.0139140704996593</v>
      </c>
      <c r="T16" s="22">
        <f t="shared" si="9"/>
        <v>3.16565873187778</v>
      </c>
      <c r="U16" s="22">
        <f t="shared" si="10"/>
        <v>0.369733616214983</v>
      </c>
      <c r="V16" s="27">
        <f t="shared" si="11"/>
        <v>3.54930641859242</v>
      </c>
    </row>
    <row r="17" spans="1:22">
      <c r="A17" s="74" t="s">
        <v>37</v>
      </c>
      <c r="B17" s="8">
        <f>'iterasi 5'!V55</f>
        <v>0.405602600537506</v>
      </c>
      <c r="C17" s="7">
        <v>4</v>
      </c>
      <c r="D17" s="7">
        <f t="shared" si="3"/>
        <v>8</v>
      </c>
      <c r="E17" s="7">
        <v>3</v>
      </c>
      <c r="F17" s="8">
        <f t="shared" si="4"/>
        <v>0.164513469562788</v>
      </c>
      <c r="G17" s="8">
        <f t="shared" si="5"/>
        <v>0.658053878251152</v>
      </c>
      <c r="H17" s="8">
        <f t="shared" si="6"/>
        <v>1.3161077565023</v>
      </c>
      <c r="I17" s="8">
        <f t="shared" si="6"/>
        <v>0.493540408688364</v>
      </c>
      <c r="O17" s="68">
        <v>12</v>
      </c>
      <c r="P17" s="56">
        <f t="shared" si="7"/>
        <v>0.164513469562788</v>
      </c>
      <c r="Q17" s="8">
        <v>0.0324</v>
      </c>
      <c r="R17" s="8">
        <v>0.0625</v>
      </c>
      <c r="S17" s="22">
        <f t="shared" si="8"/>
        <v>3.6372477345283</v>
      </c>
      <c r="T17" s="22">
        <f t="shared" si="9"/>
        <v>0.422601338869667</v>
      </c>
      <c r="U17" s="22">
        <f t="shared" si="10"/>
        <v>4.24559512183667</v>
      </c>
      <c r="V17" s="27">
        <f t="shared" si="11"/>
        <v>8.30544419523463</v>
      </c>
    </row>
    <row r="18" spans="1:22">
      <c r="A18" s="74" t="s">
        <v>38</v>
      </c>
      <c r="B18" s="8">
        <f>'iterasi 5'!V56</f>
        <v>0.0087621326549325</v>
      </c>
      <c r="C18" s="7">
        <v>0</v>
      </c>
      <c r="D18" s="7">
        <f t="shared" si="3"/>
        <v>0</v>
      </c>
      <c r="E18" s="7">
        <v>0</v>
      </c>
      <c r="F18" s="8">
        <f t="shared" si="4"/>
        <v>7.67749686626344e-5</v>
      </c>
      <c r="G18" s="8">
        <f t="shared" si="5"/>
        <v>0</v>
      </c>
      <c r="H18" s="8">
        <f t="shared" si="6"/>
        <v>0</v>
      </c>
      <c r="I18" s="8">
        <f t="shared" si="6"/>
        <v>0</v>
      </c>
      <c r="O18" s="68">
        <v>13</v>
      </c>
      <c r="P18" s="56">
        <f t="shared" si="7"/>
        <v>7.67749686626344e-5</v>
      </c>
      <c r="Q18" s="8">
        <v>0.3136</v>
      </c>
      <c r="R18" s="8">
        <v>0.0361</v>
      </c>
      <c r="S18" s="22">
        <f t="shared" si="8"/>
        <v>0.0139140704996593</v>
      </c>
      <c r="T18" s="22">
        <f t="shared" si="9"/>
        <v>11.0305619812986</v>
      </c>
      <c r="U18" s="22">
        <f t="shared" si="10"/>
        <v>0.0513163535000419</v>
      </c>
      <c r="V18" s="27">
        <f t="shared" si="11"/>
        <v>11.0957924052983</v>
      </c>
    </row>
    <row r="19" spans="1:22">
      <c r="A19" s="74" t="s">
        <v>39</v>
      </c>
      <c r="B19" s="8">
        <f>'iterasi 5'!V57</f>
        <v>0.027681938820385</v>
      </c>
      <c r="C19" s="7">
        <v>2</v>
      </c>
      <c r="D19" s="7">
        <f t="shared" si="3"/>
        <v>4</v>
      </c>
      <c r="E19" s="7">
        <v>1</v>
      </c>
      <c r="F19" s="8">
        <f t="shared" si="4"/>
        <v>0.000766289736855538</v>
      </c>
      <c r="G19" s="8">
        <f t="shared" si="5"/>
        <v>0.00153257947371108</v>
      </c>
      <c r="H19" s="8">
        <f t="shared" si="6"/>
        <v>0.00306515894742215</v>
      </c>
      <c r="I19" s="8">
        <f t="shared" si="6"/>
        <v>0.000766289736855538</v>
      </c>
      <c r="O19" s="68">
        <v>14</v>
      </c>
      <c r="P19" s="56">
        <f t="shared" si="7"/>
        <v>0.000766289736855538</v>
      </c>
      <c r="Q19" s="8">
        <v>0.1225</v>
      </c>
      <c r="R19" s="8">
        <v>0.1681</v>
      </c>
      <c r="S19" s="22">
        <f t="shared" si="8"/>
        <v>0.0651984015936694</v>
      </c>
      <c r="T19" s="22">
        <f t="shared" si="9"/>
        <v>0.384701487659417</v>
      </c>
      <c r="U19" s="22">
        <f t="shared" si="10"/>
        <v>1.9457754421746</v>
      </c>
      <c r="V19" s="27">
        <f t="shared" si="11"/>
        <v>2.39567533142768</v>
      </c>
    </row>
    <row r="20" spans="1:22">
      <c r="A20" s="74" t="s">
        <v>40</v>
      </c>
      <c r="B20" s="8">
        <f>'iterasi 5'!V58</f>
        <v>0.26021937387835</v>
      </c>
      <c r="C20" s="7">
        <v>3</v>
      </c>
      <c r="D20" s="7">
        <f t="shared" si="3"/>
        <v>6</v>
      </c>
      <c r="E20" s="7">
        <v>5</v>
      </c>
      <c r="F20" s="8">
        <f t="shared" si="4"/>
        <v>0.0677141225416405</v>
      </c>
      <c r="G20" s="8">
        <f t="shared" si="5"/>
        <v>0.203142367624922</v>
      </c>
      <c r="H20" s="8">
        <f t="shared" si="6"/>
        <v>0.406284735249843</v>
      </c>
      <c r="I20" s="8">
        <f t="shared" si="6"/>
        <v>0.338570612708203</v>
      </c>
      <c r="O20" s="68">
        <v>15</v>
      </c>
      <c r="P20" s="56">
        <f t="shared" si="7"/>
        <v>0.0677141225416405</v>
      </c>
      <c r="Q20" s="8">
        <v>0.2209</v>
      </c>
      <c r="R20" s="8">
        <v>0.0729</v>
      </c>
      <c r="S20" s="22">
        <f t="shared" si="8"/>
        <v>1.83639106240208</v>
      </c>
      <c r="T20" s="22">
        <f t="shared" si="9"/>
        <v>1.74533647492225</v>
      </c>
      <c r="U20" s="22">
        <f t="shared" si="10"/>
        <v>3.81666176277564</v>
      </c>
      <c r="V20" s="27">
        <f t="shared" si="11"/>
        <v>7.39838930009998</v>
      </c>
    </row>
    <row r="21" spans="1:22">
      <c r="A21" s="74" t="s">
        <v>41</v>
      </c>
      <c r="B21" s="8">
        <f>'iterasi 5'!V59</f>
        <v>0.0118643484023071</v>
      </c>
      <c r="C21" s="7">
        <v>1</v>
      </c>
      <c r="D21" s="7">
        <f t="shared" si="3"/>
        <v>2</v>
      </c>
      <c r="E21" s="7">
        <v>1</v>
      </c>
      <c r="F21" s="8">
        <f t="shared" si="4"/>
        <v>0.000140762763011327</v>
      </c>
      <c r="G21" s="8">
        <f t="shared" si="5"/>
        <v>0.000140762763011327</v>
      </c>
      <c r="H21" s="8">
        <f t="shared" si="6"/>
        <v>0.000281525526022655</v>
      </c>
      <c r="I21" s="8">
        <f t="shared" si="6"/>
        <v>0.000140762763011327</v>
      </c>
      <c r="O21" s="68">
        <v>16</v>
      </c>
      <c r="P21" s="56">
        <f t="shared" si="7"/>
        <v>0.000140762763011327</v>
      </c>
      <c r="Q21" s="8">
        <v>0.2116</v>
      </c>
      <c r="R21" s="8">
        <v>0.0361</v>
      </c>
      <c r="S21" s="22">
        <f t="shared" si="8"/>
        <v>0.0171371356351067</v>
      </c>
      <c r="T21" s="22">
        <f t="shared" si="9"/>
        <v>2.56573492690458</v>
      </c>
      <c r="U21" s="22">
        <f t="shared" si="10"/>
        <v>0.0577135481174561</v>
      </c>
      <c r="V21" s="27">
        <f t="shared" si="11"/>
        <v>2.64058561065714</v>
      </c>
    </row>
    <row r="22" spans="1:22">
      <c r="A22" s="74" t="s">
        <v>42</v>
      </c>
      <c r="B22" s="8">
        <f>'iterasi 5'!V60</f>
        <v>0.0087621326549325</v>
      </c>
      <c r="C22" s="7">
        <v>0</v>
      </c>
      <c r="D22" s="7">
        <f t="shared" si="3"/>
        <v>0</v>
      </c>
      <c r="E22" s="7">
        <v>0</v>
      </c>
      <c r="F22" s="8">
        <f t="shared" si="4"/>
        <v>7.67749686626344e-5</v>
      </c>
      <c r="G22" s="8">
        <f t="shared" si="5"/>
        <v>0</v>
      </c>
      <c r="H22" s="8">
        <f t="shared" si="6"/>
        <v>0</v>
      </c>
      <c r="I22" s="8">
        <f t="shared" si="6"/>
        <v>0</v>
      </c>
      <c r="O22" s="68">
        <v>17</v>
      </c>
      <c r="P22" s="56">
        <f t="shared" si="7"/>
        <v>7.67749686626344e-5</v>
      </c>
      <c r="Q22" s="8">
        <v>0.0064</v>
      </c>
      <c r="R22" s="8">
        <v>0.3969</v>
      </c>
      <c r="S22" s="22">
        <f t="shared" si="8"/>
        <v>0.0139140704996593</v>
      </c>
      <c r="T22" s="22">
        <f t="shared" si="9"/>
        <v>0.22511350982242</v>
      </c>
      <c r="U22" s="22">
        <f t="shared" si="10"/>
        <v>0.564195587373037</v>
      </c>
      <c r="V22" s="27">
        <f t="shared" si="11"/>
        <v>0.803223167695116</v>
      </c>
    </row>
    <row r="23" spans="1:22">
      <c r="A23" s="74" t="s">
        <v>43</v>
      </c>
      <c r="B23" s="8">
        <f>'iterasi 5'!V61</f>
        <v>0.26021937387835</v>
      </c>
      <c r="C23" s="7">
        <v>3</v>
      </c>
      <c r="D23" s="7">
        <f t="shared" si="3"/>
        <v>6</v>
      </c>
      <c r="E23" s="7">
        <v>5</v>
      </c>
      <c r="F23" s="8">
        <f t="shared" si="4"/>
        <v>0.0677141225416405</v>
      </c>
      <c r="G23" s="8">
        <f t="shared" si="5"/>
        <v>0.203142367624922</v>
      </c>
      <c r="H23" s="8">
        <f t="shared" si="6"/>
        <v>0.406284735249843</v>
      </c>
      <c r="I23" s="8">
        <f t="shared" si="6"/>
        <v>0.338570612708203</v>
      </c>
      <c r="O23" s="68">
        <v>18</v>
      </c>
      <c r="P23" s="56">
        <f t="shared" si="7"/>
        <v>0.0677141225416405</v>
      </c>
      <c r="Q23" s="8">
        <v>0.16</v>
      </c>
      <c r="R23" s="8">
        <v>0.1024</v>
      </c>
      <c r="S23" s="22">
        <f t="shared" si="8"/>
        <v>1.83639106240208</v>
      </c>
      <c r="T23" s="22">
        <f t="shared" si="9"/>
        <v>1.26416403796994</v>
      </c>
      <c r="U23" s="22">
        <f t="shared" si="10"/>
        <v>5.36112708516085</v>
      </c>
      <c r="V23" s="27">
        <f t="shared" si="11"/>
        <v>8.46168218553288</v>
      </c>
    </row>
    <row r="24" spans="1:22">
      <c r="A24" s="74" t="s">
        <v>44</v>
      </c>
      <c r="B24" s="8">
        <f>'iterasi 5'!V62</f>
        <v>0.848901131411865</v>
      </c>
      <c r="C24" s="7">
        <v>4</v>
      </c>
      <c r="D24" s="7">
        <f t="shared" si="3"/>
        <v>8</v>
      </c>
      <c r="E24" s="7">
        <v>7</v>
      </c>
      <c r="F24" s="8">
        <f t="shared" si="4"/>
        <v>0.720633130912345</v>
      </c>
      <c r="G24" s="8">
        <f t="shared" si="5"/>
        <v>2.88253252364938</v>
      </c>
      <c r="H24" s="8">
        <f t="shared" si="6"/>
        <v>5.76506504729876</v>
      </c>
      <c r="I24" s="8">
        <f t="shared" si="6"/>
        <v>5.04443191638642</v>
      </c>
      <c r="O24" s="68">
        <v>19</v>
      </c>
      <c r="P24" s="56">
        <f t="shared" si="7"/>
        <v>0.720633130912345</v>
      </c>
      <c r="Q24" s="8">
        <v>0.0576</v>
      </c>
      <c r="R24" s="8">
        <v>0.1225</v>
      </c>
      <c r="S24" s="22">
        <f t="shared" si="8"/>
        <v>4.9055245460188</v>
      </c>
      <c r="T24" s="22">
        <f t="shared" si="9"/>
        <v>1.88863702145438</v>
      </c>
      <c r="U24" s="22">
        <f t="shared" si="10"/>
        <v>12.8297653557653</v>
      </c>
      <c r="V24" s="27">
        <f t="shared" si="11"/>
        <v>19.6239269232385</v>
      </c>
    </row>
    <row r="25" spans="1:22">
      <c r="A25" s="74" t="s">
        <v>45</v>
      </c>
      <c r="B25" s="8">
        <f>'iterasi 5'!V63</f>
        <v>0.990139422833798</v>
      </c>
      <c r="C25" s="7">
        <v>5</v>
      </c>
      <c r="D25" s="7">
        <f t="shared" si="3"/>
        <v>10</v>
      </c>
      <c r="E25" s="7">
        <v>6</v>
      </c>
      <c r="F25" s="8">
        <f t="shared" si="4"/>
        <v>0.980376076649647</v>
      </c>
      <c r="G25" s="8">
        <f t="shared" si="5"/>
        <v>4.90188038324823</v>
      </c>
      <c r="H25" s="8">
        <f t="shared" si="6"/>
        <v>9.80376076649647</v>
      </c>
      <c r="I25" s="8">
        <f t="shared" si="6"/>
        <v>5.88225645989788</v>
      </c>
      <c r="O25" s="68">
        <v>20</v>
      </c>
      <c r="P25" s="56">
        <f t="shared" si="7"/>
        <v>0.980376076649647</v>
      </c>
      <c r="Q25" s="8">
        <v>0.0441</v>
      </c>
      <c r="R25" s="8">
        <v>0.0144</v>
      </c>
      <c r="S25" s="22">
        <f t="shared" si="8"/>
        <v>0.952069941637216</v>
      </c>
      <c r="T25" s="22">
        <f t="shared" si="9"/>
        <v>2.02275496990274</v>
      </c>
      <c r="U25" s="22">
        <f t="shared" si="10"/>
        <v>1.90812035216202</v>
      </c>
      <c r="V25" s="27">
        <f t="shared" si="11"/>
        <v>4.88294526370198</v>
      </c>
    </row>
    <row r="26" spans="1:22">
      <c r="A26" s="74" t="s">
        <v>46</v>
      </c>
      <c r="B26" s="8">
        <f>'iterasi 5'!V64</f>
        <v>0.0087621326549325</v>
      </c>
      <c r="C26" s="7">
        <v>0</v>
      </c>
      <c r="D26" s="7">
        <f t="shared" si="3"/>
        <v>0</v>
      </c>
      <c r="E26" s="7">
        <v>0</v>
      </c>
      <c r="F26" s="8">
        <f t="shared" si="4"/>
        <v>7.67749686626344e-5</v>
      </c>
      <c r="G26" s="8">
        <f t="shared" si="5"/>
        <v>0</v>
      </c>
      <c r="H26" s="8">
        <f t="shared" si="6"/>
        <v>0</v>
      </c>
      <c r="I26" s="8">
        <f t="shared" si="6"/>
        <v>0</v>
      </c>
      <c r="O26" s="68">
        <v>21</v>
      </c>
      <c r="P26" s="56">
        <f t="shared" si="7"/>
        <v>7.67749686626344e-5</v>
      </c>
      <c r="Q26" s="8">
        <v>0.0625</v>
      </c>
      <c r="R26" s="8">
        <v>0.3481</v>
      </c>
      <c r="S26" s="22">
        <f t="shared" si="8"/>
        <v>0.0139140704996593</v>
      </c>
      <c r="T26" s="22">
        <f t="shared" si="9"/>
        <v>2.19837411935957</v>
      </c>
      <c r="U26" s="22">
        <f t="shared" si="10"/>
        <v>0.494826112281567</v>
      </c>
      <c r="V26" s="27">
        <f t="shared" si="11"/>
        <v>2.7071143021408</v>
      </c>
    </row>
    <row r="27" spans="1:22">
      <c r="A27" s="74" t="s">
        <v>47</v>
      </c>
      <c r="B27" s="8">
        <f>'iterasi 5'!V65</f>
        <v>0.0106513383770072</v>
      </c>
      <c r="C27" s="7">
        <v>2</v>
      </c>
      <c r="D27" s="7">
        <f t="shared" si="3"/>
        <v>4</v>
      </c>
      <c r="E27" s="7">
        <v>2</v>
      </c>
      <c r="F27" s="8">
        <f t="shared" si="4"/>
        <v>0.000113451009221505</v>
      </c>
      <c r="G27" s="8">
        <f t="shared" si="5"/>
        <v>0.000226902018443011</v>
      </c>
      <c r="H27" s="8">
        <f t="shared" si="6"/>
        <v>0.000453804036886021</v>
      </c>
      <c r="I27" s="8">
        <f t="shared" si="6"/>
        <v>0.000226902018443011</v>
      </c>
      <c r="O27" s="68">
        <v>22</v>
      </c>
      <c r="P27" s="56">
        <f t="shared" si="7"/>
        <v>0.000113451009221505</v>
      </c>
      <c r="Q27" s="8">
        <v>0.0625</v>
      </c>
      <c r="R27" s="8">
        <v>0.0784</v>
      </c>
      <c r="S27" s="22">
        <f t="shared" si="8"/>
        <v>0.00842461729926343</v>
      </c>
      <c r="T27" s="22">
        <f t="shared" si="9"/>
        <v>0.0673010501256487</v>
      </c>
      <c r="U27" s="22">
        <f t="shared" si="10"/>
        <v>1.08003219474831</v>
      </c>
      <c r="V27" s="27">
        <f t="shared" si="11"/>
        <v>1.15575786217322</v>
      </c>
    </row>
    <row r="28" spans="1:22">
      <c r="A28" s="74" t="s">
        <v>48</v>
      </c>
      <c r="B28" s="8">
        <f>'iterasi 5'!V66</f>
        <v>0.0106513383770072</v>
      </c>
      <c r="C28" s="7">
        <v>2</v>
      </c>
      <c r="D28" s="7">
        <f t="shared" si="3"/>
        <v>4</v>
      </c>
      <c r="E28" s="7">
        <v>2</v>
      </c>
      <c r="F28" s="8">
        <f t="shared" si="4"/>
        <v>0.000113451009221505</v>
      </c>
      <c r="G28" s="8">
        <f t="shared" si="5"/>
        <v>0.000226902018443011</v>
      </c>
      <c r="H28" s="8">
        <f t="shared" si="6"/>
        <v>0.000453804036886021</v>
      </c>
      <c r="I28" s="8">
        <f t="shared" si="6"/>
        <v>0.000226902018443011</v>
      </c>
      <c r="O28" s="68">
        <v>23</v>
      </c>
      <c r="P28" s="56">
        <f t="shared" si="7"/>
        <v>0.000113451009221505</v>
      </c>
      <c r="Q28" s="8">
        <v>0.3364</v>
      </c>
      <c r="R28" s="8">
        <v>0.09</v>
      </c>
      <c r="S28" s="22">
        <f t="shared" si="8"/>
        <v>0.00842461729926343</v>
      </c>
      <c r="T28" s="22">
        <f t="shared" si="9"/>
        <v>0.362241172196292</v>
      </c>
      <c r="U28" s="22">
        <f t="shared" si="10"/>
        <v>1.23983287662433</v>
      </c>
      <c r="V28" s="27">
        <f t="shared" si="11"/>
        <v>1.61049866611989</v>
      </c>
    </row>
    <row r="29" spans="1:22">
      <c r="A29" s="74" t="s">
        <v>49</v>
      </c>
      <c r="B29" s="8">
        <f>'iterasi 5'!V67</f>
        <v>0.0142061709506541</v>
      </c>
      <c r="C29" s="7">
        <v>2</v>
      </c>
      <c r="D29" s="7">
        <f t="shared" si="3"/>
        <v>4</v>
      </c>
      <c r="E29" s="7">
        <v>3</v>
      </c>
      <c r="F29" s="8">
        <f t="shared" si="4"/>
        <v>0.000201815293079208</v>
      </c>
      <c r="G29" s="8">
        <f t="shared" si="5"/>
        <v>0.000403630586158416</v>
      </c>
      <c r="H29" s="8">
        <f t="shared" si="6"/>
        <v>0.000807261172316832</v>
      </c>
      <c r="I29" s="8">
        <f t="shared" si="6"/>
        <v>0.000605445879237624</v>
      </c>
      <c r="O29" s="68">
        <v>24</v>
      </c>
      <c r="P29" s="56">
        <f t="shared" si="7"/>
        <v>0.000201815293079208</v>
      </c>
      <c r="Q29" s="8">
        <v>0.0441</v>
      </c>
      <c r="R29" s="8">
        <v>0.1225</v>
      </c>
      <c r="S29" s="22">
        <f t="shared" si="8"/>
        <v>0.0132052360914011</v>
      </c>
      <c r="T29" s="22">
        <f t="shared" si="9"/>
        <v>0.0446827063799254</v>
      </c>
      <c r="U29" s="22">
        <f t="shared" si="10"/>
        <v>2.20215003353558</v>
      </c>
      <c r="V29" s="27">
        <f t="shared" si="11"/>
        <v>2.26003797600691</v>
      </c>
    </row>
    <row r="30" spans="1:22">
      <c r="A30" s="74" t="s">
        <v>50</v>
      </c>
      <c r="B30" s="8">
        <f>'iterasi 5'!V68</f>
        <v>0.0542391563101128</v>
      </c>
      <c r="C30" s="7">
        <v>3</v>
      </c>
      <c r="D30" s="7">
        <f t="shared" si="3"/>
        <v>6</v>
      </c>
      <c r="E30" s="7">
        <v>2</v>
      </c>
      <c r="F30" s="8">
        <f t="shared" si="4"/>
        <v>0.00294188607723285</v>
      </c>
      <c r="G30" s="8">
        <f t="shared" si="5"/>
        <v>0.00882565823169854</v>
      </c>
      <c r="H30" s="8">
        <f t="shared" si="6"/>
        <v>0.0176513164633971</v>
      </c>
      <c r="I30" s="8">
        <f t="shared" si="6"/>
        <v>0.0058837721544657</v>
      </c>
      <c r="O30" s="68">
        <v>25</v>
      </c>
      <c r="P30" s="56">
        <f t="shared" si="7"/>
        <v>0.00294188607723285</v>
      </c>
      <c r="Q30" s="8">
        <v>0.0225</v>
      </c>
      <c r="R30" s="8">
        <v>0.1024</v>
      </c>
      <c r="S30" s="22">
        <f t="shared" si="8"/>
        <v>0.140022513510047</v>
      </c>
      <c r="T30" s="22">
        <f t="shared" si="9"/>
        <v>0.04706630445493</v>
      </c>
      <c r="U30" s="22">
        <f t="shared" si="10"/>
        <v>3.45623698864702</v>
      </c>
      <c r="V30" s="27">
        <f t="shared" si="11"/>
        <v>3.643325806612</v>
      </c>
    </row>
    <row r="31" spans="1:22">
      <c r="A31" s="74" t="s">
        <v>51</v>
      </c>
      <c r="B31" s="8">
        <f>'iterasi 5'!V69</f>
        <v>0.0106513383770072</v>
      </c>
      <c r="C31" s="7">
        <v>2</v>
      </c>
      <c r="D31" s="7">
        <f t="shared" si="3"/>
        <v>4</v>
      </c>
      <c r="E31" s="7">
        <v>2</v>
      </c>
      <c r="F31" s="8">
        <f t="shared" si="4"/>
        <v>0.000113451009221505</v>
      </c>
      <c r="G31" s="8">
        <f t="shared" si="5"/>
        <v>0.000226902018443011</v>
      </c>
      <c r="H31" s="8">
        <f t="shared" si="6"/>
        <v>0.000453804036886021</v>
      </c>
      <c r="I31" s="8">
        <f t="shared" si="6"/>
        <v>0.000226902018443011</v>
      </c>
      <c r="O31" s="68">
        <v>26</v>
      </c>
      <c r="P31" s="56">
        <f t="shared" si="7"/>
        <v>0.000113451009221505</v>
      </c>
      <c r="Q31" s="8">
        <v>0.2809</v>
      </c>
      <c r="R31" s="8">
        <v>0.0729</v>
      </c>
      <c r="S31" s="22">
        <f t="shared" si="8"/>
        <v>0.00842461729926343</v>
      </c>
      <c r="T31" s="22">
        <f t="shared" si="9"/>
        <v>0.302477839684716</v>
      </c>
      <c r="U31" s="22">
        <f t="shared" si="10"/>
        <v>1.00426463006571</v>
      </c>
      <c r="V31" s="27">
        <f t="shared" si="11"/>
        <v>1.31516708704969</v>
      </c>
    </row>
    <row r="32" spans="1:22">
      <c r="A32" s="74" t="s">
        <v>52</v>
      </c>
      <c r="B32" s="8">
        <f>'iterasi 5'!V70</f>
        <v>0.0118643484023071</v>
      </c>
      <c r="C32" s="7">
        <v>1</v>
      </c>
      <c r="D32" s="7">
        <f t="shared" si="3"/>
        <v>2</v>
      </c>
      <c r="E32" s="7">
        <v>1</v>
      </c>
      <c r="F32" s="8">
        <f t="shared" si="4"/>
        <v>0.000140762763011327</v>
      </c>
      <c r="G32" s="8">
        <f t="shared" si="5"/>
        <v>0.000140762763011327</v>
      </c>
      <c r="H32" s="8">
        <f t="shared" si="6"/>
        <v>0.000281525526022655</v>
      </c>
      <c r="I32" s="8">
        <f t="shared" si="6"/>
        <v>0.000140762763011327</v>
      </c>
      <c r="O32" s="68">
        <v>27</v>
      </c>
      <c r="P32" s="56">
        <f t="shared" si="7"/>
        <v>0.000140762763011327</v>
      </c>
      <c r="Q32" s="8">
        <v>0.0225</v>
      </c>
      <c r="R32" s="8">
        <v>0.0225</v>
      </c>
      <c r="S32" s="22">
        <f t="shared" si="8"/>
        <v>0.0171371356351067</v>
      </c>
      <c r="T32" s="22">
        <f t="shared" si="9"/>
        <v>0.272821530507339</v>
      </c>
      <c r="U32" s="22">
        <f t="shared" si="10"/>
        <v>0.0359710479956444</v>
      </c>
      <c r="V32" s="27">
        <f t="shared" si="11"/>
        <v>0.32592971413809</v>
      </c>
    </row>
    <row r="33" spans="1:22">
      <c r="A33" s="74" t="s">
        <v>53</v>
      </c>
      <c r="B33" s="8">
        <f>'iterasi 5'!V71</f>
        <v>0.0142061709506541</v>
      </c>
      <c r="C33" s="7">
        <v>2</v>
      </c>
      <c r="D33" s="7">
        <f t="shared" si="3"/>
        <v>4</v>
      </c>
      <c r="E33" s="7">
        <v>3</v>
      </c>
      <c r="F33" s="8">
        <f t="shared" si="4"/>
        <v>0.000201815293079208</v>
      </c>
      <c r="G33" s="8">
        <f t="shared" si="5"/>
        <v>0.000403630586158416</v>
      </c>
      <c r="H33" s="8">
        <f t="shared" si="6"/>
        <v>0.000807261172316832</v>
      </c>
      <c r="I33" s="8">
        <f t="shared" si="6"/>
        <v>0.000605445879237624</v>
      </c>
      <c r="O33" s="68">
        <v>28</v>
      </c>
      <c r="P33" s="56">
        <f t="shared" si="7"/>
        <v>0.000201815293079208</v>
      </c>
      <c r="Q33" s="8">
        <v>0.36</v>
      </c>
      <c r="R33" s="8">
        <v>0.0169</v>
      </c>
      <c r="S33" s="22">
        <f t="shared" si="8"/>
        <v>0.0132052360914011</v>
      </c>
      <c r="T33" s="22">
        <f t="shared" si="9"/>
        <v>0.364756786774901</v>
      </c>
      <c r="U33" s="22">
        <f t="shared" si="10"/>
        <v>0.303806820953072</v>
      </c>
      <c r="V33" s="27">
        <f t="shared" si="11"/>
        <v>0.681768843819374</v>
      </c>
    </row>
    <row r="34" spans="1:22">
      <c r="A34" s="74" t="s">
        <v>54</v>
      </c>
      <c r="B34" s="8">
        <f>'iterasi 5'!V72</f>
        <v>0.995300410616944</v>
      </c>
      <c r="C34" s="7">
        <v>5</v>
      </c>
      <c r="D34" s="7">
        <f t="shared" si="3"/>
        <v>10</v>
      </c>
      <c r="E34" s="7">
        <v>7</v>
      </c>
      <c r="F34" s="8">
        <f t="shared" si="4"/>
        <v>0.990622907374257</v>
      </c>
      <c r="G34" s="8">
        <f t="shared" si="5"/>
        <v>4.95311453687129</v>
      </c>
      <c r="H34" s="8">
        <f t="shared" si="6"/>
        <v>9.90622907374257</v>
      </c>
      <c r="I34" s="8">
        <f t="shared" si="6"/>
        <v>6.9343603516198</v>
      </c>
      <c r="O34" s="68">
        <v>29</v>
      </c>
      <c r="P34" s="56">
        <f t="shared" si="7"/>
        <v>0.990622907374257</v>
      </c>
      <c r="Q34" s="8">
        <v>0.0441</v>
      </c>
      <c r="R34" s="8">
        <v>0.0256</v>
      </c>
      <c r="S34" s="22">
        <f t="shared" si="8"/>
        <v>0.144292530465426</v>
      </c>
      <c r="T34" s="22">
        <f t="shared" si="9"/>
        <v>2.37275005531401</v>
      </c>
      <c r="U34" s="22">
        <f t="shared" si="10"/>
        <v>3.7045548007753</v>
      </c>
      <c r="V34" s="27">
        <f t="shared" si="11"/>
        <v>6.22159738655474</v>
      </c>
    </row>
    <row r="35" spans="1:22">
      <c r="A35" s="74" t="s">
        <v>55</v>
      </c>
      <c r="B35" s="8">
        <f>'iterasi 5'!V73</f>
        <v>0.0118643484023071</v>
      </c>
      <c r="C35" s="7">
        <v>1</v>
      </c>
      <c r="D35" s="7">
        <f t="shared" si="3"/>
        <v>2</v>
      </c>
      <c r="E35" s="7">
        <v>1</v>
      </c>
      <c r="F35" s="8">
        <f t="shared" si="4"/>
        <v>0.000140762763011327</v>
      </c>
      <c r="G35" s="8">
        <f t="shared" si="5"/>
        <v>0.000140762763011327</v>
      </c>
      <c r="H35" s="8">
        <f t="shared" si="6"/>
        <v>0.000281525526022655</v>
      </c>
      <c r="I35" s="8">
        <f t="shared" si="6"/>
        <v>0.000140762763011327</v>
      </c>
      <c r="O35" s="68">
        <v>30</v>
      </c>
      <c r="P35" s="56">
        <f t="shared" si="7"/>
        <v>0.000140762763011327</v>
      </c>
      <c r="Q35" s="8">
        <v>0.1764</v>
      </c>
      <c r="R35" s="8">
        <v>0.0484</v>
      </c>
      <c r="S35" s="22">
        <f t="shared" si="8"/>
        <v>0.0171371356351067</v>
      </c>
      <c r="T35" s="22">
        <f t="shared" si="9"/>
        <v>2.13892079917754</v>
      </c>
      <c r="U35" s="22">
        <f t="shared" si="10"/>
        <v>0.0773777210217417</v>
      </c>
      <c r="V35" s="27">
        <f t="shared" si="11"/>
        <v>2.23343565583439</v>
      </c>
    </row>
    <row r="36" spans="1:22">
      <c r="A36" s="9" t="s">
        <v>5</v>
      </c>
      <c r="B36" s="9"/>
      <c r="C36" s="9"/>
      <c r="D36" s="9"/>
      <c r="E36" s="9"/>
      <c r="F36" s="10">
        <f>SUM(F6:F35)</f>
        <v>4.51562661339989</v>
      </c>
      <c r="G36" s="10">
        <f>SUM(G6:G35)</f>
        <v>23.3284424571795</v>
      </c>
      <c r="H36" s="10">
        <f>SUM(H6:H35)</f>
        <v>46.656884914359</v>
      </c>
      <c r="I36" s="10">
        <f>SUM(I6:I35)</f>
        <v>31.2153276224278</v>
      </c>
      <c r="O36" s="18" t="s">
        <v>56</v>
      </c>
      <c r="P36" s="18"/>
      <c r="Q36" s="18"/>
      <c r="R36" s="18"/>
      <c r="S36" s="18"/>
      <c r="T36" s="18"/>
      <c r="U36" s="18"/>
      <c r="V36" s="38">
        <f>SUM(V6:V35)</f>
        <v>201.713794259455</v>
      </c>
    </row>
    <row r="37" spans="1:9">
      <c r="A37" s="9" t="s">
        <v>57</v>
      </c>
      <c r="B37" s="9"/>
      <c r="C37" s="9"/>
      <c r="D37" s="9"/>
      <c r="E37" s="9"/>
      <c r="F37" s="9"/>
      <c r="G37" s="10">
        <f>(G36/$F36)</f>
        <v>5.16615842150313</v>
      </c>
      <c r="H37" s="10">
        <f t="shared" ref="H37:I37" si="12">(H36/$F36)</f>
        <v>10.3323168430063</v>
      </c>
      <c r="I37" s="10">
        <f t="shared" si="12"/>
        <v>6.91273444305559</v>
      </c>
    </row>
    <row r="38" spans="1:9">
      <c r="A38" s="30"/>
      <c r="B38" s="30"/>
      <c r="C38" s="30"/>
      <c r="D38" s="30"/>
      <c r="E38" s="30"/>
      <c r="F38" s="30"/>
      <c r="G38" s="67"/>
      <c r="H38" s="67"/>
      <c r="I38" s="67"/>
    </row>
    <row r="39" customHeight="1" spans="1:24">
      <c r="A39" s="30"/>
      <c r="B39" s="30"/>
      <c r="C39" s="30"/>
      <c r="D39" s="30"/>
      <c r="E39" s="30"/>
      <c r="F39" s="30"/>
      <c r="G39" s="67"/>
      <c r="H39" s="67"/>
      <c r="I39" s="67"/>
      <c r="O39" s="2" t="s">
        <v>8</v>
      </c>
      <c r="P39" s="2"/>
      <c r="Q39" s="2"/>
      <c r="R39" s="2"/>
      <c r="S39" s="2"/>
      <c r="T39" s="2"/>
      <c r="U39" s="2"/>
      <c r="V39" s="2"/>
      <c r="W39" s="2"/>
      <c r="X39" s="2"/>
    </row>
    <row r="40" customHeight="1" spans="1:24">
      <c r="A40" s="11" t="s">
        <v>3</v>
      </c>
      <c r="B40" s="11" t="s">
        <v>58</v>
      </c>
      <c r="C40" s="11" t="s">
        <v>10</v>
      </c>
      <c r="D40" s="11"/>
      <c r="E40" s="11"/>
      <c r="F40" s="13" t="s">
        <v>11</v>
      </c>
      <c r="G40" s="11" t="s">
        <v>12</v>
      </c>
      <c r="H40" s="11" t="s">
        <v>13</v>
      </c>
      <c r="I40" s="11" t="s">
        <v>14</v>
      </c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9">
      <c r="A41" s="14"/>
      <c r="B41" s="14"/>
      <c r="C41" s="14" t="s">
        <v>21</v>
      </c>
      <c r="D41" s="14" t="s">
        <v>22</v>
      </c>
      <c r="E41" s="14" t="s">
        <v>23</v>
      </c>
      <c r="F41" s="15"/>
      <c r="G41" s="14"/>
      <c r="H41" s="14"/>
      <c r="I41" s="14"/>
    </row>
    <row r="42" spans="1:24">
      <c r="A42" s="74" t="s">
        <v>26</v>
      </c>
      <c r="B42" s="8">
        <f>'iterasi 5'!W44</f>
        <v>0.938373342480834</v>
      </c>
      <c r="C42" s="7">
        <v>2</v>
      </c>
      <c r="D42" s="7">
        <f>C42*2</f>
        <v>4</v>
      </c>
      <c r="E42" s="7">
        <v>2</v>
      </c>
      <c r="F42" s="8">
        <f>B42^2</f>
        <v>0.880544529878653</v>
      </c>
      <c r="G42" s="8">
        <f>$F42*C42</f>
        <v>1.76108905975731</v>
      </c>
      <c r="H42" s="8">
        <f>$F42*D42</f>
        <v>3.52217811951461</v>
      </c>
      <c r="I42" s="8">
        <f>$F42*E42</f>
        <v>1.76108905975731</v>
      </c>
      <c r="O42" s="17" t="s">
        <v>3</v>
      </c>
      <c r="P42" s="16" t="s">
        <v>17</v>
      </c>
      <c r="Q42" s="16" t="s">
        <v>18</v>
      </c>
      <c r="R42" s="16" t="s">
        <v>19</v>
      </c>
      <c r="S42" s="18" t="s">
        <v>59</v>
      </c>
      <c r="U42" s="16" t="s">
        <v>3</v>
      </c>
      <c r="V42" s="19" t="s">
        <v>11</v>
      </c>
      <c r="W42" s="19" t="s">
        <v>24</v>
      </c>
      <c r="X42" s="19" t="s">
        <v>25</v>
      </c>
    </row>
    <row r="43" spans="1:24">
      <c r="A43" s="74" t="s">
        <v>27</v>
      </c>
      <c r="B43" s="8">
        <f>'iterasi 5'!W45</f>
        <v>0.869558780245504</v>
      </c>
      <c r="C43" s="7">
        <v>3</v>
      </c>
      <c r="D43" s="7">
        <f t="shared" ref="D43:D71" si="13">C43*2</f>
        <v>6</v>
      </c>
      <c r="E43" s="7">
        <v>3</v>
      </c>
      <c r="F43" s="8">
        <f t="shared" ref="F43:F71" si="14">B43^2</f>
        <v>0.756132472302048</v>
      </c>
      <c r="G43" s="8">
        <f t="shared" ref="G43:G71" si="15">F43*C43</f>
        <v>2.26839741690614</v>
      </c>
      <c r="H43" s="8">
        <f t="shared" ref="H43:I71" si="16">$F43*D43</f>
        <v>4.53679483381229</v>
      </c>
      <c r="I43" s="8">
        <f t="shared" si="16"/>
        <v>2.26839741690614</v>
      </c>
      <c r="O43" s="20"/>
      <c r="P43" s="16"/>
      <c r="Q43" s="16"/>
      <c r="R43" s="16"/>
      <c r="S43" s="18" t="s">
        <v>20</v>
      </c>
      <c r="U43" s="16"/>
      <c r="V43" s="16" t="s">
        <v>63</v>
      </c>
      <c r="W43" s="16" t="s">
        <v>64</v>
      </c>
      <c r="X43" s="16" t="s">
        <v>65</v>
      </c>
    </row>
    <row r="44" spans="1:24">
      <c r="A44" s="74" t="s">
        <v>28</v>
      </c>
      <c r="B44" s="8">
        <f>'iterasi 5'!W46</f>
        <v>0.0439003724058906</v>
      </c>
      <c r="C44" s="7">
        <v>0</v>
      </c>
      <c r="D44" s="7">
        <f t="shared" si="13"/>
        <v>0</v>
      </c>
      <c r="E44" s="7">
        <v>0</v>
      </c>
      <c r="F44" s="8">
        <f t="shared" si="14"/>
        <v>0.00192724269737588</v>
      </c>
      <c r="G44" s="8">
        <f t="shared" si="15"/>
        <v>0</v>
      </c>
      <c r="H44" s="8">
        <f t="shared" si="16"/>
        <v>0</v>
      </c>
      <c r="I44" s="8">
        <f t="shared" si="16"/>
        <v>0</v>
      </c>
      <c r="O44" s="21">
        <v>1</v>
      </c>
      <c r="P44" s="22">
        <f>SUM(($C6-L$4)^2,($D6-M$4)^2,($E6-N$4)^2)^-1</f>
        <v>0.0134666068726261</v>
      </c>
      <c r="Q44" s="22">
        <f>SUM(($C42-L$5)^2,($D42-M$5)^2,($E42-N$5)^2)^-1</f>
        <v>0.92866307261647</v>
      </c>
      <c r="R44" s="22">
        <f>SUM(($C78-L$6)^2,($D78-M$6)^2,($E78-N$6)^2)^-1</f>
        <v>0.0725904286753883</v>
      </c>
      <c r="S44" s="22">
        <f>SUM(P44:R44)</f>
        <v>1.01472010816448</v>
      </c>
      <c r="U44" s="21">
        <v>1</v>
      </c>
      <c r="V44" s="22">
        <f>P44/S44</f>
        <v>0.0132712525988922</v>
      </c>
      <c r="W44" s="22">
        <f>Q44/S44</f>
        <v>0.915191356852401</v>
      </c>
      <c r="X44" s="22">
        <f>R44/S44</f>
        <v>0.0715373905487064</v>
      </c>
    </row>
    <row r="45" spans="1:24">
      <c r="A45" s="74" t="s">
        <v>29</v>
      </c>
      <c r="B45" s="8">
        <f>'iterasi 5'!W47</f>
        <v>0.069257429466892</v>
      </c>
      <c r="C45" s="7">
        <v>6</v>
      </c>
      <c r="D45" s="7">
        <f t="shared" si="13"/>
        <v>12</v>
      </c>
      <c r="E45" s="7">
        <v>8</v>
      </c>
      <c r="F45" s="8">
        <f t="shared" si="14"/>
        <v>0.00479659153636151</v>
      </c>
      <c r="G45" s="8">
        <f t="shared" si="15"/>
        <v>0.0287795492181691</v>
      </c>
      <c r="H45" s="8">
        <f t="shared" si="16"/>
        <v>0.0575590984363382</v>
      </c>
      <c r="I45" s="8">
        <f t="shared" si="16"/>
        <v>0.0383727322908921</v>
      </c>
      <c r="O45" s="21">
        <v>2</v>
      </c>
      <c r="P45" s="22">
        <f t="shared" ref="P45:P73" si="17">SUM(($C7-L$4)^2,($D7-M$4)^2,($E7-N$4)^2)^-1</f>
        <v>0.0257926717651119</v>
      </c>
      <c r="Q45" s="22">
        <f t="shared" ref="Q45:Q73" si="18">SUM(($C43-L$5)^2,($D43-M$5)^2,($E43-N$5)^2)^-1</f>
        <v>0.493040183597091</v>
      </c>
      <c r="R45" s="22">
        <f t="shared" ref="R45:R73" si="19">SUM(($C79-L$6)^2,($D79-M$6)^2,($E79-N$6)^2)^-1</f>
        <v>0.0263482890769634</v>
      </c>
      <c r="S45" s="22">
        <f t="shared" ref="S45:S73" si="20">SUM(P45:R45)</f>
        <v>0.545181144439166</v>
      </c>
      <c r="U45" s="21">
        <v>2</v>
      </c>
      <c r="V45" s="22">
        <f t="shared" ref="V45:V73" si="21">P45/S45</f>
        <v>0.0473102784793577</v>
      </c>
      <c r="W45" s="22">
        <f t="shared" ref="W45:W73" si="22">Q45/S45</f>
        <v>0.904360300472766</v>
      </c>
      <c r="X45" s="22">
        <f t="shared" ref="X45:X73" si="23">R45/S45</f>
        <v>0.048329421047876</v>
      </c>
    </row>
    <row r="46" spans="1:24">
      <c r="A46" s="74" t="s">
        <v>30</v>
      </c>
      <c r="B46" s="8">
        <f>'iterasi 5'!W48</f>
        <v>0.118731856493834</v>
      </c>
      <c r="C46" s="7">
        <v>1</v>
      </c>
      <c r="D46" s="7">
        <f t="shared" si="13"/>
        <v>2</v>
      </c>
      <c r="E46" s="7">
        <v>1</v>
      </c>
      <c r="F46" s="8">
        <f t="shared" si="14"/>
        <v>0.0140972537464724</v>
      </c>
      <c r="G46" s="8">
        <f t="shared" si="15"/>
        <v>0.0140972537464724</v>
      </c>
      <c r="H46" s="8">
        <f t="shared" si="16"/>
        <v>0.0281945074929447</v>
      </c>
      <c r="I46" s="8">
        <f t="shared" si="16"/>
        <v>0.0140972537464724</v>
      </c>
      <c r="O46" s="21">
        <v>3</v>
      </c>
      <c r="P46" s="22">
        <f t="shared" si="17"/>
        <v>0.00551779356475981</v>
      </c>
      <c r="Q46" s="22">
        <f t="shared" si="18"/>
        <v>0.0284301017964165</v>
      </c>
      <c r="R46" s="22">
        <f t="shared" si="19"/>
        <v>0.703479447345582</v>
      </c>
      <c r="S46" s="22">
        <f t="shared" si="20"/>
        <v>0.737427342706759</v>
      </c>
      <c r="U46" s="21">
        <v>3</v>
      </c>
      <c r="V46" s="22">
        <f t="shared" si="21"/>
        <v>0.00748249114889952</v>
      </c>
      <c r="W46" s="22">
        <f t="shared" si="22"/>
        <v>0.0385530887586329</v>
      </c>
      <c r="X46" s="22">
        <f t="shared" si="23"/>
        <v>0.953964420092468</v>
      </c>
    </row>
    <row r="47" spans="1:24">
      <c r="A47" s="74" t="s">
        <v>31</v>
      </c>
      <c r="B47" s="8">
        <f>'iterasi 5'!W49</f>
        <v>0.0813933801828821</v>
      </c>
      <c r="C47" s="7">
        <v>1</v>
      </c>
      <c r="D47" s="7">
        <f t="shared" si="13"/>
        <v>2</v>
      </c>
      <c r="E47" s="7">
        <v>0</v>
      </c>
      <c r="F47" s="8">
        <f t="shared" si="14"/>
        <v>0.00662488233759518</v>
      </c>
      <c r="G47" s="8">
        <f t="shared" si="15"/>
        <v>0.00662488233759518</v>
      </c>
      <c r="H47" s="8">
        <f t="shared" si="16"/>
        <v>0.0132497646751904</v>
      </c>
      <c r="I47" s="8">
        <f t="shared" si="16"/>
        <v>0</v>
      </c>
      <c r="O47" s="21">
        <v>4</v>
      </c>
      <c r="P47" s="22">
        <f t="shared" si="17"/>
        <v>0.214656520477907</v>
      </c>
      <c r="Q47" s="22">
        <f t="shared" si="18"/>
        <v>0.0105535025478885</v>
      </c>
      <c r="R47" s="22">
        <f t="shared" si="19"/>
        <v>0.00478729155215485</v>
      </c>
      <c r="S47" s="22">
        <f t="shared" si="20"/>
        <v>0.22999731457795</v>
      </c>
      <c r="U47" s="21">
        <v>4</v>
      </c>
      <c r="V47" s="22">
        <f t="shared" si="21"/>
        <v>0.933300116446168</v>
      </c>
      <c r="W47" s="22">
        <f t="shared" si="22"/>
        <v>0.0458853294320173</v>
      </c>
      <c r="X47" s="22">
        <f t="shared" si="23"/>
        <v>0.020814554121815</v>
      </c>
    </row>
    <row r="48" spans="1:24">
      <c r="A48" s="74" t="s">
        <v>32</v>
      </c>
      <c r="B48" s="8">
        <f>'iterasi 5'!W50</f>
        <v>0.938373342480834</v>
      </c>
      <c r="C48" s="7">
        <v>2</v>
      </c>
      <c r="D48" s="7">
        <f t="shared" si="13"/>
        <v>4</v>
      </c>
      <c r="E48" s="7">
        <v>2</v>
      </c>
      <c r="F48" s="8">
        <f t="shared" si="14"/>
        <v>0.880544529878653</v>
      </c>
      <c r="G48" s="8">
        <f t="shared" si="15"/>
        <v>1.76108905975731</v>
      </c>
      <c r="H48" s="8">
        <f t="shared" si="16"/>
        <v>3.52217811951461</v>
      </c>
      <c r="I48" s="8">
        <f t="shared" si="16"/>
        <v>1.76108905975731</v>
      </c>
      <c r="O48" s="21">
        <v>5</v>
      </c>
      <c r="P48" s="22">
        <f t="shared" si="17"/>
        <v>0.00821390260359289</v>
      </c>
      <c r="Q48" s="22">
        <f t="shared" si="18"/>
        <v>0.0824714968725488</v>
      </c>
      <c r="R48" s="22">
        <f t="shared" si="19"/>
        <v>0.625503043523348</v>
      </c>
      <c r="S48" s="22">
        <f t="shared" si="20"/>
        <v>0.71618844299949</v>
      </c>
      <c r="U48" s="21">
        <v>5</v>
      </c>
      <c r="V48" s="22">
        <f t="shared" si="21"/>
        <v>0.0114689125241843</v>
      </c>
      <c r="W48" s="22">
        <f t="shared" si="22"/>
        <v>0.115153347807663</v>
      </c>
      <c r="X48" s="22">
        <f t="shared" si="23"/>
        <v>0.873377739668153</v>
      </c>
    </row>
    <row r="49" spans="1:24">
      <c r="A49" s="74" t="s">
        <v>33</v>
      </c>
      <c r="B49" s="8">
        <f>'iterasi 5'!W51</f>
        <v>0.774406375435239</v>
      </c>
      <c r="C49" s="7">
        <v>3</v>
      </c>
      <c r="D49" s="7">
        <f t="shared" si="13"/>
        <v>6</v>
      </c>
      <c r="E49" s="7">
        <v>4</v>
      </c>
      <c r="F49" s="8">
        <f t="shared" si="14"/>
        <v>0.599705234314744</v>
      </c>
      <c r="G49" s="8">
        <f t="shared" si="15"/>
        <v>1.79911570294423</v>
      </c>
      <c r="H49" s="8">
        <f t="shared" si="16"/>
        <v>3.59823140588846</v>
      </c>
      <c r="I49" s="8">
        <f t="shared" si="16"/>
        <v>2.39882093725898</v>
      </c>
      <c r="O49" s="21">
        <v>6</v>
      </c>
      <c r="P49" s="22">
        <f t="shared" si="17"/>
        <v>0.00743106144226302</v>
      </c>
      <c r="Q49" s="22">
        <f t="shared" si="18"/>
        <v>0.0617703193351192</v>
      </c>
      <c r="R49" s="22">
        <f t="shared" si="19"/>
        <v>0.715359198652873</v>
      </c>
      <c r="S49" s="22">
        <f t="shared" si="20"/>
        <v>0.784560579430256</v>
      </c>
      <c r="U49" s="21">
        <v>6</v>
      </c>
      <c r="V49" s="22">
        <f t="shared" si="21"/>
        <v>0.00947162225211395</v>
      </c>
      <c r="W49" s="22">
        <f t="shared" si="22"/>
        <v>0.0787323770204928</v>
      </c>
      <c r="X49" s="22">
        <f t="shared" si="23"/>
        <v>0.911796000727393</v>
      </c>
    </row>
    <row r="50" spans="1:24">
      <c r="A50" s="74" t="s">
        <v>34</v>
      </c>
      <c r="B50" s="8">
        <f>'iterasi 5'!W52</f>
        <v>0.583026137113357</v>
      </c>
      <c r="C50" s="7">
        <v>4</v>
      </c>
      <c r="D50" s="7">
        <f t="shared" si="13"/>
        <v>8</v>
      </c>
      <c r="E50" s="7">
        <v>1</v>
      </c>
      <c r="F50" s="8">
        <f t="shared" si="14"/>
        <v>0.339919476557323</v>
      </c>
      <c r="G50" s="8">
        <f t="shared" si="15"/>
        <v>1.35967790622929</v>
      </c>
      <c r="H50" s="8">
        <f t="shared" si="16"/>
        <v>2.71935581245858</v>
      </c>
      <c r="I50" s="8">
        <f t="shared" si="16"/>
        <v>0.339919476557323</v>
      </c>
      <c r="O50" s="21">
        <v>7</v>
      </c>
      <c r="P50" s="22">
        <f t="shared" si="17"/>
        <v>0.0134666068726261</v>
      </c>
      <c r="Q50" s="22">
        <f t="shared" si="18"/>
        <v>0.92866307261647</v>
      </c>
      <c r="R50" s="22">
        <f t="shared" si="19"/>
        <v>0.0725904286753883</v>
      </c>
      <c r="S50" s="22">
        <f t="shared" si="20"/>
        <v>1.01472010816448</v>
      </c>
      <c r="U50" s="21">
        <v>7</v>
      </c>
      <c r="V50" s="22">
        <f t="shared" si="21"/>
        <v>0.0132712525988922</v>
      </c>
      <c r="W50" s="22">
        <f t="shared" si="22"/>
        <v>0.915191356852401</v>
      </c>
      <c r="X50" s="22">
        <f t="shared" si="23"/>
        <v>0.0715373905487064</v>
      </c>
    </row>
    <row r="51" spans="1:24">
      <c r="A51" s="74" t="s">
        <v>35</v>
      </c>
      <c r="B51" s="8">
        <f>'iterasi 5'!W53</f>
        <v>0.139319824705377</v>
      </c>
      <c r="C51" s="7">
        <v>7</v>
      </c>
      <c r="D51" s="7">
        <f t="shared" si="13"/>
        <v>14</v>
      </c>
      <c r="E51" s="7">
        <v>9</v>
      </c>
      <c r="F51" s="8">
        <f t="shared" si="14"/>
        <v>0.019410013555937</v>
      </c>
      <c r="G51" s="8">
        <f t="shared" si="15"/>
        <v>0.135870094891559</v>
      </c>
      <c r="H51" s="8">
        <f t="shared" si="16"/>
        <v>0.271740189783118</v>
      </c>
      <c r="I51" s="8">
        <f t="shared" si="16"/>
        <v>0.174690122003433</v>
      </c>
      <c r="O51" s="21">
        <v>8</v>
      </c>
      <c r="P51" s="22">
        <f t="shared" si="17"/>
        <v>0.0313035746289844</v>
      </c>
      <c r="Q51" s="22">
        <f t="shared" si="18"/>
        <v>0.25223042682996</v>
      </c>
      <c r="R51" s="22">
        <f t="shared" si="19"/>
        <v>0.0226480341660691</v>
      </c>
      <c r="S51" s="22">
        <f t="shared" si="20"/>
        <v>0.306182035625013</v>
      </c>
      <c r="U51" s="21">
        <v>8</v>
      </c>
      <c r="V51" s="22">
        <f t="shared" si="21"/>
        <v>0.10223844310488</v>
      </c>
      <c r="W51" s="22">
        <f t="shared" si="22"/>
        <v>0.823792376698648</v>
      </c>
      <c r="X51" s="22">
        <f t="shared" si="23"/>
        <v>0.0739691801964718</v>
      </c>
    </row>
    <row r="52" spans="1:24">
      <c r="A52" s="74" t="s">
        <v>36</v>
      </c>
      <c r="B52" s="8">
        <f>'iterasi 5'!W54</f>
        <v>0.0439003724058906</v>
      </c>
      <c r="C52" s="7">
        <v>0</v>
      </c>
      <c r="D52" s="7">
        <f t="shared" si="13"/>
        <v>0</v>
      </c>
      <c r="E52" s="7">
        <v>0</v>
      </c>
      <c r="F52" s="8">
        <f t="shared" si="14"/>
        <v>0.00192724269737588</v>
      </c>
      <c r="G52" s="8">
        <f t="shared" si="15"/>
        <v>0</v>
      </c>
      <c r="H52" s="8">
        <f t="shared" si="16"/>
        <v>0</v>
      </c>
      <c r="I52" s="8">
        <f t="shared" si="16"/>
        <v>0</v>
      </c>
      <c r="O52" s="21">
        <v>9</v>
      </c>
      <c r="P52" s="22">
        <f t="shared" si="17"/>
        <v>0.0239463280904599</v>
      </c>
      <c r="Q52" s="22">
        <f t="shared" si="18"/>
        <v>0.0659175870711236</v>
      </c>
      <c r="R52" s="22">
        <f t="shared" si="19"/>
        <v>0.0162527910446858</v>
      </c>
      <c r="S52" s="22">
        <f t="shared" si="20"/>
        <v>0.106116706206269</v>
      </c>
      <c r="U52" s="21">
        <v>9</v>
      </c>
      <c r="V52" s="22">
        <f t="shared" si="21"/>
        <v>0.225660303137501</v>
      </c>
      <c r="W52" s="22">
        <f t="shared" si="22"/>
        <v>0.621180108464668</v>
      </c>
      <c r="X52" s="22">
        <f t="shared" si="23"/>
        <v>0.153159588397831</v>
      </c>
    </row>
    <row r="53" spans="1:24">
      <c r="A53" s="74" t="s">
        <v>37</v>
      </c>
      <c r="B53" s="8">
        <f>'iterasi 5'!W55</f>
        <v>0.49008382534898</v>
      </c>
      <c r="C53" s="7">
        <v>4</v>
      </c>
      <c r="D53" s="7">
        <f t="shared" si="13"/>
        <v>8</v>
      </c>
      <c r="E53" s="7">
        <v>3</v>
      </c>
      <c r="F53" s="8">
        <f t="shared" si="14"/>
        <v>0.240182155868689</v>
      </c>
      <c r="G53" s="8">
        <f t="shared" si="15"/>
        <v>0.960728623474758</v>
      </c>
      <c r="H53" s="8">
        <f t="shared" si="16"/>
        <v>1.92145724694952</v>
      </c>
      <c r="I53" s="8">
        <f t="shared" si="16"/>
        <v>0.720546467606068</v>
      </c>
      <c r="O53" s="21">
        <v>10</v>
      </c>
      <c r="P53" s="22">
        <f t="shared" si="17"/>
        <v>0.047233192516195</v>
      </c>
      <c r="Q53" s="22">
        <f t="shared" si="18"/>
        <v>0.006770174188879</v>
      </c>
      <c r="R53" s="22">
        <f t="shared" si="19"/>
        <v>0.00350798925287021</v>
      </c>
      <c r="S53" s="22">
        <f t="shared" si="20"/>
        <v>0.0575113559579442</v>
      </c>
      <c r="U53" s="21">
        <v>10</v>
      </c>
      <c r="V53" s="22">
        <f t="shared" si="21"/>
        <v>0.821284626826305</v>
      </c>
      <c r="W53" s="22">
        <f t="shared" si="22"/>
        <v>0.117718910919606</v>
      </c>
      <c r="X53" s="22">
        <f t="shared" si="23"/>
        <v>0.0609964622540889</v>
      </c>
    </row>
    <row r="54" spans="1:24">
      <c r="A54" s="74" t="s">
        <v>38</v>
      </c>
      <c r="B54" s="8">
        <f>'iterasi 5'!W56</f>
        <v>0.0439003724058906</v>
      </c>
      <c r="C54" s="7">
        <v>0</v>
      </c>
      <c r="D54" s="7">
        <f t="shared" si="13"/>
        <v>0</v>
      </c>
      <c r="E54" s="7">
        <v>0</v>
      </c>
      <c r="F54" s="8">
        <f t="shared" si="14"/>
        <v>0.00192724269737588</v>
      </c>
      <c r="G54" s="8">
        <f t="shared" si="15"/>
        <v>0</v>
      </c>
      <c r="H54" s="8">
        <f t="shared" si="16"/>
        <v>0</v>
      </c>
      <c r="I54" s="8">
        <f t="shared" si="16"/>
        <v>0</v>
      </c>
      <c r="O54" s="21">
        <v>11</v>
      </c>
      <c r="P54" s="22">
        <f t="shared" si="17"/>
        <v>0.00551779356475981</v>
      </c>
      <c r="Q54" s="22">
        <f t="shared" si="18"/>
        <v>0.0284301017964165</v>
      </c>
      <c r="R54" s="22">
        <f t="shared" si="19"/>
        <v>0.703479447345582</v>
      </c>
      <c r="S54" s="22">
        <f t="shared" si="20"/>
        <v>0.737427342706759</v>
      </c>
      <c r="U54" s="21">
        <v>11</v>
      </c>
      <c r="V54" s="22">
        <f t="shared" si="21"/>
        <v>0.00748249114889952</v>
      </c>
      <c r="W54" s="22">
        <f t="shared" si="22"/>
        <v>0.0385530887586329</v>
      </c>
      <c r="X54" s="22">
        <f t="shared" si="23"/>
        <v>0.953964420092468</v>
      </c>
    </row>
    <row r="55" spans="1:24">
      <c r="A55" s="74" t="s">
        <v>39</v>
      </c>
      <c r="B55" s="8">
        <f>'iterasi 5'!W57</f>
        <v>0.78948040285977</v>
      </c>
      <c r="C55" s="7">
        <v>2</v>
      </c>
      <c r="D55" s="7">
        <f t="shared" si="13"/>
        <v>4</v>
      </c>
      <c r="E55" s="7">
        <v>1</v>
      </c>
      <c r="F55" s="8">
        <f t="shared" si="14"/>
        <v>0.623279306499625</v>
      </c>
      <c r="G55" s="8">
        <f t="shared" si="15"/>
        <v>1.24655861299925</v>
      </c>
      <c r="H55" s="8">
        <f t="shared" si="16"/>
        <v>2.4931172259985</v>
      </c>
      <c r="I55" s="8">
        <f t="shared" si="16"/>
        <v>0.623279306499625</v>
      </c>
      <c r="O55" s="21">
        <v>12</v>
      </c>
      <c r="P55" s="22">
        <f t="shared" si="17"/>
        <v>0.0452302074453345</v>
      </c>
      <c r="Q55" s="22">
        <f t="shared" si="18"/>
        <v>0.076668001305108</v>
      </c>
      <c r="R55" s="22">
        <f t="shared" si="19"/>
        <v>0.0147211399595169</v>
      </c>
      <c r="S55" s="22">
        <f t="shared" si="20"/>
        <v>0.136619348709959</v>
      </c>
      <c r="U55" s="21">
        <v>12</v>
      </c>
      <c r="V55" s="22">
        <f t="shared" si="21"/>
        <v>0.33106736251069</v>
      </c>
      <c r="W55" s="22">
        <f t="shared" si="22"/>
        <v>0.561179672052696</v>
      </c>
      <c r="X55" s="22">
        <f t="shared" si="23"/>
        <v>0.107752965436614</v>
      </c>
    </row>
    <row r="56" spans="1:24">
      <c r="A56" s="74" t="s">
        <v>40</v>
      </c>
      <c r="B56" s="8">
        <f>'iterasi 5'!W58</f>
        <v>0.632102879196245</v>
      </c>
      <c r="C56" s="7">
        <v>3</v>
      </c>
      <c r="D56" s="7">
        <f t="shared" si="13"/>
        <v>6</v>
      </c>
      <c r="E56" s="7">
        <v>5</v>
      </c>
      <c r="F56" s="8">
        <f t="shared" si="14"/>
        <v>0.399554049888183</v>
      </c>
      <c r="G56" s="8">
        <f t="shared" si="15"/>
        <v>1.19866214966455</v>
      </c>
      <c r="H56" s="8">
        <f t="shared" si="16"/>
        <v>2.3973242993291</v>
      </c>
      <c r="I56" s="8">
        <f t="shared" si="16"/>
        <v>1.99777024944091</v>
      </c>
      <c r="O56" s="21">
        <v>13</v>
      </c>
      <c r="P56" s="22">
        <f t="shared" si="17"/>
        <v>0.00551779356475981</v>
      </c>
      <c r="Q56" s="22">
        <f t="shared" si="18"/>
        <v>0.0284301017964165</v>
      </c>
      <c r="R56" s="22">
        <f t="shared" si="19"/>
        <v>0.703479447345582</v>
      </c>
      <c r="S56" s="22">
        <f t="shared" si="20"/>
        <v>0.737427342706759</v>
      </c>
      <c r="U56" s="21">
        <v>13</v>
      </c>
      <c r="V56" s="22">
        <f t="shared" si="21"/>
        <v>0.00748249114889952</v>
      </c>
      <c r="W56" s="22">
        <f t="shared" si="22"/>
        <v>0.0385530887586329</v>
      </c>
      <c r="X56" s="22">
        <f t="shared" si="23"/>
        <v>0.953964420092468</v>
      </c>
    </row>
    <row r="57" spans="1:24">
      <c r="A57" s="74" t="s">
        <v>41</v>
      </c>
      <c r="B57" s="8">
        <f>'iterasi 5'!W59</f>
        <v>0.118731856493834</v>
      </c>
      <c r="C57" s="7">
        <v>1</v>
      </c>
      <c r="D57" s="7">
        <f t="shared" si="13"/>
        <v>2</v>
      </c>
      <c r="E57" s="7">
        <v>1</v>
      </c>
      <c r="F57" s="8">
        <f t="shared" si="14"/>
        <v>0.0140972537464724</v>
      </c>
      <c r="G57" s="8">
        <f t="shared" si="15"/>
        <v>0.0140972537464724</v>
      </c>
      <c r="H57" s="8">
        <f t="shared" si="16"/>
        <v>0.0281945074929447</v>
      </c>
      <c r="I57" s="8">
        <f t="shared" si="16"/>
        <v>0.0140972537464724</v>
      </c>
      <c r="O57" s="21">
        <v>14</v>
      </c>
      <c r="P57" s="22">
        <f t="shared" si="17"/>
        <v>0.0117531982092325</v>
      </c>
      <c r="Q57" s="22">
        <f t="shared" si="18"/>
        <v>0.318428714027879</v>
      </c>
      <c r="R57" s="22">
        <f t="shared" si="19"/>
        <v>0.0863922919142876</v>
      </c>
      <c r="S57" s="22">
        <f t="shared" si="20"/>
        <v>0.416574204151399</v>
      </c>
      <c r="U57" s="21">
        <v>14</v>
      </c>
      <c r="V57" s="22">
        <f t="shared" si="21"/>
        <v>0.0282139366578756</v>
      </c>
      <c r="W57" s="22">
        <f t="shared" si="22"/>
        <v>0.764398541375235</v>
      </c>
      <c r="X57" s="22">
        <f t="shared" si="23"/>
        <v>0.207387521966889</v>
      </c>
    </row>
    <row r="58" spans="1:24">
      <c r="A58" s="74" t="s">
        <v>42</v>
      </c>
      <c r="B58" s="8">
        <f>'iterasi 5'!W60</f>
        <v>0.0439003724058906</v>
      </c>
      <c r="C58" s="7">
        <v>0</v>
      </c>
      <c r="D58" s="7">
        <f t="shared" si="13"/>
        <v>0</v>
      </c>
      <c r="E58" s="7">
        <v>0</v>
      </c>
      <c r="F58" s="8">
        <f t="shared" si="14"/>
        <v>0.00192724269737588</v>
      </c>
      <c r="G58" s="8">
        <f t="shared" si="15"/>
        <v>0</v>
      </c>
      <c r="H58" s="8">
        <f t="shared" si="16"/>
        <v>0</v>
      </c>
      <c r="I58" s="8">
        <f t="shared" si="16"/>
        <v>0</v>
      </c>
      <c r="O58" s="21">
        <v>15</v>
      </c>
      <c r="P58" s="22">
        <f t="shared" si="17"/>
        <v>0.036873476422319</v>
      </c>
      <c r="Q58" s="22">
        <f t="shared" si="18"/>
        <v>0.126565853160113</v>
      </c>
      <c r="R58" s="22">
        <f t="shared" si="19"/>
        <v>0.0191004612226848</v>
      </c>
      <c r="S58" s="22">
        <f t="shared" si="20"/>
        <v>0.182539790805117</v>
      </c>
      <c r="U58" s="21">
        <v>15</v>
      </c>
      <c r="V58" s="22">
        <f t="shared" si="21"/>
        <v>0.202002403200329</v>
      </c>
      <c r="W58" s="22">
        <f t="shared" si="22"/>
        <v>0.693360349553799</v>
      </c>
      <c r="X58" s="22">
        <f t="shared" si="23"/>
        <v>0.104637247245872</v>
      </c>
    </row>
    <row r="59" spans="1:24">
      <c r="A59" s="74" t="s">
        <v>43</v>
      </c>
      <c r="B59" s="8">
        <f>'iterasi 5'!W61</f>
        <v>0.632102879196245</v>
      </c>
      <c r="C59" s="7">
        <v>3</v>
      </c>
      <c r="D59" s="7">
        <f t="shared" si="13"/>
        <v>6</v>
      </c>
      <c r="E59" s="7">
        <v>5</v>
      </c>
      <c r="F59" s="8">
        <f t="shared" si="14"/>
        <v>0.399554049888183</v>
      </c>
      <c r="G59" s="8">
        <f t="shared" si="15"/>
        <v>1.19866214966455</v>
      </c>
      <c r="H59" s="8">
        <f t="shared" si="16"/>
        <v>2.3973242993291</v>
      </c>
      <c r="I59" s="8">
        <f t="shared" si="16"/>
        <v>1.99777024944091</v>
      </c>
      <c r="O59" s="21">
        <v>16</v>
      </c>
      <c r="P59" s="22">
        <f t="shared" si="17"/>
        <v>0.00821390260359289</v>
      </c>
      <c r="Q59" s="22">
        <f t="shared" si="18"/>
        <v>0.0824714968725488</v>
      </c>
      <c r="R59" s="22">
        <f t="shared" si="19"/>
        <v>0.625503043523348</v>
      </c>
      <c r="S59" s="22">
        <f t="shared" si="20"/>
        <v>0.71618844299949</v>
      </c>
      <c r="U59" s="21">
        <v>16</v>
      </c>
      <c r="V59" s="22">
        <f t="shared" si="21"/>
        <v>0.0114689125241843</v>
      </c>
      <c r="W59" s="22">
        <f t="shared" si="22"/>
        <v>0.115153347807663</v>
      </c>
      <c r="X59" s="22">
        <f t="shared" si="23"/>
        <v>0.873377739668153</v>
      </c>
    </row>
    <row r="60" spans="1:24">
      <c r="A60" s="74" t="s">
        <v>44</v>
      </c>
      <c r="B60" s="8">
        <f>'iterasi 5'!W62</f>
        <v>0.113193924609916</v>
      </c>
      <c r="C60" s="7">
        <v>4</v>
      </c>
      <c r="D60" s="7">
        <f t="shared" si="13"/>
        <v>8</v>
      </c>
      <c r="E60" s="7">
        <v>7</v>
      </c>
      <c r="F60" s="8">
        <f t="shared" si="14"/>
        <v>0.0128128645685952</v>
      </c>
      <c r="G60" s="8">
        <f t="shared" si="15"/>
        <v>0.0512514582743809</v>
      </c>
      <c r="H60" s="8">
        <f t="shared" si="16"/>
        <v>0.102502916548762</v>
      </c>
      <c r="I60" s="8">
        <f t="shared" si="16"/>
        <v>0.0896900519801666</v>
      </c>
      <c r="O60" s="21">
        <v>17</v>
      </c>
      <c r="P60" s="22">
        <f t="shared" si="17"/>
        <v>0.00551779356475981</v>
      </c>
      <c r="Q60" s="22">
        <f t="shared" si="18"/>
        <v>0.0284301017964165</v>
      </c>
      <c r="R60" s="22">
        <f t="shared" si="19"/>
        <v>0.703479447345582</v>
      </c>
      <c r="S60" s="22">
        <f t="shared" si="20"/>
        <v>0.737427342706759</v>
      </c>
      <c r="U60" s="21">
        <v>17</v>
      </c>
      <c r="V60" s="22">
        <f t="shared" si="21"/>
        <v>0.00748249114889952</v>
      </c>
      <c r="W60" s="22">
        <f t="shared" si="22"/>
        <v>0.0385530887586329</v>
      </c>
      <c r="X60" s="22">
        <f t="shared" si="23"/>
        <v>0.953964420092468</v>
      </c>
    </row>
    <row r="61" spans="1:24">
      <c r="A61" s="74" t="s">
        <v>45</v>
      </c>
      <c r="B61" s="8">
        <f>'iterasi 5'!W63</f>
        <v>0.0072080087248248</v>
      </c>
      <c r="C61" s="7">
        <v>5</v>
      </c>
      <c r="D61" s="7">
        <f t="shared" si="13"/>
        <v>10</v>
      </c>
      <c r="E61" s="7">
        <v>6</v>
      </c>
      <c r="F61" s="8">
        <f t="shared" si="14"/>
        <v>5.19553897771505e-5</v>
      </c>
      <c r="G61" s="8">
        <f t="shared" si="15"/>
        <v>0.000259776948885752</v>
      </c>
      <c r="H61" s="8">
        <f t="shared" si="16"/>
        <v>0.000519553897771505</v>
      </c>
      <c r="I61" s="8">
        <f t="shared" si="16"/>
        <v>0.000311732338662903</v>
      </c>
      <c r="O61" s="21">
        <v>18</v>
      </c>
      <c r="P61" s="22">
        <f t="shared" si="17"/>
        <v>0.036873476422319</v>
      </c>
      <c r="Q61" s="22">
        <f t="shared" si="18"/>
        <v>0.126565853160113</v>
      </c>
      <c r="R61" s="22">
        <f t="shared" si="19"/>
        <v>0.0191004612226848</v>
      </c>
      <c r="S61" s="22">
        <f t="shared" si="20"/>
        <v>0.182539790805117</v>
      </c>
      <c r="U61" s="21">
        <v>18</v>
      </c>
      <c r="V61" s="22">
        <f t="shared" si="21"/>
        <v>0.202002403200329</v>
      </c>
      <c r="W61" s="22">
        <f t="shared" si="22"/>
        <v>0.693360349553799</v>
      </c>
      <c r="X61" s="22">
        <f t="shared" si="23"/>
        <v>0.104637247245872</v>
      </c>
    </row>
    <row r="62" spans="1:24">
      <c r="A62" s="74" t="s">
        <v>46</v>
      </c>
      <c r="B62" s="8">
        <f>'iterasi 5'!W64</f>
        <v>0.0439003724058906</v>
      </c>
      <c r="C62" s="7">
        <v>0</v>
      </c>
      <c r="D62" s="7">
        <f t="shared" si="13"/>
        <v>0</v>
      </c>
      <c r="E62" s="7">
        <v>0</v>
      </c>
      <c r="F62" s="8">
        <f t="shared" si="14"/>
        <v>0.00192724269737588</v>
      </c>
      <c r="G62" s="8">
        <f t="shared" si="15"/>
        <v>0</v>
      </c>
      <c r="H62" s="8">
        <f t="shared" si="16"/>
        <v>0</v>
      </c>
      <c r="I62" s="8">
        <f t="shared" si="16"/>
        <v>0</v>
      </c>
      <c r="O62" s="21">
        <v>19</v>
      </c>
      <c r="P62" s="22">
        <f t="shared" si="17"/>
        <v>0.146902359605395</v>
      </c>
      <c r="Q62" s="22">
        <f t="shared" si="18"/>
        <v>0.0304981843232344</v>
      </c>
      <c r="R62" s="22">
        <f t="shared" si="19"/>
        <v>0.00954810915111183</v>
      </c>
      <c r="S62" s="22">
        <f t="shared" si="20"/>
        <v>0.186948653079741</v>
      </c>
      <c r="U62" s="21">
        <v>19</v>
      </c>
      <c r="V62" s="22">
        <f t="shared" si="21"/>
        <v>0.785789879656074</v>
      </c>
      <c r="W62" s="22">
        <f t="shared" si="22"/>
        <v>0.163136689250314</v>
      </c>
      <c r="X62" s="22">
        <f t="shared" si="23"/>
        <v>0.0510734310936125</v>
      </c>
    </row>
    <row r="63" spans="1:24">
      <c r="A63" s="74" t="s">
        <v>47</v>
      </c>
      <c r="B63" s="8">
        <f>'iterasi 5'!W65</f>
        <v>0.938373342480834</v>
      </c>
      <c r="C63" s="7">
        <v>2</v>
      </c>
      <c r="D63" s="7">
        <f t="shared" si="13"/>
        <v>4</v>
      </c>
      <c r="E63" s="7">
        <v>2</v>
      </c>
      <c r="F63" s="8">
        <f t="shared" si="14"/>
        <v>0.880544529878653</v>
      </c>
      <c r="G63" s="8">
        <f t="shared" si="15"/>
        <v>1.76108905975731</v>
      </c>
      <c r="H63" s="8">
        <f t="shared" si="16"/>
        <v>3.52217811951461</v>
      </c>
      <c r="I63" s="8">
        <f t="shared" si="16"/>
        <v>1.76108905975731</v>
      </c>
      <c r="O63" s="21">
        <v>20</v>
      </c>
      <c r="P63" s="22">
        <f t="shared" si="17"/>
        <v>1.02973115080574</v>
      </c>
      <c r="Q63" s="22">
        <f t="shared" si="18"/>
        <v>0.0218019486572417</v>
      </c>
      <c r="R63" s="22">
        <f t="shared" si="19"/>
        <v>0.0075466937835886</v>
      </c>
      <c r="S63" s="22">
        <f t="shared" si="20"/>
        <v>1.05907979324657</v>
      </c>
      <c r="U63" s="21">
        <v>20</v>
      </c>
      <c r="V63" s="22">
        <f t="shared" si="21"/>
        <v>0.97228854461394</v>
      </c>
      <c r="W63" s="22">
        <f t="shared" si="22"/>
        <v>0.0205857469817345</v>
      </c>
      <c r="X63" s="22">
        <f t="shared" si="23"/>
        <v>0.00712570840432567</v>
      </c>
    </row>
    <row r="64" spans="1:24">
      <c r="A64" s="74" t="s">
        <v>48</v>
      </c>
      <c r="B64" s="8">
        <f>'iterasi 5'!W66</f>
        <v>0.938373342480834</v>
      </c>
      <c r="C64" s="7">
        <v>2</v>
      </c>
      <c r="D64" s="7">
        <f t="shared" si="13"/>
        <v>4</v>
      </c>
      <c r="E64" s="7">
        <v>2</v>
      </c>
      <c r="F64" s="8">
        <f t="shared" si="14"/>
        <v>0.880544529878653</v>
      </c>
      <c r="G64" s="8">
        <f t="shared" si="15"/>
        <v>1.76108905975731</v>
      </c>
      <c r="H64" s="8">
        <f t="shared" si="16"/>
        <v>3.52217811951461</v>
      </c>
      <c r="I64" s="8">
        <f t="shared" si="16"/>
        <v>1.76108905975731</v>
      </c>
      <c r="O64" s="21">
        <v>21</v>
      </c>
      <c r="P64" s="22">
        <f t="shared" si="17"/>
        <v>0.00551779356475981</v>
      </c>
      <c r="Q64" s="22">
        <f t="shared" si="18"/>
        <v>0.0284301017964165</v>
      </c>
      <c r="R64" s="22">
        <f t="shared" si="19"/>
        <v>0.703479447345582</v>
      </c>
      <c r="S64" s="22">
        <f t="shared" si="20"/>
        <v>0.737427342706759</v>
      </c>
      <c r="U64" s="21">
        <v>21</v>
      </c>
      <c r="V64" s="22">
        <f t="shared" si="21"/>
        <v>0.00748249114889952</v>
      </c>
      <c r="W64" s="22">
        <f t="shared" si="22"/>
        <v>0.0385530887586329</v>
      </c>
      <c r="X64" s="22">
        <f t="shared" si="23"/>
        <v>0.953964420092468</v>
      </c>
    </row>
    <row r="65" spans="1:24">
      <c r="A65" s="74" t="s">
        <v>49</v>
      </c>
      <c r="B65" s="8">
        <f>'iterasi 5'!W67</f>
        <v>0.940470002862978</v>
      </c>
      <c r="C65" s="7">
        <v>2</v>
      </c>
      <c r="D65" s="7">
        <f t="shared" si="13"/>
        <v>4</v>
      </c>
      <c r="E65" s="7">
        <v>3</v>
      </c>
      <c r="F65" s="8">
        <f t="shared" si="14"/>
        <v>0.884483826285089</v>
      </c>
      <c r="G65" s="8">
        <f t="shared" si="15"/>
        <v>1.76896765257018</v>
      </c>
      <c r="H65" s="8">
        <f t="shared" si="16"/>
        <v>3.53793530514036</v>
      </c>
      <c r="I65" s="8">
        <f t="shared" si="16"/>
        <v>2.65345147885527</v>
      </c>
      <c r="O65" s="21">
        <v>22</v>
      </c>
      <c r="P65" s="22">
        <f t="shared" si="17"/>
        <v>0.0134666068726261</v>
      </c>
      <c r="Q65" s="22">
        <f t="shared" si="18"/>
        <v>0.92866307261647</v>
      </c>
      <c r="R65" s="22">
        <f t="shared" si="19"/>
        <v>0.0725904286753883</v>
      </c>
      <c r="S65" s="22">
        <f t="shared" si="20"/>
        <v>1.01472010816448</v>
      </c>
      <c r="U65" s="21">
        <v>22</v>
      </c>
      <c r="V65" s="22">
        <f t="shared" si="21"/>
        <v>0.0132712525988922</v>
      </c>
      <c r="W65" s="22">
        <f t="shared" si="22"/>
        <v>0.915191356852401</v>
      </c>
      <c r="X65" s="22">
        <f t="shared" si="23"/>
        <v>0.0715373905487064</v>
      </c>
    </row>
    <row r="66" spans="1:24">
      <c r="A66" s="74" t="s">
        <v>50</v>
      </c>
      <c r="B66" s="8">
        <f>'iterasi 5'!W68</f>
        <v>0.880664862173347</v>
      </c>
      <c r="C66" s="7">
        <v>3</v>
      </c>
      <c r="D66" s="7">
        <f t="shared" si="13"/>
        <v>6</v>
      </c>
      <c r="E66" s="7">
        <v>2</v>
      </c>
      <c r="F66" s="8">
        <f t="shared" si="14"/>
        <v>0.7755705994668</v>
      </c>
      <c r="G66" s="8">
        <f t="shared" si="15"/>
        <v>2.3267117984004</v>
      </c>
      <c r="H66" s="8">
        <f t="shared" si="16"/>
        <v>4.6534235968008</v>
      </c>
      <c r="I66" s="8">
        <f t="shared" si="16"/>
        <v>1.5511411989336</v>
      </c>
      <c r="O66" s="21">
        <v>23</v>
      </c>
      <c r="P66" s="22">
        <f t="shared" si="17"/>
        <v>0.0134666068726261</v>
      </c>
      <c r="Q66" s="22">
        <f t="shared" si="18"/>
        <v>0.92866307261647</v>
      </c>
      <c r="R66" s="22">
        <f t="shared" si="19"/>
        <v>0.0725904286753883</v>
      </c>
      <c r="S66" s="22">
        <f t="shared" si="20"/>
        <v>1.01472010816448</v>
      </c>
      <c r="U66" s="21">
        <v>23</v>
      </c>
      <c r="V66" s="22">
        <f t="shared" si="21"/>
        <v>0.0132712525988922</v>
      </c>
      <c r="W66" s="22">
        <f t="shared" si="22"/>
        <v>0.915191356852401</v>
      </c>
      <c r="X66" s="22">
        <f t="shared" si="23"/>
        <v>0.0715373905487064</v>
      </c>
    </row>
    <row r="67" spans="1:24">
      <c r="A67" s="74" t="s">
        <v>51</v>
      </c>
      <c r="B67" s="8">
        <f>'iterasi 5'!W69</f>
        <v>0.938373342480834</v>
      </c>
      <c r="C67" s="7">
        <v>2</v>
      </c>
      <c r="D67" s="7">
        <f t="shared" si="13"/>
        <v>4</v>
      </c>
      <c r="E67" s="7">
        <v>2</v>
      </c>
      <c r="F67" s="8">
        <f t="shared" si="14"/>
        <v>0.880544529878653</v>
      </c>
      <c r="G67" s="8">
        <f t="shared" si="15"/>
        <v>1.76108905975731</v>
      </c>
      <c r="H67" s="8">
        <f t="shared" si="16"/>
        <v>3.52217811951461</v>
      </c>
      <c r="I67" s="8">
        <f t="shared" si="16"/>
        <v>1.76108905975731</v>
      </c>
      <c r="O67" s="21">
        <v>24</v>
      </c>
      <c r="P67" s="22">
        <f t="shared" si="17"/>
        <v>0.0152829750019104</v>
      </c>
      <c r="Q67" s="22">
        <f t="shared" si="18"/>
        <v>0.986959017769183</v>
      </c>
      <c r="R67" s="22">
        <f t="shared" si="19"/>
        <v>0.0556274541400454</v>
      </c>
      <c r="S67" s="22">
        <f t="shared" si="20"/>
        <v>1.05786944691114</v>
      </c>
      <c r="U67" s="21">
        <v>24</v>
      </c>
      <c r="V67" s="22">
        <f t="shared" si="21"/>
        <v>0.0144469386525294</v>
      </c>
      <c r="W67" s="22">
        <f t="shared" si="22"/>
        <v>0.932968638664245</v>
      </c>
      <c r="X67" s="22">
        <f t="shared" si="23"/>
        <v>0.0525844226832256</v>
      </c>
    </row>
    <row r="68" spans="1:24">
      <c r="A68" s="74" t="s">
        <v>52</v>
      </c>
      <c r="B68" s="8">
        <f>'iterasi 5'!W70</f>
        <v>0.118731856493834</v>
      </c>
      <c r="C68" s="7">
        <v>1</v>
      </c>
      <c r="D68" s="7">
        <f t="shared" si="13"/>
        <v>2</v>
      </c>
      <c r="E68" s="7">
        <v>1</v>
      </c>
      <c r="F68" s="8">
        <f t="shared" si="14"/>
        <v>0.0140972537464724</v>
      </c>
      <c r="G68" s="8">
        <f t="shared" si="15"/>
        <v>0.0140972537464724</v>
      </c>
      <c r="H68" s="8">
        <f t="shared" si="16"/>
        <v>0.0281945074929447</v>
      </c>
      <c r="I68" s="8">
        <f t="shared" si="16"/>
        <v>0.0140972537464724</v>
      </c>
      <c r="O68" s="21">
        <v>25</v>
      </c>
      <c r="P68" s="22">
        <f t="shared" si="17"/>
        <v>0.0210100933306111</v>
      </c>
      <c r="Q68" s="22">
        <f t="shared" si="18"/>
        <v>0.478049004708786</v>
      </c>
      <c r="R68" s="22">
        <f t="shared" si="19"/>
        <v>0.029627597973276</v>
      </c>
      <c r="S68" s="22">
        <f t="shared" si="20"/>
        <v>0.528686696012673</v>
      </c>
      <c r="U68" s="21">
        <v>25</v>
      </c>
      <c r="V68" s="22">
        <f t="shared" si="21"/>
        <v>0.039740158943034</v>
      </c>
      <c r="W68" s="22">
        <f t="shared" si="22"/>
        <v>0.904219849514289</v>
      </c>
      <c r="X68" s="22">
        <f t="shared" si="23"/>
        <v>0.0560399915426768</v>
      </c>
    </row>
    <row r="69" spans="1:24">
      <c r="A69" s="74" t="s">
        <v>53</v>
      </c>
      <c r="B69" s="8">
        <f>'iterasi 5'!W71</f>
        <v>0.940470002862978</v>
      </c>
      <c r="C69" s="7">
        <v>2</v>
      </c>
      <c r="D69" s="7">
        <f t="shared" si="13"/>
        <v>4</v>
      </c>
      <c r="E69" s="7">
        <v>3</v>
      </c>
      <c r="F69" s="8">
        <f t="shared" si="14"/>
        <v>0.884483826285089</v>
      </c>
      <c r="G69" s="8">
        <f t="shared" si="15"/>
        <v>1.76896765257018</v>
      </c>
      <c r="H69" s="8">
        <f t="shared" si="16"/>
        <v>3.53793530514036</v>
      </c>
      <c r="I69" s="8">
        <f t="shared" si="16"/>
        <v>2.65345147885527</v>
      </c>
      <c r="O69" s="21">
        <v>26</v>
      </c>
      <c r="P69" s="22">
        <f t="shared" si="17"/>
        <v>0.0134666068726261</v>
      </c>
      <c r="Q69" s="22">
        <f t="shared" si="18"/>
        <v>0.92866307261647</v>
      </c>
      <c r="R69" s="22">
        <f t="shared" si="19"/>
        <v>0.0725904286753883</v>
      </c>
      <c r="S69" s="22">
        <f t="shared" si="20"/>
        <v>1.01472010816448</v>
      </c>
      <c r="U69" s="21">
        <v>26</v>
      </c>
      <c r="V69" s="22">
        <f t="shared" si="21"/>
        <v>0.0132712525988922</v>
      </c>
      <c r="W69" s="22">
        <f t="shared" si="22"/>
        <v>0.915191356852401</v>
      </c>
      <c r="X69" s="22">
        <f t="shared" si="23"/>
        <v>0.0715373905487064</v>
      </c>
    </row>
    <row r="70" spans="1:24">
      <c r="A70" s="74" t="s">
        <v>54</v>
      </c>
      <c r="B70" s="8">
        <f>'iterasi 5'!W72</f>
        <v>0.00337285093774905</v>
      </c>
      <c r="C70" s="7">
        <v>5</v>
      </c>
      <c r="D70" s="7">
        <f t="shared" si="13"/>
        <v>10</v>
      </c>
      <c r="E70" s="7">
        <v>7</v>
      </c>
      <c r="F70" s="8">
        <f t="shared" si="14"/>
        <v>1.13761234482746e-5</v>
      </c>
      <c r="G70" s="8">
        <f t="shared" si="15"/>
        <v>5.68806172413732e-5</v>
      </c>
      <c r="H70" s="8">
        <f t="shared" si="16"/>
        <v>0.000113761234482746</v>
      </c>
      <c r="I70" s="8">
        <f t="shared" si="16"/>
        <v>7.96328641379225e-5</v>
      </c>
      <c r="O70" s="21">
        <v>27</v>
      </c>
      <c r="P70" s="22">
        <f t="shared" si="17"/>
        <v>0.00821390260359289</v>
      </c>
      <c r="Q70" s="22">
        <f t="shared" si="18"/>
        <v>0.0824714968725488</v>
      </c>
      <c r="R70" s="22">
        <f t="shared" si="19"/>
        <v>0.625503043523348</v>
      </c>
      <c r="S70" s="22">
        <f t="shared" si="20"/>
        <v>0.71618844299949</v>
      </c>
      <c r="U70" s="21">
        <v>27</v>
      </c>
      <c r="V70" s="22">
        <f t="shared" si="21"/>
        <v>0.0114689125241843</v>
      </c>
      <c r="W70" s="22">
        <f t="shared" si="22"/>
        <v>0.115153347807663</v>
      </c>
      <c r="X70" s="22">
        <f t="shared" si="23"/>
        <v>0.873377739668153</v>
      </c>
    </row>
    <row r="71" spans="1:24">
      <c r="A71" s="74" t="s">
        <v>55</v>
      </c>
      <c r="B71" s="8">
        <f>'iterasi 5'!W73</f>
        <v>0.118731856493834</v>
      </c>
      <c r="C71" s="7">
        <v>1</v>
      </c>
      <c r="D71" s="7">
        <f t="shared" si="13"/>
        <v>2</v>
      </c>
      <c r="E71" s="7">
        <v>1</v>
      </c>
      <c r="F71" s="8">
        <f t="shared" si="14"/>
        <v>0.0140972537464724</v>
      </c>
      <c r="G71" s="8">
        <f t="shared" si="15"/>
        <v>0.0140972537464724</v>
      </c>
      <c r="H71" s="8">
        <f t="shared" si="16"/>
        <v>0.0281945074929447</v>
      </c>
      <c r="I71" s="8">
        <f t="shared" si="16"/>
        <v>0.0140972537464724</v>
      </c>
      <c r="O71" s="21">
        <v>28</v>
      </c>
      <c r="P71" s="22">
        <f t="shared" si="17"/>
        <v>0.0152829750019104</v>
      </c>
      <c r="Q71" s="22">
        <f t="shared" si="18"/>
        <v>0.986959017769183</v>
      </c>
      <c r="R71" s="22">
        <f t="shared" si="19"/>
        <v>0.0556274541400454</v>
      </c>
      <c r="S71" s="22">
        <f t="shared" si="20"/>
        <v>1.05786944691114</v>
      </c>
      <c r="U71" s="21">
        <v>28</v>
      </c>
      <c r="V71" s="22">
        <f t="shared" si="21"/>
        <v>0.0144469386525294</v>
      </c>
      <c r="W71" s="22">
        <f t="shared" si="22"/>
        <v>0.932968638664245</v>
      </c>
      <c r="X71" s="22">
        <f t="shared" si="23"/>
        <v>0.0525844226832256</v>
      </c>
    </row>
    <row r="72" spans="1:24">
      <c r="A72" s="28" t="s">
        <v>5</v>
      </c>
      <c r="B72" s="28"/>
      <c r="C72" s="28"/>
      <c r="D72" s="28"/>
      <c r="E72" s="28"/>
      <c r="F72" s="29">
        <f>SUM(F42:F71)</f>
        <v>10.4153205587335</v>
      </c>
      <c r="G72" s="29">
        <f>SUM(G42:G71)</f>
        <v>24.9811266214838</v>
      </c>
      <c r="H72" s="29">
        <f>SUM(H42:H71)</f>
        <v>49.9622532429676</v>
      </c>
      <c r="I72" s="29">
        <f>SUM(I42:I71)</f>
        <v>26.3695268456038</v>
      </c>
      <c r="O72" s="21">
        <v>29</v>
      </c>
      <c r="P72" s="22">
        <f t="shared" si="17"/>
        <v>6.86537899209979</v>
      </c>
      <c r="Q72" s="22">
        <f t="shared" si="18"/>
        <v>0.0185860284361741</v>
      </c>
      <c r="R72" s="22">
        <f t="shared" si="19"/>
        <v>0.00691041201351438</v>
      </c>
      <c r="S72" s="22">
        <f t="shared" si="20"/>
        <v>6.89087543254948</v>
      </c>
      <c r="U72" s="21">
        <v>29</v>
      </c>
      <c r="V72" s="22">
        <f t="shared" si="21"/>
        <v>0.996299970780308</v>
      </c>
      <c r="W72" s="22">
        <f t="shared" si="22"/>
        <v>0.00269719408195683</v>
      </c>
      <c r="X72" s="22">
        <f t="shared" si="23"/>
        <v>0.00100283513773484</v>
      </c>
    </row>
    <row r="73" spans="1:24">
      <c r="A73" s="28" t="s">
        <v>66</v>
      </c>
      <c r="B73" s="28"/>
      <c r="C73" s="28"/>
      <c r="D73" s="28"/>
      <c r="E73" s="28"/>
      <c r="F73" s="28"/>
      <c r="G73" s="29">
        <f>(G72/$F72)</f>
        <v>2.39849810484579</v>
      </c>
      <c r="H73" s="29">
        <f>(H72/$F72)</f>
        <v>4.79699620969159</v>
      </c>
      <c r="I73" s="29">
        <f>(I72/$F72)</f>
        <v>2.53180175270672</v>
      </c>
      <c r="O73" s="21">
        <v>30</v>
      </c>
      <c r="P73" s="22">
        <f t="shared" si="17"/>
        <v>0.00821390260359289</v>
      </c>
      <c r="Q73" s="22">
        <f t="shared" si="18"/>
        <v>0.0824714968725488</v>
      </c>
      <c r="R73" s="22">
        <f t="shared" si="19"/>
        <v>0.625503043523348</v>
      </c>
      <c r="S73" s="22">
        <f t="shared" si="20"/>
        <v>0.71618844299949</v>
      </c>
      <c r="U73" s="21">
        <v>30</v>
      </c>
      <c r="V73" s="22">
        <f t="shared" si="21"/>
        <v>0.0114689125241843</v>
      </c>
      <c r="W73" s="22">
        <f t="shared" si="22"/>
        <v>0.115153347807663</v>
      </c>
      <c r="X73" s="22">
        <f t="shared" si="23"/>
        <v>0.873377739668153</v>
      </c>
    </row>
    <row r="74" spans="1:9">
      <c r="A74" s="30"/>
      <c r="B74" s="30"/>
      <c r="C74" s="30"/>
      <c r="D74" s="30"/>
      <c r="E74" s="30"/>
      <c r="F74" s="30"/>
      <c r="G74" s="67"/>
      <c r="H74" s="67"/>
      <c r="I74" s="67"/>
    </row>
    <row r="75" spans="1:9">
      <c r="A75" s="30"/>
      <c r="B75" s="30"/>
      <c r="C75" s="30"/>
      <c r="D75" s="30"/>
      <c r="E75" s="30"/>
      <c r="F75" s="30"/>
      <c r="G75" s="67"/>
      <c r="H75" s="67"/>
      <c r="I75" s="67"/>
    </row>
    <row r="76" spans="1:16">
      <c r="A76" s="32" t="s">
        <v>3</v>
      </c>
      <c r="B76" s="32" t="s">
        <v>67</v>
      </c>
      <c r="C76" s="32" t="s">
        <v>10</v>
      </c>
      <c r="D76" s="32"/>
      <c r="E76" s="32"/>
      <c r="F76" s="34" t="s">
        <v>11</v>
      </c>
      <c r="G76" s="32" t="s">
        <v>12</v>
      </c>
      <c r="H76" s="32" t="s">
        <v>13</v>
      </c>
      <c r="I76" s="32" t="s">
        <v>14</v>
      </c>
      <c r="O76" s="39" t="s">
        <v>68</v>
      </c>
      <c r="P76" s="40"/>
    </row>
    <row r="77" spans="1:16">
      <c r="A77" s="32"/>
      <c r="B77" s="32"/>
      <c r="C77" s="32" t="s">
        <v>21</v>
      </c>
      <c r="D77" s="32" t="s">
        <v>22</v>
      </c>
      <c r="E77" s="32" t="s">
        <v>23</v>
      </c>
      <c r="F77" s="34"/>
      <c r="G77" s="32"/>
      <c r="H77" s="32"/>
      <c r="I77" s="32"/>
      <c r="O77" s="40"/>
      <c r="P77" s="40"/>
    </row>
    <row r="78" spans="1:16">
      <c r="A78" s="74" t="s">
        <v>26</v>
      </c>
      <c r="B78" s="8">
        <f>'iterasi 5'!X44</f>
        <v>0.0509753191421589</v>
      </c>
      <c r="C78" s="7">
        <v>2</v>
      </c>
      <c r="D78" s="7">
        <f>C78*2</f>
        <v>4</v>
      </c>
      <c r="E78" s="7">
        <v>2</v>
      </c>
      <c r="F78" s="8">
        <f>B78^2</f>
        <v>0.00259848316164495</v>
      </c>
      <c r="G78" s="8">
        <f>$F78*C78</f>
        <v>0.0051969663232899</v>
      </c>
      <c r="H78" s="8">
        <f>$F78*D78</f>
        <v>0.0103939326465798</v>
      </c>
      <c r="I78" s="8">
        <f>$F78*E78</f>
        <v>0.0051969663232899</v>
      </c>
      <c r="O78" s="41" t="s">
        <v>86</v>
      </c>
      <c r="P78" s="27">
        <f>SUM(V6:V35)</f>
        <v>201.713794259455</v>
      </c>
    </row>
    <row r="79" spans="1:16">
      <c r="A79" s="74" t="s">
        <v>27</v>
      </c>
      <c r="B79" s="8">
        <f>'iterasi 5'!X45</f>
        <v>0.0598684748720085</v>
      </c>
      <c r="C79" s="7">
        <v>3</v>
      </c>
      <c r="D79" s="7">
        <f t="shared" ref="D79:D107" si="24">C79*2</f>
        <v>6</v>
      </c>
      <c r="E79" s="7">
        <v>3</v>
      </c>
      <c r="F79" s="8">
        <f t="shared" ref="F79:F107" si="25">B79^2</f>
        <v>0.00358423428350032</v>
      </c>
      <c r="G79" s="8">
        <f t="shared" ref="G79:G107" si="26">F79*C79</f>
        <v>0.010752702850501</v>
      </c>
      <c r="H79" s="8">
        <f t="shared" ref="H79:I107" si="27">$F79*D79</f>
        <v>0.0215054057010019</v>
      </c>
      <c r="I79" s="8">
        <f t="shared" si="27"/>
        <v>0.010752702850501</v>
      </c>
      <c r="O79" s="41" t="s">
        <v>83</v>
      </c>
      <c r="P79" s="27">
        <f>'iterasi 5'!V36</f>
        <v>207.225987198747</v>
      </c>
    </row>
    <row r="80" spans="1:16">
      <c r="A80" s="74" t="s">
        <v>28</v>
      </c>
      <c r="B80" s="8">
        <f>'iterasi 5'!X46</f>
        <v>0.947337494939177</v>
      </c>
      <c r="C80" s="7">
        <v>0</v>
      </c>
      <c r="D80" s="7">
        <f t="shared" si="24"/>
        <v>0</v>
      </c>
      <c r="E80" s="7">
        <v>0</v>
      </c>
      <c r="F80" s="8">
        <f t="shared" si="25"/>
        <v>0.897448329317635</v>
      </c>
      <c r="G80" s="8">
        <f t="shared" si="26"/>
        <v>0</v>
      </c>
      <c r="H80" s="8">
        <f t="shared" si="27"/>
        <v>0</v>
      </c>
      <c r="I80" s="8">
        <f t="shared" si="27"/>
        <v>0</v>
      </c>
      <c r="O80" s="41" t="s">
        <v>87</v>
      </c>
      <c r="P80" s="27">
        <f>ABS(P78-P79)</f>
        <v>5.51219293929165</v>
      </c>
    </row>
    <row r="81" spans="1:9">
      <c r="A81" s="74" t="s">
        <v>29</v>
      </c>
      <c r="B81" s="8">
        <f>'iterasi 5'!X47</f>
        <v>0.0328102052266376</v>
      </c>
      <c r="C81" s="7">
        <v>6</v>
      </c>
      <c r="D81" s="7">
        <f t="shared" si="24"/>
        <v>12</v>
      </c>
      <c r="E81" s="7">
        <v>8</v>
      </c>
      <c r="F81" s="8">
        <f t="shared" si="25"/>
        <v>0.00107650956701408</v>
      </c>
      <c r="G81" s="8">
        <f t="shared" si="26"/>
        <v>0.00645905740208445</v>
      </c>
      <c r="H81" s="8">
        <f t="shared" si="27"/>
        <v>0.0129181148041689</v>
      </c>
      <c r="I81" s="8">
        <f t="shared" si="27"/>
        <v>0.0086120765361126</v>
      </c>
    </row>
    <row r="82" spans="1:16">
      <c r="A82" s="74" t="s">
        <v>30</v>
      </c>
      <c r="B82" s="8">
        <f>'iterasi 5'!X48</f>
        <v>0.869403795103859</v>
      </c>
      <c r="C82" s="7">
        <v>1</v>
      </c>
      <c r="D82" s="7">
        <f t="shared" si="24"/>
        <v>2</v>
      </c>
      <c r="E82" s="7">
        <v>1</v>
      </c>
      <c r="F82" s="8">
        <f t="shared" si="25"/>
        <v>0.755862958940993</v>
      </c>
      <c r="G82" s="8">
        <f t="shared" si="26"/>
        <v>0.755862958940993</v>
      </c>
      <c r="H82" s="8">
        <f t="shared" si="27"/>
        <v>1.51172591788199</v>
      </c>
      <c r="I82" s="8">
        <f t="shared" si="27"/>
        <v>0.755862958940993</v>
      </c>
      <c r="O82" s="42" t="s">
        <v>88</v>
      </c>
      <c r="P82" s="43"/>
    </row>
    <row r="83" spans="1:16">
      <c r="A83" s="74" t="s">
        <v>31</v>
      </c>
      <c r="B83" s="8">
        <f>'iterasi 5'!X49</f>
        <v>0.908681067797837</v>
      </c>
      <c r="C83" s="7">
        <v>1</v>
      </c>
      <c r="D83" s="7">
        <f t="shared" si="24"/>
        <v>2</v>
      </c>
      <c r="E83" s="7">
        <v>0</v>
      </c>
      <c r="F83" s="8">
        <f t="shared" si="25"/>
        <v>0.825701282974218</v>
      </c>
      <c r="G83" s="8">
        <f t="shared" si="26"/>
        <v>0.825701282974218</v>
      </c>
      <c r="H83" s="8">
        <f t="shared" si="27"/>
        <v>1.65140256594844</v>
      </c>
      <c r="I83" s="8">
        <f t="shared" si="27"/>
        <v>0</v>
      </c>
      <c r="O83" s="43"/>
      <c r="P83" s="43"/>
    </row>
    <row r="84" spans="1:9">
      <c r="A84" s="74" t="s">
        <v>32</v>
      </c>
      <c r="B84" s="8">
        <f>'iterasi 5'!X50</f>
        <v>0.0509753191421589</v>
      </c>
      <c r="C84" s="7">
        <v>2</v>
      </c>
      <c r="D84" s="7">
        <f t="shared" si="24"/>
        <v>4</v>
      </c>
      <c r="E84" s="7">
        <v>2</v>
      </c>
      <c r="F84" s="8">
        <f t="shared" si="25"/>
        <v>0.00259848316164495</v>
      </c>
      <c r="G84" s="8">
        <f t="shared" si="26"/>
        <v>0.0051969663232899</v>
      </c>
      <c r="H84" s="8">
        <f t="shared" si="27"/>
        <v>0.0103939326465798</v>
      </c>
      <c r="I84" s="8">
        <f t="shared" si="27"/>
        <v>0.0051969663232899</v>
      </c>
    </row>
    <row r="85" spans="1:9">
      <c r="A85" s="74" t="s">
        <v>33</v>
      </c>
      <c r="B85" s="8">
        <f>'iterasi 5'!X51</f>
        <v>0.083430104067042</v>
      </c>
      <c r="C85" s="7">
        <v>3</v>
      </c>
      <c r="D85" s="7">
        <f t="shared" si="24"/>
        <v>6</v>
      </c>
      <c r="E85" s="7">
        <v>4</v>
      </c>
      <c r="F85" s="8">
        <f t="shared" si="25"/>
        <v>0.00696058226463746</v>
      </c>
      <c r="G85" s="8">
        <f t="shared" si="26"/>
        <v>0.0208817467939124</v>
      </c>
      <c r="H85" s="8">
        <f t="shared" si="27"/>
        <v>0.0417634935878248</v>
      </c>
      <c r="I85" s="8">
        <f t="shared" si="27"/>
        <v>0.0278423290585499</v>
      </c>
    </row>
    <row r="86" spans="1:9">
      <c r="A86" s="74" t="s">
        <v>34</v>
      </c>
      <c r="B86" s="8">
        <f>'iterasi 5'!X52</f>
        <v>0.153891690831998</v>
      </c>
      <c r="C86" s="7">
        <v>4</v>
      </c>
      <c r="D86" s="7">
        <f t="shared" si="24"/>
        <v>8</v>
      </c>
      <c r="E86" s="7">
        <v>1</v>
      </c>
      <c r="F86" s="8">
        <f t="shared" si="25"/>
        <v>0.0236826525071313</v>
      </c>
      <c r="G86" s="8">
        <f t="shared" si="26"/>
        <v>0.0947306100285254</v>
      </c>
      <c r="H86" s="8">
        <f t="shared" si="27"/>
        <v>0.189461220057051</v>
      </c>
      <c r="I86" s="8">
        <f t="shared" si="27"/>
        <v>0.0236826525071313</v>
      </c>
    </row>
    <row r="87" spans="1:9">
      <c r="A87" s="74" t="s">
        <v>35</v>
      </c>
      <c r="B87" s="8">
        <f>'iterasi 5'!X53</f>
        <v>0.0747778027988062</v>
      </c>
      <c r="C87" s="7">
        <v>7</v>
      </c>
      <c r="D87" s="7">
        <f t="shared" si="24"/>
        <v>14</v>
      </c>
      <c r="E87" s="7">
        <v>9</v>
      </c>
      <c r="F87" s="8">
        <f t="shared" si="25"/>
        <v>0.00559171979141714</v>
      </c>
      <c r="G87" s="8">
        <f t="shared" si="26"/>
        <v>0.03914203853992</v>
      </c>
      <c r="H87" s="8">
        <f t="shared" si="27"/>
        <v>0.07828407707984</v>
      </c>
      <c r="I87" s="8">
        <f t="shared" si="27"/>
        <v>0.0503254781227543</v>
      </c>
    </row>
    <row r="88" spans="1:9">
      <c r="A88" s="74" t="s">
        <v>36</v>
      </c>
      <c r="B88" s="8">
        <f>'iterasi 5'!X54</f>
        <v>0.947337494939177</v>
      </c>
      <c r="C88" s="7">
        <v>0</v>
      </c>
      <c r="D88" s="7">
        <f t="shared" si="24"/>
        <v>0</v>
      </c>
      <c r="E88" s="7">
        <v>0</v>
      </c>
      <c r="F88" s="8">
        <f t="shared" si="25"/>
        <v>0.897448329317635</v>
      </c>
      <c r="G88" s="8">
        <f t="shared" si="26"/>
        <v>0</v>
      </c>
      <c r="H88" s="8">
        <f t="shared" si="27"/>
        <v>0</v>
      </c>
      <c r="I88" s="8">
        <f t="shared" si="27"/>
        <v>0</v>
      </c>
    </row>
    <row r="89" spans="1:9">
      <c r="A89" s="74" t="s">
        <v>37</v>
      </c>
      <c r="B89" s="8">
        <f>'iterasi 5'!X55</f>
        <v>0.104313574113514</v>
      </c>
      <c r="C89" s="7">
        <v>4</v>
      </c>
      <c r="D89" s="7">
        <f t="shared" si="24"/>
        <v>8</v>
      </c>
      <c r="E89" s="7">
        <v>3</v>
      </c>
      <c r="F89" s="8">
        <f t="shared" si="25"/>
        <v>0.0108813217443356</v>
      </c>
      <c r="G89" s="8">
        <f t="shared" si="26"/>
        <v>0.0435252869773422</v>
      </c>
      <c r="H89" s="8">
        <f t="shared" si="27"/>
        <v>0.0870505739546844</v>
      </c>
      <c r="I89" s="8">
        <f t="shared" si="27"/>
        <v>0.0326439652330067</v>
      </c>
    </row>
    <row r="90" spans="1:9">
      <c r="A90" s="74" t="s">
        <v>38</v>
      </c>
      <c r="B90" s="8">
        <f>'iterasi 5'!X56</f>
        <v>0.947337494939177</v>
      </c>
      <c r="C90" s="7">
        <v>0</v>
      </c>
      <c r="D90" s="7">
        <f t="shared" si="24"/>
        <v>0</v>
      </c>
      <c r="E90" s="7">
        <v>0</v>
      </c>
      <c r="F90" s="8">
        <f t="shared" si="25"/>
        <v>0.897448329317635</v>
      </c>
      <c r="G90" s="8">
        <f t="shared" si="26"/>
        <v>0</v>
      </c>
      <c r="H90" s="8">
        <f t="shared" si="27"/>
        <v>0</v>
      </c>
      <c r="I90" s="8">
        <f t="shared" si="27"/>
        <v>0</v>
      </c>
    </row>
    <row r="91" spans="1:9">
      <c r="A91" s="74" t="s">
        <v>39</v>
      </c>
      <c r="B91" s="8">
        <f>'iterasi 5'!X57</f>
        <v>0.182837658319845</v>
      </c>
      <c r="C91" s="7">
        <v>2</v>
      </c>
      <c r="D91" s="7">
        <f t="shared" si="24"/>
        <v>4</v>
      </c>
      <c r="E91" s="7">
        <v>1</v>
      </c>
      <c r="F91" s="8">
        <f t="shared" si="25"/>
        <v>0.0334296092998843</v>
      </c>
      <c r="G91" s="8">
        <f t="shared" si="26"/>
        <v>0.0668592185997686</v>
      </c>
      <c r="H91" s="8">
        <f t="shared" si="27"/>
        <v>0.133718437199537</v>
      </c>
      <c r="I91" s="8">
        <f t="shared" si="27"/>
        <v>0.0334296092998843</v>
      </c>
    </row>
    <row r="92" spans="1:9">
      <c r="A92" s="74" t="s">
        <v>40</v>
      </c>
      <c r="B92" s="8">
        <f>'iterasi 5'!X58</f>
        <v>0.107677746925405</v>
      </c>
      <c r="C92" s="7">
        <v>3</v>
      </c>
      <c r="D92" s="7">
        <f t="shared" si="24"/>
        <v>6</v>
      </c>
      <c r="E92" s="7">
        <v>5</v>
      </c>
      <c r="F92" s="8">
        <f t="shared" si="25"/>
        <v>0.0115944971829316</v>
      </c>
      <c r="G92" s="8">
        <f t="shared" si="26"/>
        <v>0.0347834915487947</v>
      </c>
      <c r="H92" s="8">
        <f t="shared" si="27"/>
        <v>0.0695669830975894</v>
      </c>
      <c r="I92" s="8">
        <f t="shared" si="27"/>
        <v>0.0579724859146578</v>
      </c>
    </row>
    <row r="93" spans="1:9">
      <c r="A93" s="74" t="s">
        <v>41</v>
      </c>
      <c r="B93" s="8">
        <f>'iterasi 5'!X59</f>
        <v>0.869403795103859</v>
      </c>
      <c r="C93" s="7">
        <v>1</v>
      </c>
      <c r="D93" s="7">
        <f t="shared" si="24"/>
        <v>2</v>
      </c>
      <c r="E93" s="7">
        <v>1</v>
      </c>
      <c r="F93" s="8">
        <f t="shared" si="25"/>
        <v>0.755862958940993</v>
      </c>
      <c r="G93" s="8">
        <f t="shared" si="26"/>
        <v>0.755862958940993</v>
      </c>
      <c r="H93" s="8">
        <f t="shared" si="27"/>
        <v>1.51172591788199</v>
      </c>
      <c r="I93" s="8">
        <f t="shared" si="27"/>
        <v>0.755862958940993</v>
      </c>
    </row>
    <row r="94" spans="1:9">
      <c r="A94" s="74" t="s">
        <v>42</v>
      </c>
      <c r="B94" s="8">
        <f>'iterasi 5'!X60</f>
        <v>0.947337494939177</v>
      </c>
      <c r="C94" s="7">
        <v>0</v>
      </c>
      <c r="D94" s="7">
        <f t="shared" si="24"/>
        <v>0</v>
      </c>
      <c r="E94" s="7">
        <v>0</v>
      </c>
      <c r="F94" s="8">
        <f t="shared" si="25"/>
        <v>0.897448329317635</v>
      </c>
      <c r="G94" s="8">
        <f t="shared" si="26"/>
        <v>0</v>
      </c>
      <c r="H94" s="8">
        <f t="shared" si="27"/>
        <v>0</v>
      </c>
      <c r="I94" s="8">
        <f t="shared" si="27"/>
        <v>0</v>
      </c>
    </row>
    <row r="95" spans="1:9">
      <c r="A95" s="74" t="s">
        <v>43</v>
      </c>
      <c r="B95" s="8">
        <f>'iterasi 5'!X61</f>
        <v>0.107677746925405</v>
      </c>
      <c r="C95" s="7">
        <v>3</v>
      </c>
      <c r="D95" s="7">
        <f t="shared" si="24"/>
        <v>6</v>
      </c>
      <c r="E95" s="7">
        <v>5</v>
      </c>
      <c r="F95" s="8">
        <f t="shared" si="25"/>
        <v>0.0115944971829316</v>
      </c>
      <c r="G95" s="8">
        <f t="shared" si="26"/>
        <v>0.0347834915487947</v>
      </c>
      <c r="H95" s="8">
        <f t="shared" si="27"/>
        <v>0.0695669830975894</v>
      </c>
      <c r="I95" s="8">
        <f t="shared" si="27"/>
        <v>0.0579724859146578</v>
      </c>
    </row>
    <row r="96" spans="1:9">
      <c r="A96" s="74" t="s">
        <v>44</v>
      </c>
      <c r="B96" s="8">
        <f>'iterasi 5'!X62</f>
        <v>0.0379049439782192</v>
      </c>
      <c r="C96" s="7">
        <v>4</v>
      </c>
      <c r="D96" s="7">
        <f t="shared" si="24"/>
        <v>8</v>
      </c>
      <c r="E96" s="7">
        <v>7</v>
      </c>
      <c r="F96" s="8">
        <f t="shared" si="25"/>
        <v>0.00143678477799194</v>
      </c>
      <c r="G96" s="8">
        <f t="shared" si="26"/>
        <v>0.00574713911196776</v>
      </c>
      <c r="H96" s="8">
        <f t="shared" si="27"/>
        <v>0.0114942782239355</v>
      </c>
      <c r="I96" s="8">
        <f t="shared" si="27"/>
        <v>0.0100574934459436</v>
      </c>
    </row>
    <row r="97" spans="1:9">
      <c r="A97" s="74" t="s">
        <v>45</v>
      </c>
      <c r="B97" s="8">
        <f>'iterasi 5'!X63</f>
        <v>0.00265256844137705</v>
      </c>
      <c r="C97" s="7">
        <v>5</v>
      </c>
      <c r="D97" s="7">
        <f t="shared" si="24"/>
        <v>10</v>
      </c>
      <c r="E97" s="7">
        <v>6</v>
      </c>
      <c r="F97" s="8">
        <f t="shared" si="25"/>
        <v>7.03611933618948e-6</v>
      </c>
      <c r="G97" s="8">
        <f t="shared" si="26"/>
        <v>3.51805966809474e-5</v>
      </c>
      <c r="H97" s="8">
        <f t="shared" si="27"/>
        <v>7.03611933618948e-5</v>
      </c>
      <c r="I97" s="8">
        <f t="shared" si="27"/>
        <v>4.22167160171369e-5</v>
      </c>
    </row>
    <row r="98" spans="1:9">
      <c r="A98" s="74" t="s">
        <v>46</v>
      </c>
      <c r="B98" s="8">
        <f>'iterasi 5'!X64</f>
        <v>0.947337494939177</v>
      </c>
      <c r="C98" s="7">
        <v>0</v>
      </c>
      <c r="D98" s="7">
        <f t="shared" si="24"/>
        <v>0</v>
      </c>
      <c r="E98" s="7">
        <v>0</v>
      </c>
      <c r="F98" s="8">
        <f t="shared" si="25"/>
        <v>0.897448329317635</v>
      </c>
      <c r="G98" s="8">
        <f t="shared" si="26"/>
        <v>0</v>
      </c>
      <c r="H98" s="8">
        <f t="shared" si="27"/>
        <v>0</v>
      </c>
      <c r="I98" s="8">
        <f t="shared" si="27"/>
        <v>0</v>
      </c>
    </row>
    <row r="99" spans="1:9">
      <c r="A99" s="74" t="s">
        <v>47</v>
      </c>
      <c r="B99" s="8">
        <f>'iterasi 5'!X65</f>
        <v>0.0509753191421589</v>
      </c>
      <c r="C99" s="7">
        <v>2</v>
      </c>
      <c r="D99" s="7">
        <f t="shared" si="24"/>
        <v>4</v>
      </c>
      <c r="E99" s="7">
        <v>2</v>
      </c>
      <c r="F99" s="8">
        <f t="shared" si="25"/>
        <v>0.00259848316164495</v>
      </c>
      <c r="G99" s="8">
        <f t="shared" si="26"/>
        <v>0.0051969663232899</v>
      </c>
      <c r="H99" s="8">
        <f t="shared" si="27"/>
        <v>0.0103939326465798</v>
      </c>
      <c r="I99" s="8">
        <f t="shared" si="27"/>
        <v>0.0051969663232899</v>
      </c>
    </row>
    <row r="100" spans="1:9">
      <c r="A100" s="74" t="s">
        <v>48</v>
      </c>
      <c r="B100" s="8">
        <f>'iterasi 5'!X66</f>
        <v>0.0509753191421589</v>
      </c>
      <c r="C100" s="7">
        <v>2</v>
      </c>
      <c r="D100" s="7">
        <f t="shared" si="24"/>
        <v>4</v>
      </c>
      <c r="E100" s="7">
        <v>2</v>
      </c>
      <c r="F100" s="8">
        <f t="shared" si="25"/>
        <v>0.00259848316164495</v>
      </c>
      <c r="G100" s="8">
        <f t="shared" si="26"/>
        <v>0.0051969663232899</v>
      </c>
      <c r="H100" s="8">
        <f t="shared" si="27"/>
        <v>0.0103939326465798</v>
      </c>
      <c r="I100" s="8">
        <f t="shared" si="27"/>
        <v>0.0051969663232899</v>
      </c>
    </row>
    <row r="101" spans="1:9">
      <c r="A101" s="74" t="s">
        <v>49</v>
      </c>
      <c r="B101" s="8">
        <f>'iterasi 5'!X67</f>
        <v>0.0453238261863682</v>
      </c>
      <c r="C101" s="7">
        <v>2</v>
      </c>
      <c r="D101" s="7">
        <f t="shared" si="24"/>
        <v>4</v>
      </c>
      <c r="E101" s="7">
        <v>3</v>
      </c>
      <c r="F101" s="8">
        <f t="shared" si="25"/>
        <v>0.00205424922017211</v>
      </c>
      <c r="G101" s="8">
        <f t="shared" si="26"/>
        <v>0.00410849844034423</v>
      </c>
      <c r="H101" s="8">
        <f t="shared" si="27"/>
        <v>0.00821699688068845</v>
      </c>
      <c r="I101" s="8">
        <f t="shared" si="27"/>
        <v>0.00616274766051634</v>
      </c>
    </row>
    <row r="102" spans="1:9">
      <c r="A102" s="74" t="s">
        <v>50</v>
      </c>
      <c r="B102" s="8">
        <f>'iterasi 5'!X68</f>
        <v>0.0650959815165406</v>
      </c>
      <c r="C102" s="7">
        <v>3</v>
      </c>
      <c r="D102" s="7">
        <f t="shared" si="24"/>
        <v>6</v>
      </c>
      <c r="E102" s="7">
        <v>2</v>
      </c>
      <c r="F102" s="8">
        <f t="shared" si="25"/>
        <v>0.0042374868096018</v>
      </c>
      <c r="G102" s="8">
        <f t="shared" si="26"/>
        <v>0.0127124604288054</v>
      </c>
      <c r="H102" s="8">
        <f t="shared" si="27"/>
        <v>0.0254249208576108</v>
      </c>
      <c r="I102" s="8">
        <f t="shared" si="27"/>
        <v>0.00847497361920359</v>
      </c>
    </row>
    <row r="103" spans="1:9">
      <c r="A103" s="74" t="s">
        <v>51</v>
      </c>
      <c r="B103" s="8">
        <f>'iterasi 5'!X69</f>
        <v>0.0509753191421589</v>
      </c>
      <c r="C103" s="7">
        <v>2</v>
      </c>
      <c r="D103" s="7">
        <f t="shared" si="24"/>
        <v>4</v>
      </c>
      <c r="E103" s="7">
        <v>2</v>
      </c>
      <c r="F103" s="8">
        <f t="shared" si="25"/>
        <v>0.00259848316164495</v>
      </c>
      <c r="G103" s="8">
        <f t="shared" si="26"/>
        <v>0.0051969663232899</v>
      </c>
      <c r="H103" s="8">
        <f t="shared" si="27"/>
        <v>0.0103939326465798</v>
      </c>
      <c r="I103" s="8">
        <f t="shared" si="27"/>
        <v>0.0051969663232899</v>
      </c>
    </row>
    <row r="104" spans="1:9">
      <c r="A104" s="74" t="s">
        <v>52</v>
      </c>
      <c r="B104" s="8">
        <f>'iterasi 5'!X70</f>
        <v>0.869403795103859</v>
      </c>
      <c r="C104" s="7">
        <v>1</v>
      </c>
      <c r="D104" s="7">
        <f t="shared" si="24"/>
        <v>2</v>
      </c>
      <c r="E104" s="7">
        <v>1</v>
      </c>
      <c r="F104" s="8">
        <f t="shared" si="25"/>
        <v>0.755862958940993</v>
      </c>
      <c r="G104" s="8">
        <f t="shared" si="26"/>
        <v>0.755862958940993</v>
      </c>
      <c r="H104" s="8">
        <f t="shared" si="27"/>
        <v>1.51172591788199</v>
      </c>
      <c r="I104" s="8">
        <f t="shared" si="27"/>
        <v>0.755862958940993</v>
      </c>
    </row>
    <row r="105" spans="1:9">
      <c r="A105" s="74" t="s">
        <v>53</v>
      </c>
      <c r="B105" s="8">
        <f>'iterasi 5'!X71</f>
        <v>0.0453238261863682</v>
      </c>
      <c r="C105" s="7">
        <v>2</v>
      </c>
      <c r="D105" s="7">
        <f t="shared" si="24"/>
        <v>4</v>
      </c>
      <c r="E105" s="7">
        <v>3</v>
      </c>
      <c r="F105" s="8">
        <f t="shared" si="25"/>
        <v>0.00205424922017211</v>
      </c>
      <c r="G105" s="8">
        <f t="shared" si="26"/>
        <v>0.00410849844034423</v>
      </c>
      <c r="H105" s="8">
        <f t="shared" si="27"/>
        <v>0.00821699688068845</v>
      </c>
      <c r="I105" s="8">
        <f t="shared" si="27"/>
        <v>0.00616274766051634</v>
      </c>
    </row>
    <row r="106" spans="1:9">
      <c r="A106" s="74" t="s">
        <v>54</v>
      </c>
      <c r="B106" s="8">
        <f>'iterasi 5'!X72</f>
        <v>0.00132673844530702</v>
      </c>
      <c r="C106" s="7">
        <v>5</v>
      </c>
      <c r="D106" s="7">
        <f t="shared" si="24"/>
        <v>10</v>
      </c>
      <c r="E106" s="7">
        <v>7</v>
      </c>
      <c r="F106" s="8">
        <f t="shared" si="25"/>
        <v>1.76023490225569e-6</v>
      </c>
      <c r="G106" s="8">
        <f t="shared" si="26"/>
        <v>8.80117451127843e-6</v>
      </c>
      <c r="H106" s="8">
        <f t="shared" si="27"/>
        <v>1.76023490225569e-5</v>
      </c>
      <c r="I106" s="8">
        <f t="shared" si="27"/>
        <v>1.23216443157898e-5</v>
      </c>
    </row>
    <row r="107" spans="1:9">
      <c r="A107" s="74" t="s">
        <v>55</v>
      </c>
      <c r="B107" s="8">
        <f>'iterasi 5'!X73</f>
        <v>0.869403795103859</v>
      </c>
      <c r="C107" s="7">
        <v>1</v>
      </c>
      <c r="D107" s="7">
        <f t="shared" si="24"/>
        <v>2</v>
      </c>
      <c r="E107" s="7">
        <v>1</v>
      </c>
      <c r="F107" s="8">
        <f t="shared" si="25"/>
        <v>0.755862958940993</v>
      </c>
      <c r="G107" s="8">
        <f t="shared" si="26"/>
        <v>0.755862958940993</v>
      </c>
      <c r="H107" s="8">
        <f t="shared" si="27"/>
        <v>1.51172591788199</v>
      </c>
      <c r="I107" s="8">
        <f t="shared" si="27"/>
        <v>0.755862958940993</v>
      </c>
    </row>
    <row r="108" spans="1:9">
      <c r="A108" s="36" t="s">
        <v>5</v>
      </c>
      <c r="B108" s="36"/>
      <c r="C108" s="36"/>
      <c r="D108" s="36"/>
      <c r="E108" s="36"/>
      <c r="F108" s="37">
        <f>SUM(F78:F107)</f>
        <v>8.46757437134055</v>
      </c>
      <c r="G108" s="37">
        <f>SUM(G78:G107)</f>
        <v>4.25377617283694</v>
      </c>
      <c r="H108" s="37">
        <f>SUM(H78:H107)</f>
        <v>8.50755234567387</v>
      </c>
      <c r="I108" s="37">
        <f>SUM(I78:I107)</f>
        <v>3.38358295356419</v>
      </c>
    </row>
    <row r="109" spans="1:9">
      <c r="A109" s="36" t="s">
        <v>73</v>
      </c>
      <c r="B109" s="36"/>
      <c r="C109" s="36"/>
      <c r="D109" s="36"/>
      <c r="E109" s="36"/>
      <c r="F109" s="36"/>
      <c r="G109" s="37">
        <f>(G108/$F108)</f>
        <v>0.502360650912535</v>
      </c>
      <c r="H109" s="37">
        <f>(H108/$F108)</f>
        <v>1.00472130182507</v>
      </c>
      <c r="I109" s="37">
        <f>(I108/$F108)</f>
        <v>0.399592941872032</v>
      </c>
    </row>
  </sheetData>
  <mergeCells count="46">
    <mergeCell ref="C4:E4"/>
    <mergeCell ref="P4:R4"/>
    <mergeCell ref="A36:E36"/>
    <mergeCell ref="O36:U36"/>
    <mergeCell ref="A37:F37"/>
    <mergeCell ref="C40:E40"/>
    <mergeCell ref="A72:E72"/>
    <mergeCell ref="A73:F73"/>
    <mergeCell ref="C76:E76"/>
    <mergeCell ref="A108:E108"/>
    <mergeCell ref="A109:F109"/>
    <mergeCell ref="A4:A5"/>
    <mergeCell ref="A40:A41"/>
    <mergeCell ref="A76:A77"/>
    <mergeCell ref="B4:B5"/>
    <mergeCell ref="B40:B41"/>
    <mergeCell ref="B76:B77"/>
    <mergeCell ref="F4:F5"/>
    <mergeCell ref="F40:F41"/>
    <mergeCell ref="F76:F77"/>
    <mergeCell ref="G4:G5"/>
    <mergeCell ref="G40:G41"/>
    <mergeCell ref="G76:G77"/>
    <mergeCell ref="H4:H5"/>
    <mergeCell ref="H40:H41"/>
    <mergeCell ref="H76:H77"/>
    <mergeCell ref="I4:I5"/>
    <mergeCell ref="I40:I41"/>
    <mergeCell ref="I76:I77"/>
    <mergeCell ref="K4:K6"/>
    <mergeCell ref="O4:O5"/>
    <mergeCell ref="O42:O43"/>
    <mergeCell ref="P42:P43"/>
    <mergeCell ref="Q42:Q43"/>
    <mergeCell ref="R42:R43"/>
    <mergeCell ref="S4:S5"/>
    <mergeCell ref="T4:T5"/>
    <mergeCell ref="U4:U5"/>
    <mergeCell ref="U42:U43"/>
    <mergeCell ref="V4:V5"/>
    <mergeCell ref="O76:P77"/>
    <mergeCell ref="O82:P83"/>
    <mergeCell ref="O39:X40"/>
    <mergeCell ref="A1:I2"/>
    <mergeCell ref="K1:N2"/>
    <mergeCell ref="P1:V2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9"/>
  <sheetViews>
    <sheetView topLeftCell="I70" workbookViewId="0">
      <selection activeCell="S84" sqref="S84"/>
    </sheetView>
  </sheetViews>
  <sheetFormatPr defaultColWidth="9" defaultRowHeight="15"/>
  <cols>
    <col min="2" max="2" width="25.1428571428571" customWidth="1"/>
    <col min="7" max="9" width="9.85714285714286" customWidth="1"/>
    <col min="14" max="14" width="11.2857142857143" customWidth="1"/>
    <col min="16" max="16" width="13.1428571428571" customWidth="1"/>
    <col min="17" max="17" width="11.5714285714286" customWidth="1"/>
    <col min="18" max="18" width="12.5714285714286" customWidth="1"/>
    <col min="19" max="19" width="13.4285714285714" customWidth="1"/>
    <col min="20" max="20" width="12.8571428571429" customWidth="1"/>
    <col min="21" max="21" width="9.57142857142857" customWidth="1"/>
    <col min="22" max="22" width="13.8571428571429" customWidth="1"/>
    <col min="23" max="23" width="11.4285714285714" customWidth="1"/>
    <col min="24" max="24" width="11.1428571428571" customWidth="1"/>
  </cols>
  <sheetData>
    <row r="1" spans="1:22">
      <c r="A1" s="1" t="s">
        <v>6</v>
      </c>
      <c r="B1" s="2"/>
      <c r="C1" s="2"/>
      <c r="D1" s="2"/>
      <c r="E1" s="2"/>
      <c r="F1" s="2"/>
      <c r="G1" s="2"/>
      <c r="H1" s="2"/>
      <c r="I1" s="2"/>
      <c r="K1" s="1" t="s">
        <v>7</v>
      </c>
      <c r="L1" s="2"/>
      <c r="M1" s="2"/>
      <c r="N1" s="2"/>
      <c r="P1" s="1" t="s">
        <v>8</v>
      </c>
      <c r="Q1" s="2"/>
      <c r="R1" s="2"/>
      <c r="S1" s="2"/>
      <c r="T1" s="2"/>
      <c r="U1" s="2"/>
      <c r="V1" s="2"/>
    </row>
    <row r="2" spans="1:22">
      <c r="A2" s="2"/>
      <c r="B2" s="2"/>
      <c r="C2" s="2"/>
      <c r="D2" s="2"/>
      <c r="E2" s="2"/>
      <c r="F2" s="2"/>
      <c r="G2" s="2"/>
      <c r="H2" s="2"/>
      <c r="I2" s="2"/>
      <c r="K2" s="2"/>
      <c r="L2" s="2"/>
      <c r="M2" s="2"/>
      <c r="N2" s="2"/>
      <c r="P2" s="2"/>
      <c r="Q2" s="2"/>
      <c r="R2" s="2"/>
      <c r="S2" s="2"/>
      <c r="T2" s="2"/>
      <c r="U2" s="2"/>
      <c r="V2" s="2"/>
    </row>
    <row r="4" ht="17.25" customHeight="1" spans="1:22">
      <c r="A4" s="3" t="s">
        <v>3</v>
      </c>
      <c r="B4" s="3" t="s">
        <v>9</v>
      </c>
      <c r="C4" s="3" t="s">
        <v>10</v>
      </c>
      <c r="D4" s="3"/>
      <c r="E4" s="3"/>
      <c r="F4" s="5" t="s">
        <v>11</v>
      </c>
      <c r="G4" s="3" t="s">
        <v>12</v>
      </c>
      <c r="H4" s="3" t="s">
        <v>13</v>
      </c>
      <c r="I4" s="3" t="s">
        <v>14</v>
      </c>
      <c r="K4" s="16" t="s">
        <v>15</v>
      </c>
      <c r="L4" s="49">
        <f>(G36/$F36)</f>
        <v>5.28441702245253</v>
      </c>
      <c r="M4" s="49">
        <f t="shared" ref="M4:N4" si="0">(H36/$F36)</f>
        <v>10.5688340449051</v>
      </c>
      <c r="N4" s="49">
        <f t="shared" si="0"/>
        <v>7.06943024731604</v>
      </c>
      <c r="O4" s="17" t="s">
        <v>3</v>
      </c>
      <c r="P4" s="16" t="s">
        <v>16</v>
      </c>
      <c r="Q4" s="16"/>
      <c r="R4" s="16"/>
      <c r="S4" s="16" t="s">
        <v>17</v>
      </c>
      <c r="T4" s="16" t="s">
        <v>18</v>
      </c>
      <c r="U4" s="16" t="s">
        <v>19</v>
      </c>
      <c r="V4" s="16" t="s">
        <v>20</v>
      </c>
    </row>
    <row r="5" spans="1:22">
      <c r="A5" s="3"/>
      <c r="B5" s="3"/>
      <c r="C5" s="3" t="s">
        <v>21</v>
      </c>
      <c r="D5" s="3" t="s">
        <v>22</v>
      </c>
      <c r="E5" s="3" t="s">
        <v>23</v>
      </c>
      <c r="F5" s="5"/>
      <c r="G5" s="3"/>
      <c r="H5" s="3"/>
      <c r="I5" s="3"/>
      <c r="K5" s="16"/>
      <c r="L5" s="49">
        <f>(G72/$F72)</f>
        <v>2.44676480712633</v>
      </c>
      <c r="M5" s="49">
        <f t="shared" ref="M5:N5" si="1">(H72/$F72)</f>
        <v>4.89352961425266</v>
      </c>
      <c r="N5" s="49">
        <f t="shared" si="1"/>
        <v>2.59527337948044</v>
      </c>
      <c r="O5" s="20"/>
      <c r="P5" s="19" t="s">
        <v>11</v>
      </c>
      <c r="Q5" s="19" t="s">
        <v>24</v>
      </c>
      <c r="R5" s="19" t="s">
        <v>25</v>
      </c>
      <c r="S5" s="16"/>
      <c r="T5" s="16"/>
      <c r="U5" s="16"/>
      <c r="V5" s="16"/>
    </row>
    <row r="6" spans="1:22">
      <c r="A6" s="74" t="s">
        <v>26</v>
      </c>
      <c r="B6" s="8">
        <f>'iterasi 6'!V44</f>
        <v>0.0132712525988922</v>
      </c>
      <c r="C6" s="7">
        <v>2</v>
      </c>
      <c r="D6" s="7">
        <f>C6*2</f>
        <v>4</v>
      </c>
      <c r="E6" s="7">
        <v>2</v>
      </c>
      <c r="F6" s="8">
        <f>B6^2</f>
        <v>0.000176126145543602</v>
      </c>
      <c r="G6" s="8">
        <f>$F6*C6</f>
        <v>0.000352252291087205</v>
      </c>
      <c r="H6" s="8">
        <f>$F6*D6</f>
        <v>0.000704504582174409</v>
      </c>
      <c r="I6" s="8">
        <f>$F6*E6</f>
        <v>0.000352252291087205</v>
      </c>
      <c r="K6" s="16"/>
      <c r="L6" s="49">
        <f>(G108/$F108)</f>
        <v>0.50211124704688</v>
      </c>
      <c r="M6" s="49">
        <f t="shared" ref="M6:N6" si="2">(H108/$F108)</f>
        <v>1.00422249409376</v>
      </c>
      <c r="N6" s="49">
        <f t="shared" si="2"/>
        <v>0.3985733885953</v>
      </c>
      <c r="O6" s="68">
        <v>1</v>
      </c>
      <c r="P6" s="56">
        <f>B6^2</f>
        <v>0.000176126145543602</v>
      </c>
      <c r="Q6" s="8">
        <v>0.0225</v>
      </c>
      <c r="R6" s="8">
        <v>0.2916</v>
      </c>
      <c r="S6" s="22">
        <f>SUM(($C6-L$4)^2,($D6-M$4)^2,($E6-N$4)^2)*P6</f>
        <v>0.0140259991487823</v>
      </c>
      <c r="T6" s="22">
        <f>SUM(($C42-L$5)^2,($D42-M$5)^2,($E42-N$5)^2)*Q6</f>
        <v>0.030427748116902</v>
      </c>
      <c r="U6" s="22">
        <f>SUM(($C78-L$6)^2,($D78-M$6)^2,($E78-N$6)^2)*R6</f>
        <v>4.01909969735793</v>
      </c>
      <c r="V6" s="27">
        <f>(S6+T6+U6)</f>
        <v>4.06355344462361</v>
      </c>
    </row>
    <row r="7" spans="1:22">
      <c r="A7" s="74" t="s">
        <v>27</v>
      </c>
      <c r="B7" s="8">
        <f>'iterasi 6'!V45</f>
        <v>0.0473102784793577</v>
      </c>
      <c r="C7" s="7">
        <v>3</v>
      </c>
      <c r="D7" s="7">
        <f t="shared" ref="D7:D35" si="3">C7*2</f>
        <v>6</v>
      </c>
      <c r="E7" s="7">
        <v>3</v>
      </c>
      <c r="F7" s="8">
        <f t="shared" ref="F7:F35" si="4">B7^2</f>
        <v>0.00223826244979437</v>
      </c>
      <c r="G7" s="8">
        <f t="shared" ref="G7:G35" si="5">F7*C7</f>
        <v>0.00671478734938312</v>
      </c>
      <c r="H7" s="8">
        <f t="shared" ref="H7:I35" si="6">$F7*D7</f>
        <v>0.0134295746987662</v>
      </c>
      <c r="I7" s="8">
        <f t="shared" si="6"/>
        <v>0.00671478734938312</v>
      </c>
      <c r="O7" s="68">
        <v>2</v>
      </c>
      <c r="P7" s="56">
        <f t="shared" ref="P7:P35" si="7">B7^2</f>
        <v>0.00223826244979437</v>
      </c>
      <c r="Q7" s="8">
        <v>0.0256</v>
      </c>
      <c r="R7" s="8">
        <v>0.2704</v>
      </c>
      <c r="S7" s="22">
        <f t="shared" ref="S7:S35" si="8">SUM(($C7-L$4)^2,($D7-M$4)^2,($E7-N$4)^2)*P7</f>
        <v>0.0954687609208585</v>
      </c>
      <c r="T7" s="22">
        <f t="shared" ref="T7:T35" si="9">SUM(($C43-L$5)^2,($D43-M$5)^2,($E43-N$5)^2)*Q7</f>
        <v>0.0433702279814915</v>
      </c>
      <c r="U7" s="22">
        <f t="shared" ref="U7:U35" si="10">SUM(($C79-L$6)^2,($D79-M$6)^2,($E79-N$6)^2)*R7</f>
        <v>10.2656444764068</v>
      </c>
      <c r="V7" s="27">
        <f t="shared" ref="V7:V35" si="11">(S7+T7+U7)</f>
        <v>10.4044834653091</v>
      </c>
    </row>
    <row r="8" spans="1:22">
      <c r="A8" s="74" t="s">
        <v>28</v>
      </c>
      <c r="B8" s="8">
        <f>'iterasi 6'!V46</f>
        <v>0.00748249114889952</v>
      </c>
      <c r="C8" s="7">
        <v>0</v>
      </c>
      <c r="D8" s="7">
        <f t="shared" si="3"/>
        <v>0</v>
      </c>
      <c r="E8" s="7">
        <v>0</v>
      </c>
      <c r="F8" s="8">
        <f t="shared" si="4"/>
        <v>5.59876737933596e-5</v>
      </c>
      <c r="G8" s="8">
        <f t="shared" si="5"/>
        <v>0</v>
      </c>
      <c r="H8" s="8">
        <f t="shared" si="6"/>
        <v>0</v>
      </c>
      <c r="I8" s="8">
        <f t="shared" si="6"/>
        <v>0</v>
      </c>
      <c r="O8" s="68">
        <v>3</v>
      </c>
      <c r="P8" s="56">
        <f t="shared" si="7"/>
        <v>5.59876737933596e-5</v>
      </c>
      <c r="Q8" s="8">
        <v>0.1089</v>
      </c>
      <c r="R8" s="8">
        <v>0.3136</v>
      </c>
      <c r="S8" s="22">
        <f t="shared" si="8"/>
        <v>0.0106153839046174</v>
      </c>
      <c r="T8" s="22">
        <f t="shared" si="9"/>
        <v>3.99322513490863</v>
      </c>
      <c r="U8" s="22">
        <f t="shared" si="10"/>
        <v>0.445136154492218</v>
      </c>
      <c r="V8" s="27">
        <f t="shared" si="11"/>
        <v>4.44897667330547</v>
      </c>
    </row>
    <row r="9" spans="1:22">
      <c r="A9" s="74" t="s">
        <v>29</v>
      </c>
      <c r="B9" s="8">
        <f>'iterasi 6'!V47</f>
        <v>0.933300116446168</v>
      </c>
      <c r="C9" s="7">
        <v>6</v>
      </c>
      <c r="D9" s="7">
        <f t="shared" si="3"/>
        <v>12</v>
      </c>
      <c r="E9" s="7">
        <v>8</v>
      </c>
      <c r="F9" s="8">
        <f t="shared" si="4"/>
        <v>0.87104910735843</v>
      </c>
      <c r="G9" s="8">
        <f t="shared" si="5"/>
        <v>5.22629464415058</v>
      </c>
      <c r="H9" s="8">
        <f t="shared" si="6"/>
        <v>10.4525892883012</v>
      </c>
      <c r="I9" s="8">
        <f t="shared" si="6"/>
        <v>6.96839285886744</v>
      </c>
      <c r="O9" s="68">
        <v>4</v>
      </c>
      <c r="P9" s="56">
        <f t="shared" si="7"/>
        <v>0.87104910735843</v>
      </c>
      <c r="Q9" s="8">
        <v>0.0484</v>
      </c>
      <c r="R9" s="8">
        <v>0.0169</v>
      </c>
      <c r="S9" s="22">
        <f t="shared" si="8"/>
        <v>2.98443640583663</v>
      </c>
      <c r="T9" s="22">
        <f t="shared" si="9"/>
        <v>4.46918202166154</v>
      </c>
      <c r="U9" s="22">
        <f t="shared" si="10"/>
        <v>3.53067347485005</v>
      </c>
      <c r="V9" s="27">
        <f t="shared" si="11"/>
        <v>10.9842919023482</v>
      </c>
    </row>
    <row r="10" spans="1:22">
      <c r="A10" s="74" t="s">
        <v>30</v>
      </c>
      <c r="B10" s="8">
        <f>'iterasi 6'!V48</f>
        <v>0.0114689125241843</v>
      </c>
      <c r="C10" s="7">
        <v>1</v>
      </c>
      <c r="D10" s="7">
        <f t="shared" si="3"/>
        <v>2</v>
      </c>
      <c r="E10" s="7">
        <v>1</v>
      </c>
      <c r="F10" s="8">
        <f t="shared" si="4"/>
        <v>0.000131535954487391</v>
      </c>
      <c r="G10" s="8">
        <f t="shared" si="5"/>
        <v>0.000131535954487391</v>
      </c>
      <c r="H10" s="8">
        <f t="shared" si="6"/>
        <v>0.000263071908974782</v>
      </c>
      <c r="I10" s="8">
        <f t="shared" si="6"/>
        <v>0.000131535954487391</v>
      </c>
      <c r="O10" s="68">
        <v>5</v>
      </c>
      <c r="P10" s="56">
        <f t="shared" si="7"/>
        <v>0.000131535954487391</v>
      </c>
      <c r="Q10" s="8">
        <v>0.0441</v>
      </c>
      <c r="R10" s="8">
        <v>0.1225</v>
      </c>
      <c r="S10" s="22">
        <f t="shared" si="8"/>
        <v>0.0169180399823296</v>
      </c>
      <c r="T10" s="22">
        <f t="shared" si="9"/>
        <v>0.573764778322015</v>
      </c>
      <c r="U10" s="22">
        <f t="shared" si="10"/>
        <v>0.196144552510246</v>
      </c>
      <c r="V10" s="27">
        <f t="shared" si="11"/>
        <v>0.78682737081459</v>
      </c>
    </row>
    <row r="11" spans="1:22">
      <c r="A11" s="74" t="s">
        <v>31</v>
      </c>
      <c r="B11" s="8">
        <f>'iterasi 6'!V49</f>
        <v>0.00947162225211395</v>
      </c>
      <c r="C11" s="7">
        <v>1</v>
      </c>
      <c r="D11" s="7">
        <f t="shared" si="3"/>
        <v>2</v>
      </c>
      <c r="E11" s="7">
        <v>0</v>
      </c>
      <c r="F11" s="8">
        <f t="shared" si="4"/>
        <v>8.97116280867401e-5</v>
      </c>
      <c r="G11" s="8">
        <f t="shared" si="5"/>
        <v>8.97116280867401e-5</v>
      </c>
      <c r="H11" s="8">
        <f t="shared" si="6"/>
        <v>0.00017942325617348</v>
      </c>
      <c r="I11" s="8">
        <f t="shared" si="6"/>
        <v>0</v>
      </c>
      <c r="O11" s="68">
        <v>6</v>
      </c>
      <c r="P11" s="56">
        <f t="shared" si="7"/>
        <v>8.97116280867401e-5</v>
      </c>
      <c r="Q11" s="8">
        <v>0.09</v>
      </c>
      <c r="R11" s="8">
        <v>0.3136</v>
      </c>
      <c r="S11" s="22">
        <f t="shared" si="8"/>
        <v>0.0127173400891419</v>
      </c>
      <c r="T11" s="22">
        <f t="shared" si="9"/>
        <v>1.54809773549426</v>
      </c>
      <c r="U11" s="22">
        <f t="shared" si="10"/>
        <v>0.438515283753202</v>
      </c>
      <c r="V11" s="27">
        <f t="shared" si="11"/>
        <v>1.99933035933661</v>
      </c>
    </row>
    <row r="12" spans="1:22">
      <c r="A12" s="74" t="s">
        <v>32</v>
      </c>
      <c r="B12" s="8">
        <f>'iterasi 6'!V50</f>
        <v>0.0132712525988922</v>
      </c>
      <c r="C12" s="7">
        <v>2</v>
      </c>
      <c r="D12" s="7">
        <f t="shared" si="3"/>
        <v>4</v>
      </c>
      <c r="E12" s="7">
        <v>2</v>
      </c>
      <c r="F12" s="8">
        <f t="shared" si="4"/>
        <v>0.000176126145543602</v>
      </c>
      <c r="G12" s="8">
        <f t="shared" si="5"/>
        <v>0.000352252291087205</v>
      </c>
      <c r="H12" s="8">
        <f t="shared" si="6"/>
        <v>0.000704504582174409</v>
      </c>
      <c r="I12" s="8">
        <f t="shared" si="6"/>
        <v>0.000352252291087205</v>
      </c>
      <c r="O12" s="68">
        <v>7</v>
      </c>
      <c r="P12" s="56">
        <f t="shared" si="7"/>
        <v>0.000176126145543602</v>
      </c>
      <c r="Q12" s="8">
        <v>0.1681</v>
      </c>
      <c r="R12" s="8">
        <v>0.0196</v>
      </c>
      <c r="S12" s="22">
        <f t="shared" si="8"/>
        <v>0.0140259991487823</v>
      </c>
      <c r="T12" s="22">
        <f t="shared" si="9"/>
        <v>0.227329087042277</v>
      </c>
      <c r="U12" s="22">
        <f t="shared" si="10"/>
        <v>0.270145247147515</v>
      </c>
      <c r="V12" s="27">
        <f t="shared" si="11"/>
        <v>0.511500333338574</v>
      </c>
    </row>
    <row r="13" spans="1:22">
      <c r="A13" s="74" t="s">
        <v>33</v>
      </c>
      <c r="B13" s="8">
        <f>'iterasi 6'!V51</f>
        <v>0.10223844310488</v>
      </c>
      <c r="C13" s="7">
        <v>3</v>
      </c>
      <c r="D13" s="7">
        <f t="shared" si="3"/>
        <v>6</v>
      </c>
      <c r="E13" s="7">
        <v>4</v>
      </c>
      <c r="F13" s="8">
        <f t="shared" si="4"/>
        <v>0.0104526992485099</v>
      </c>
      <c r="G13" s="8">
        <f t="shared" si="5"/>
        <v>0.0313580977455296</v>
      </c>
      <c r="H13" s="8">
        <f t="shared" si="6"/>
        <v>0.0627161954910593</v>
      </c>
      <c r="I13" s="8">
        <f t="shared" si="6"/>
        <v>0.0418107969940395</v>
      </c>
      <c r="O13" s="68">
        <v>8</v>
      </c>
      <c r="P13" s="56">
        <f t="shared" si="7"/>
        <v>0.0104526992485099</v>
      </c>
      <c r="Q13" s="8">
        <v>0.1024</v>
      </c>
      <c r="R13" s="8">
        <v>0.1156</v>
      </c>
      <c r="S13" s="22">
        <f t="shared" si="8"/>
        <v>0.371219332194631</v>
      </c>
      <c r="T13" s="22">
        <f t="shared" si="9"/>
        <v>0.358768923808373</v>
      </c>
      <c r="U13" s="22">
        <f t="shared" si="10"/>
        <v>5.10576470486677</v>
      </c>
      <c r="V13" s="27">
        <f t="shared" si="11"/>
        <v>5.83575296086977</v>
      </c>
    </row>
    <row r="14" spans="1:22">
      <c r="A14" s="74" t="s">
        <v>34</v>
      </c>
      <c r="B14" s="8">
        <f>'iterasi 6'!V52</f>
        <v>0.225660303137501</v>
      </c>
      <c r="C14" s="7">
        <v>4</v>
      </c>
      <c r="D14" s="7">
        <f t="shared" si="3"/>
        <v>8</v>
      </c>
      <c r="E14" s="7">
        <v>1</v>
      </c>
      <c r="F14" s="8">
        <f t="shared" si="4"/>
        <v>0.050922572412109</v>
      </c>
      <c r="G14" s="8">
        <f t="shared" si="5"/>
        <v>0.203690289648436</v>
      </c>
      <c r="H14" s="8">
        <f t="shared" si="6"/>
        <v>0.407380579296872</v>
      </c>
      <c r="I14" s="8">
        <f t="shared" si="6"/>
        <v>0.050922572412109</v>
      </c>
      <c r="O14" s="68">
        <v>9</v>
      </c>
      <c r="P14" s="56">
        <f t="shared" si="7"/>
        <v>0.050922572412109</v>
      </c>
      <c r="Q14" s="8">
        <v>0.0121</v>
      </c>
      <c r="R14" s="8">
        <v>0.0529</v>
      </c>
      <c r="S14" s="22">
        <f t="shared" si="8"/>
        <v>2.29592661905545</v>
      </c>
      <c r="T14" s="22">
        <f t="shared" si="9"/>
        <v>0.176751899223944</v>
      </c>
      <c r="U14" s="22">
        <f t="shared" si="10"/>
        <v>3.25535187402062</v>
      </c>
      <c r="V14" s="27">
        <f t="shared" si="11"/>
        <v>5.72803039230002</v>
      </c>
    </row>
    <row r="15" spans="1:22">
      <c r="A15" s="74" t="s">
        <v>35</v>
      </c>
      <c r="B15" s="8">
        <f>'iterasi 6'!V53</f>
        <v>0.821284626826305</v>
      </c>
      <c r="C15" s="7">
        <v>7</v>
      </c>
      <c r="D15" s="7">
        <f t="shared" si="3"/>
        <v>14</v>
      </c>
      <c r="E15" s="7">
        <v>9</v>
      </c>
      <c r="F15" s="8">
        <f t="shared" si="4"/>
        <v>0.674508438261223</v>
      </c>
      <c r="G15" s="8">
        <f t="shared" si="5"/>
        <v>4.72155906782856</v>
      </c>
      <c r="H15" s="8">
        <f t="shared" si="6"/>
        <v>9.44311813565712</v>
      </c>
      <c r="I15" s="8">
        <f t="shared" si="6"/>
        <v>6.07057594435101</v>
      </c>
      <c r="O15" s="68">
        <v>10</v>
      </c>
      <c r="P15" s="56">
        <f t="shared" si="7"/>
        <v>0.674508438261223</v>
      </c>
      <c r="Q15" s="8">
        <v>0.1089</v>
      </c>
      <c r="R15" s="8">
        <v>0.1225</v>
      </c>
      <c r="S15" s="22">
        <f t="shared" si="8"/>
        <v>12.4401104421838</v>
      </c>
      <c r="T15" s="22">
        <f t="shared" si="9"/>
        <v>15.7556821317271</v>
      </c>
      <c r="U15" s="22">
        <f t="shared" si="10"/>
        <v>34.9244230450689</v>
      </c>
      <c r="V15" s="27">
        <f t="shared" si="11"/>
        <v>63.1202156189798</v>
      </c>
    </row>
    <row r="16" spans="1:22">
      <c r="A16" s="74" t="s">
        <v>36</v>
      </c>
      <c r="B16" s="8">
        <f>'iterasi 6'!V54</f>
        <v>0.00748249114889952</v>
      </c>
      <c r="C16" s="7">
        <v>0</v>
      </c>
      <c r="D16" s="7">
        <f t="shared" si="3"/>
        <v>0</v>
      </c>
      <c r="E16" s="7">
        <v>0</v>
      </c>
      <c r="F16" s="8">
        <f t="shared" si="4"/>
        <v>5.59876737933596e-5</v>
      </c>
      <c r="G16" s="8">
        <f t="shared" si="5"/>
        <v>0</v>
      </c>
      <c r="H16" s="8">
        <f t="shared" si="6"/>
        <v>0</v>
      </c>
      <c r="I16" s="8">
        <f t="shared" si="6"/>
        <v>0</v>
      </c>
      <c r="O16" s="68">
        <v>11</v>
      </c>
      <c r="P16" s="56">
        <f t="shared" si="7"/>
        <v>5.59876737933596e-5</v>
      </c>
      <c r="Q16" s="8">
        <v>0.09</v>
      </c>
      <c r="R16" s="8">
        <v>0.2601</v>
      </c>
      <c r="S16" s="22">
        <f t="shared" si="8"/>
        <v>0.0106153839046174</v>
      </c>
      <c r="T16" s="22">
        <f t="shared" si="9"/>
        <v>3.30018606190796</v>
      </c>
      <c r="U16" s="22">
        <f t="shared" si="10"/>
        <v>0.369196153646129</v>
      </c>
      <c r="V16" s="27">
        <f t="shared" si="11"/>
        <v>3.67999759945871</v>
      </c>
    </row>
    <row r="17" spans="1:22">
      <c r="A17" s="74" t="s">
        <v>37</v>
      </c>
      <c r="B17" s="8">
        <f>'iterasi 6'!V55</f>
        <v>0.33106736251069</v>
      </c>
      <c r="C17" s="7">
        <v>4</v>
      </c>
      <c r="D17" s="7">
        <f t="shared" si="3"/>
        <v>8</v>
      </c>
      <c r="E17" s="7">
        <v>3</v>
      </c>
      <c r="F17" s="8">
        <f t="shared" si="4"/>
        <v>0.109605598519785</v>
      </c>
      <c r="G17" s="8">
        <f t="shared" si="5"/>
        <v>0.438422394079139</v>
      </c>
      <c r="H17" s="8">
        <f t="shared" si="6"/>
        <v>0.876844788158278</v>
      </c>
      <c r="I17" s="8">
        <f t="shared" si="6"/>
        <v>0.328816795559354</v>
      </c>
      <c r="O17" s="68">
        <v>12</v>
      </c>
      <c r="P17" s="56">
        <f t="shared" si="7"/>
        <v>0.109605598519785</v>
      </c>
      <c r="Q17" s="8">
        <v>0.0324</v>
      </c>
      <c r="R17" s="8">
        <v>0.0625</v>
      </c>
      <c r="S17" s="22">
        <f t="shared" si="8"/>
        <v>2.71919411123189</v>
      </c>
      <c r="T17" s="22">
        <f t="shared" si="9"/>
        <v>0.396138647280144</v>
      </c>
      <c r="U17" s="22">
        <f t="shared" si="10"/>
        <v>4.24647181591901</v>
      </c>
      <c r="V17" s="27">
        <f t="shared" si="11"/>
        <v>7.36180457443105</v>
      </c>
    </row>
    <row r="18" spans="1:22">
      <c r="A18" s="74" t="s">
        <v>38</v>
      </c>
      <c r="B18" s="8">
        <f>'iterasi 6'!V56</f>
        <v>0.00748249114889952</v>
      </c>
      <c r="C18" s="7">
        <v>0</v>
      </c>
      <c r="D18" s="7">
        <f t="shared" si="3"/>
        <v>0</v>
      </c>
      <c r="E18" s="7">
        <v>0</v>
      </c>
      <c r="F18" s="8">
        <f t="shared" si="4"/>
        <v>5.59876737933596e-5</v>
      </c>
      <c r="G18" s="8">
        <f t="shared" si="5"/>
        <v>0</v>
      </c>
      <c r="H18" s="8">
        <f t="shared" si="6"/>
        <v>0</v>
      </c>
      <c r="I18" s="8">
        <f t="shared" si="6"/>
        <v>0</v>
      </c>
      <c r="O18" s="68">
        <v>13</v>
      </c>
      <c r="P18" s="56">
        <f t="shared" si="7"/>
        <v>5.59876737933596e-5</v>
      </c>
      <c r="Q18" s="8">
        <v>0.3136</v>
      </c>
      <c r="R18" s="8">
        <v>0.0361</v>
      </c>
      <c r="S18" s="22">
        <f t="shared" si="8"/>
        <v>0.0106153839046174</v>
      </c>
      <c r="T18" s="22">
        <f t="shared" si="9"/>
        <v>11.4993149890482</v>
      </c>
      <c r="U18" s="22">
        <f t="shared" si="10"/>
        <v>0.0512417575802585</v>
      </c>
      <c r="V18" s="27">
        <f t="shared" si="11"/>
        <v>11.5611721305331</v>
      </c>
    </row>
    <row r="19" spans="1:22">
      <c r="A19" s="74" t="s">
        <v>39</v>
      </c>
      <c r="B19" s="8">
        <f>'iterasi 6'!V57</f>
        <v>0.0282139366578756</v>
      </c>
      <c r="C19" s="7">
        <v>2</v>
      </c>
      <c r="D19" s="7">
        <f t="shared" si="3"/>
        <v>4</v>
      </c>
      <c r="E19" s="7">
        <v>1</v>
      </c>
      <c r="F19" s="8">
        <f t="shared" si="4"/>
        <v>0.000796026221734616</v>
      </c>
      <c r="G19" s="8">
        <f t="shared" si="5"/>
        <v>0.00159205244346923</v>
      </c>
      <c r="H19" s="8">
        <f t="shared" si="6"/>
        <v>0.00318410488693847</v>
      </c>
      <c r="I19" s="8">
        <f t="shared" si="6"/>
        <v>0.000796026221734616</v>
      </c>
      <c r="O19" s="68">
        <v>14</v>
      </c>
      <c r="P19" s="56">
        <f t="shared" si="7"/>
        <v>0.000796026221734616</v>
      </c>
      <c r="Q19" s="8">
        <v>0.1225</v>
      </c>
      <c r="R19" s="8">
        <v>0.1681</v>
      </c>
      <c r="S19" s="22">
        <f t="shared" si="8"/>
        <v>0.0722592479703715</v>
      </c>
      <c r="T19" s="22">
        <f t="shared" si="9"/>
        <v>0.434004162164729</v>
      </c>
      <c r="U19" s="22">
        <f t="shared" si="10"/>
        <v>1.94660935515887</v>
      </c>
      <c r="V19" s="27">
        <f t="shared" si="11"/>
        <v>2.45287276529397</v>
      </c>
    </row>
    <row r="20" spans="1:22">
      <c r="A20" s="74" t="s">
        <v>40</v>
      </c>
      <c r="B20" s="8">
        <f>'iterasi 6'!V58</f>
        <v>0.202002403200329</v>
      </c>
      <c r="C20" s="7">
        <v>3</v>
      </c>
      <c r="D20" s="7">
        <f t="shared" si="3"/>
        <v>6</v>
      </c>
      <c r="E20" s="7">
        <v>5</v>
      </c>
      <c r="F20" s="8">
        <f t="shared" si="4"/>
        <v>0.0408049708987082</v>
      </c>
      <c r="G20" s="8">
        <f t="shared" si="5"/>
        <v>0.122414912696125</v>
      </c>
      <c r="H20" s="8">
        <f t="shared" si="6"/>
        <v>0.244829825392249</v>
      </c>
      <c r="I20" s="8">
        <f t="shared" si="6"/>
        <v>0.204024854493541</v>
      </c>
      <c r="O20" s="68">
        <v>15</v>
      </c>
      <c r="P20" s="56">
        <f t="shared" si="7"/>
        <v>0.0408049708987082</v>
      </c>
      <c r="Q20" s="8">
        <v>0.2209</v>
      </c>
      <c r="R20" s="8">
        <v>0.0729</v>
      </c>
      <c r="S20" s="22">
        <f t="shared" si="8"/>
        <v>1.23946515897734</v>
      </c>
      <c r="T20" s="22">
        <f t="shared" si="9"/>
        <v>1.6154540731845</v>
      </c>
      <c r="U20" s="22">
        <f t="shared" si="10"/>
        <v>3.81779982507072</v>
      </c>
      <c r="V20" s="27">
        <f t="shared" si="11"/>
        <v>6.67271905723256</v>
      </c>
    </row>
    <row r="21" spans="1:22">
      <c r="A21" s="74" t="s">
        <v>41</v>
      </c>
      <c r="B21" s="8">
        <f>'iterasi 6'!V59</f>
        <v>0.0114689125241843</v>
      </c>
      <c r="C21" s="7">
        <v>1</v>
      </c>
      <c r="D21" s="7">
        <f t="shared" si="3"/>
        <v>2</v>
      </c>
      <c r="E21" s="7">
        <v>1</v>
      </c>
      <c r="F21" s="8">
        <f t="shared" si="4"/>
        <v>0.000131535954487391</v>
      </c>
      <c r="G21" s="8">
        <f t="shared" si="5"/>
        <v>0.000131535954487391</v>
      </c>
      <c r="H21" s="8">
        <f t="shared" si="6"/>
        <v>0.000263071908974782</v>
      </c>
      <c r="I21" s="8">
        <f t="shared" si="6"/>
        <v>0.000131535954487391</v>
      </c>
      <c r="O21" s="68">
        <v>16</v>
      </c>
      <c r="P21" s="56">
        <f t="shared" si="7"/>
        <v>0.000131535954487391</v>
      </c>
      <c r="Q21" s="8">
        <v>0.2116</v>
      </c>
      <c r="R21" s="8">
        <v>0.0361</v>
      </c>
      <c r="S21" s="22">
        <f t="shared" si="8"/>
        <v>0.0169180399823296</v>
      </c>
      <c r="T21" s="22">
        <f t="shared" si="9"/>
        <v>2.75303009281039</v>
      </c>
      <c r="U21" s="22">
        <f t="shared" si="10"/>
        <v>0.0578025987397541</v>
      </c>
      <c r="V21" s="27">
        <f t="shared" si="11"/>
        <v>2.82775073153248</v>
      </c>
    </row>
    <row r="22" spans="1:22">
      <c r="A22" s="74" t="s">
        <v>42</v>
      </c>
      <c r="B22" s="8">
        <f>'iterasi 6'!V60</f>
        <v>0.00748249114889952</v>
      </c>
      <c r="C22" s="7">
        <v>0</v>
      </c>
      <c r="D22" s="7">
        <f t="shared" si="3"/>
        <v>0</v>
      </c>
      <c r="E22" s="7">
        <v>0</v>
      </c>
      <c r="F22" s="8">
        <f t="shared" si="4"/>
        <v>5.59876737933596e-5</v>
      </c>
      <c r="G22" s="8">
        <f t="shared" si="5"/>
        <v>0</v>
      </c>
      <c r="H22" s="8">
        <f t="shared" si="6"/>
        <v>0</v>
      </c>
      <c r="I22" s="8">
        <f t="shared" si="6"/>
        <v>0</v>
      </c>
      <c r="O22" s="68">
        <v>17</v>
      </c>
      <c r="P22" s="56">
        <f t="shared" si="7"/>
        <v>5.59876737933596e-5</v>
      </c>
      <c r="Q22" s="8">
        <v>0.0064</v>
      </c>
      <c r="R22" s="8">
        <v>0.3969</v>
      </c>
      <c r="S22" s="22">
        <f t="shared" si="8"/>
        <v>0.0106153839046174</v>
      </c>
      <c r="T22" s="22">
        <f t="shared" si="9"/>
        <v>0.234679897735677</v>
      </c>
      <c r="U22" s="22">
        <f t="shared" si="10"/>
        <v>0.563375445529214</v>
      </c>
      <c r="V22" s="27">
        <f t="shared" si="11"/>
        <v>0.808670727169508</v>
      </c>
    </row>
    <row r="23" spans="1:22">
      <c r="A23" s="74" t="s">
        <v>43</v>
      </c>
      <c r="B23" s="8">
        <f>'iterasi 6'!V61</f>
        <v>0.202002403200329</v>
      </c>
      <c r="C23" s="7">
        <v>3</v>
      </c>
      <c r="D23" s="7">
        <f t="shared" si="3"/>
        <v>6</v>
      </c>
      <c r="E23" s="7">
        <v>5</v>
      </c>
      <c r="F23" s="8">
        <f t="shared" si="4"/>
        <v>0.0408049708987082</v>
      </c>
      <c r="G23" s="8">
        <f t="shared" si="5"/>
        <v>0.122414912696125</v>
      </c>
      <c r="H23" s="8">
        <f t="shared" si="6"/>
        <v>0.244829825392249</v>
      </c>
      <c r="I23" s="8">
        <f t="shared" si="6"/>
        <v>0.204024854493541</v>
      </c>
      <c r="O23" s="68">
        <v>18</v>
      </c>
      <c r="P23" s="56">
        <f t="shared" si="7"/>
        <v>0.0408049708987082</v>
      </c>
      <c r="Q23" s="8">
        <v>0.16</v>
      </c>
      <c r="R23" s="8">
        <v>0.1024</v>
      </c>
      <c r="S23" s="22">
        <f t="shared" si="8"/>
        <v>1.23946515897734</v>
      </c>
      <c r="T23" s="22">
        <f t="shared" si="9"/>
        <v>1.17008896201684</v>
      </c>
      <c r="U23" s="22">
        <f t="shared" si="10"/>
        <v>5.36272568020908</v>
      </c>
      <c r="V23" s="27">
        <f t="shared" si="11"/>
        <v>7.77227980120326</v>
      </c>
    </row>
    <row r="24" spans="1:22">
      <c r="A24" s="74" t="s">
        <v>44</v>
      </c>
      <c r="B24" s="8">
        <f>'iterasi 6'!V62</f>
        <v>0.785789879656074</v>
      </c>
      <c r="C24" s="7">
        <v>4</v>
      </c>
      <c r="D24" s="7">
        <f t="shared" si="3"/>
        <v>8</v>
      </c>
      <c r="E24" s="7">
        <v>7</v>
      </c>
      <c r="F24" s="8">
        <f t="shared" si="4"/>
        <v>0.617465734969907</v>
      </c>
      <c r="G24" s="8">
        <f t="shared" si="5"/>
        <v>2.46986293987963</v>
      </c>
      <c r="H24" s="8">
        <f t="shared" si="6"/>
        <v>4.93972587975925</v>
      </c>
      <c r="I24" s="8">
        <f t="shared" si="6"/>
        <v>4.32226014478935</v>
      </c>
      <c r="O24" s="68">
        <v>19</v>
      </c>
      <c r="P24" s="56">
        <f t="shared" si="7"/>
        <v>0.617465734969907</v>
      </c>
      <c r="Q24" s="8">
        <v>0.0576</v>
      </c>
      <c r="R24" s="8">
        <v>0.1225</v>
      </c>
      <c r="S24" s="22">
        <f t="shared" si="8"/>
        <v>5.09622627327352</v>
      </c>
      <c r="T24" s="22">
        <f t="shared" si="9"/>
        <v>1.812344510789</v>
      </c>
      <c r="U24" s="22">
        <f t="shared" si="10"/>
        <v>12.8324828383779</v>
      </c>
      <c r="V24" s="27">
        <f t="shared" si="11"/>
        <v>19.7410536224404</v>
      </c>
    </row>
    <row r="25" spans="1:22">
      <c r="A25" s="74" t="s">
        <v>45</v>
      </c>
      <c r="B25" s="8">
        <f>'iterasi 6'!V63</f>
        <v>0.97228854461394</v>
      </c>
      <c r="C25" s="7">
        <v>5</v>
      </c>
      <c r="D25" s="7">
        <f t="shared" si="3"/>
        <v>10</v>
      </c>
      <c r="E25" s="7">
        <v>6</v>
      </c>
      <c r="F25" s="8">
        <f t="shared" si="4"/>
        <v>0.945345013987493</v>
      </c>
      <c r="G25" s="8">
        <f t="shared" si="5"/>
        <v>4.72672506993747</v>
      </c>
      <c r="H25" s="8">
        <f t="shared" si="6"/>
        <v>9.45345013987493</v>
      </c>
      <c r="I25" s="8">
        <f t="shared" si="6"/>
        <v>5.67207008392496</v>
      </c>
      <c r="O25" s="68">
        <v>20</v>
      </c>
      <c r="P25" s="56">
        <f t="shared" si="7"/>
        <v>0.945345013987493</v>
      </c>
      <c r="Q25" s="8">
        <v>0.0441</v>
      </c>
      <c r="R25" s="8">
        <v>0.0144</v>
      </c>
      <c r="S25" s="22">
        <f t="shared" si="8"/>
        <v>1.46353235460032</v>
      </c>
      <c r="T25" s="22">
        <f t="shared" si="9"/>
        <v>1.94865609820029</v>
      </c>
      <c r="U25" s="22">
        <f t="shared" si="10"/>
        <v>1.90844634603836</v>
      </c>
      <c r="V25" s="27">
        <f t="shared" si="11"/>
        <v>5.32063479883897</v>
      </c>
    </row>
    <row r="26" spans="1:22">
      <c r="A26" s="74" t="s">
        <v>46</v>
      </c>
      <c r="B26" s="8">
        <f>'iterasi 6'!V64</f>
        <v>0.00748249114889952</v>
      </c>
      <c r="C26" s="7">
        <v>0</v>
      </c>
      <c r="D26" s="7">
        <f t="shared" si="3"/>
        <v>0</v>
      </c>
      <c r="E26" s="7">
        <v>0</v>
      </c>
      <c r="F26" s="8">
        <f t="shared" si="4"/>
        <v>5.59876737933596e-5</v>
      </c>
      <c r="G26" s="8">
        <f t="shared" si="5"/>
        <v>0</v>
      </c>
      <c r="H26" s="8">
        <f t="shared" si="6"/>
        <v>0</v>
      </c>
      <c r="I26" s="8">
        <f t="shared" si="6"/>
        <v>0</v>
      </c>
      <c r="O26" s="68">
        <v>21</v>
      </c>
      <c r="P26" s="56">
        <f t="shared" si="7"/>
        <v>5.59876737933596e-5</v>
      </c>
      <c r="Q26" s="8">
        <v>0.0625</v>
      </c>
      <c r="R26" s="8">
        <v>0.3481</v>
      </c>
      <c r="S26" s="22">
        <f t="shared" si="8"/>
        <v>0.0106153839046174</v>
      </c>
      <c r="T26" s="22">
        <f t="shared" si="9"/>
        <v>2.29179587632497</v>
      </c>
      <c r="U26" s="22">
        <f t="shared" si="10"/>
        <v>0.494106809243435</v>
      </c>
      <c r="V26" s="27">
        <f t="shared" si="11"/>
        <v>2.79651806947303</v>
      </c>
    </row>
    <row r="27" spans="1:22">
      <c r="A27" s="74" t="s">
        <v>47</v>
      </c>
      <c r="B27" s="8">
        <f>'iterasi 6'!V65</f>
        <v>0.0132712525988922</v>
      </c>
      <c r="C27" s="7">
        <v>2</v>
      </c>
      <c r="D27" s="7">
        <f t="shared" si="3"/>
        <v>4</v>
      </c>
      <c r="E27" s="7">
        <v>2</v>
      </c>
      <c r="F27" s="8">
        <f t="shared" si="4"/>
        <v>0.000176126145543602</v>
      </c>
      <c r="G27" s="8">
        <f t="shared" si="5"/>
        <v>0.000352252291087205</v>
      </c>
      <c r="H27" s="8">
        <f t="shared" si="6"/>
        <v>0.000704504582174409</v>
      </c>
      <c r="I27" s="8">
        <f t="shared" si="6"/>
        <v>0.000352252291087205</v>
      </c>
      <c r="O27" s="68">
        <v>22</v>
      </c>
      <c r="P27" s="56">
        <f t="shared" si="7"/>
        <v>0.000176126145543602</v>
      </c>
      <c r="Q27" s="8">
        <v>0.0625</v>
      </c>
      <c r="R27" s="8">
        <v>0.0784</v>
      </c>
      <c r="S27" s="22">
        <f t="shared" si="8"/>
        <v>0.0140259991487823</v>
      </c>
      <c r="T27" s="22">
        <f t="shared" si="9"/>
        <v>0.0845215225469501</v>
      </c>
      <c r="U27" s="22">
        <f t="shared" si="10"/>
        <v>1.08058098859006</v>
      </c>
      <c r="V27" s="27">
        <f t="shared" si="11"/>
        <v>1.17912851028579</v>
      </c>
    </row>
    <row r="28" spans="1:22">
      <c r="A28" s="74" t="s">
        <v>48</v>
      </c>
      <c r="B28" s="8">
        <f>'iterasi 6'!V66</f>
        <v>0.0132712525988922</v>
      </c>
      <c r="C28" s="7">
        <v>2</v>
      </c>
      <c r="D28" s="7">
        <f t="shared" si="3"/>
        <v>4</v>
      </c>
      <c r="E28" s="7">
        <v>2</v>
      </c>
      <c r="F28" s="8">
        <f t="shared" si="4"/>
        <v>0.000176126145543602</v>
      </c>
      <c r="G28" s="8">
        <f t="shared" si="5"/>
        <v>0.000352252291087205</v>
      </c>
      <c r="H28" s="8">
        <f t="shared" si="6"/>
        <v>0.000704504582174409</v>
      </c>
      <c r="I28" s="8">
        <f t="shared" si="6"/>
        <v>0.000352252291087205</v>
      </c>
      <c r="O28" s="68">
        <v>23</v>
      </c>
      <c r="P28" s="56">
        <f t="shared" si="7"/>
        <v>0.000176126145543602</v>
      </c>
      <c r="Q28" s="8">
        <v>0.3364</v>
      </c>
      <c r="R28" s="8">
        <v>0.09</v>
      </c>
      <c r="S28" s="22">
        <f t="shared" si="8"/>
        <v>0.0140259991487823</v>
      </c>
      <c r="T28" s="22">
        <f t="shared" si="9"/>
        <v>0.454928642956704</v>
      </c>
      <c r="U28" s="22">
        <f t="shared" si="10"/>
        <v>1.24046286955492</v>
      </c>
      <c r="V28" s="27">
        <f t="shared" si="11"/>
        <v>1.7094175116604</v>
      </c>
    </row>
    <row r="29" spans="1:22">
      <c r="A29" s="74" t="s">
        <v>49</v>
      </c>
      <c r="B29" s="8">
        <f>'iterasi 6'!V67</f>
        <v>0.0144469386525294</v>
      </c>
      <c r="C29" s="7">
        <v>2</v>
      </c>
      <c r="D29" s="7">
        <f t="shared" si="3"/>
        <v>4</v>
      </c>
      <c r="E29" s="7">
        <v>3</v>
      </c>
      <c r="F29" s="8">
        <f t="shared" si="4"/>
        <v>0.000208714036429947</v>
      </c>
      <c r="G29" s="8">
        <f t="shared" si="5"/>
        <v>0.000417428072859895</v>
      </c>
      <c r="H29" s="8">
        <f t="shared" si="6"/>
        <v>0.000834856145719789</v>
      </c>
      <c r="I29" s="8">
        <f t="shared" si="6"/>
        <v>0.000626142109289842</v>
      </c>
      <c r="O29" s="68">
        <v>24</v>
      </c>
      <c r="P29" s="56">
        <f t="shared" si="7"/>
        <v>0.000208714036429947</v>
      </c>
      <c r="Q29" s="8">
        <v>0.0441</v>
      </c>
      <c r="R29" s="8">
        <v>0.1225</v>
      </c>
      <c r="S29" s="22">
        <f t="shared" si="8"/>
        <v>0.0147137631887732</v>
      </c>
      <c r="T29" s="22">
        <f t="shared" si="9"/>
        <v>0.0512352742389534</v>
      </c>
      <c r="U29" s="22">
        <f t="shared" si="10"/>
        <v>2.20325731446612</v>
      </c>
      <c r="V29" s="27">
        <f t="shared" si="11"/>
        <v>2.26920635189385</v>
      </c>
    </row>
    <row r="30" spans="1:22">
      <c r="A30" s="74" t="s">
        <v>50</v>
      </c>
      <c r="B30" s="8">
        <f>'iterasi 6'!V68</f>
        <v>0.039740158943034</v>
      </c>
      <c r="C30" s="7">
        <v>3</v>
      </c>
      <c r="D30" s="7">
        <f t="shared" si="3"/>
        <v>6</v>
      </c>
      <c r="E30" s="7">
        <v>2</v>
      </c>
      <c r="F30" s="8">
        <f t="shared" si="4"/>
        <v>0.00157928023281761</v>
      </c>
      <c r="G30" s="8">
        <f t="shared" si="5"/>
        <v>0.00473784069845282</v>
      </c>
      <c r="H30" s="8">
        <f t="shared" si="6"/>
        <v>0.00947568139690563</v>
      </c>
      <c r="I30" s="8">
        <f t="shared" si="6"/>
        <v>0.00315856046563521</v>
      </c>
      <c r="O30" s="68">
        <v>25</v>
      </c>
      <c r="P30" s="56">
        <f t="shared" si="7"/>
        <v>0.00157928023281761</v>
      </c>
      <c r="Q30" s="8">
        <v>0.0225</v>
      </c>
      <c r="R30" s="8">
        <v>0.1024</v>
      </c>
      <c r="S30" s="22">
        <f t="shared" si="8"/>
        <v>0.0817939692071289</v>
      </c>
      <c r="T30" s="22">
        <f t="shared" si="9"/>
        <v>0.0424056665134774</v>
      </c>
      <c r="U30" s="22">
        <f t="shared" si="10"/>
        <v>3.45720917016203</v>
      </c>
      <c r="V30" s="27">
        <f t="shared" si="11"/>
        <v>3.58140880588264</v>
      </c>
    </row>
    <row r="31" spans="1:22">
      <c r="A31" s="74" t="s">
        <v>51</v>
      </c>
      <c r="B31" s="8">
        <f>'iterasi 6'!V69</f>
        <v>0.0132712525988922</v>
      </c>
      <c r="C31" s="7">
        <v>2</v>
      </c>
      <c r="D31" s="7">
        <f t="shared" si="3"/>
        <v>4</v>
      </c>
      <c r="E31" s="7">
        <v>2</v>
      </c>
      <c r="F31" s="8">
        <f t="shared" si="4"/>
        <v>0.000176126145543602</v>
      </c>
      <c r="G31" s="8">
        <f t="shared" si="5"/>
        <v>0.000352252291087205</v>
      </c>
      <c r="H31" s="8">
        <f t="shared" si="6"/>
        <v>0.000704504582174409</v>
      </c>
      <c r="I31" s="8">
        <f t="shared" si="6"/>
        <v>0.000352252291087205</v>
      </c>
      <c r="O31" s="68">
        <v>26</v>
      </c>
      <c r="P31" s="56">
        <f t="shared" si="7"/>
        <v>0.000176126145543602</v>
      </c>
      <c r="Q31" s="8">
        <v>0.2809</v>
      </c>
      <c r="R31" s="8">
        <v>0.0729</v>
      </c>
      <c r="S31" s="22">
        <f t="shared" si="8"/>
        <v>0.0140259991487823</v>
      </c>
      <c r="T31" s="22">
        <f t="shared" si="9"/>
        <v>0.379873530935013</v>
      </c>
      <c r="U31" s="22">
        <f t="shared" si="10"/>
        <v>1.00477492433948</v>
      </c>
      <c r="V31" s="27">
        <f t="shared" si="11"/>
        <v>1.39867445442328</v>
      </c>
    </row>
    <row r="32" spans="1:22">
      <c r="A32" s="74" t="s">
        <v>52</v>
      </c>
      <c r="B32" s="8">
        <f>'iterasi 6'!V70</f>
        <v>0.0114689125241843</v>
      </c>
      <c r="C32" s="7">
        <v>1</v>
      </c>
      <c r="D32" s="7">
        <f t="shared" si="3"/>
        <v>2</v>
      </c>
      <c r="E32" s="7">
        <v>1</v>
      </c>
      <c r="F32" s="8">
        <f t="shared" si="4"/>
        <v>0.000131535954487391</v>
      </c>
      <c r="G32" s="8">
        <f t="shared" si="5"/>
        <v>0.000131535954487391</v>
      </c>
      <c r="H32" s="8">
        <f t="shared" si="6"/>
        <v>0.000263071908974782</v>
      </c>
      <c r="I32" s="8">
        <f t="shared" si="6"/>
        <v>0.000131535954487391</v>
      </c>
      <c r="O32" s="68">
        <v>27</v>
      </c>
      <c r="P32" s="56">
        <f t="shared" si="7"/>
        <v>0.000131535954487391</v>
      </c>
      <c r="Q32" s="8">
        <v>0.0225</v>
      </c>
      <c r="R32" s="8">
        <v>0.0225</v>
      </c>
      <c r="S32" s="22">
        <f t="shared" si="8"/>
        <v>0.0169180399823296</v>
      </c>
      <c r="T32" s="22">
        <f t="shared" si="9"/>
        <v>0.292737131796946</v>
      </c>
      <c r="U32" s="22">
        <f t="shared" si="10"/>
        <v>0.0360265504610656</v>
      </c>
      <c r="V32" s="27">
        <f t="shared" si="11"/>
        <v>0.345681722240342</v>
      </c>
    </row>
    <row r="33" spans="1:22">
      <c r="A33" s="74" t="s">
        <v>53</v>
      </c>
      <c r="B33" s="8">
        <f>'iterasi 6'!V71</f>
        <v>0.0144469386525294</v>
      </c>
      <c r="C33" s="7">
        <v>2</v>
      </c>
      <c r="D33" s="7">
        <f t="shared" si="3"/>
        <v>4</v>
      </c>
      <c r="E33" s="7">
        <v>3</v>
      </c>
      <c r="F33" s="8">
        <f t="shared" si="4"/>
        <v>0.000208714036429947</v>
      </c>
      <c r="G33" s="8">
        <f t="shared" si="5"/>
        <v>0.000417428072859895</v>
      </c>
      <c r="H33" s="8">
        <f t="shared" si="6"/>
        <v>0.000834856145719789</v>
      </c>
      <c r="I33" s="8">
        <f t="shared" si="6"/>
        <v>0.000626142109289842</v>
      </c>
      <c r="O33" s="68">
        <v>28</v>
      </c>
      <c r="P33" s="56">
        <f t="shared" si="7"/>
        <v>0.000208714036429947</v>
      </c>
      <c r="Q33" s="8">
        <v>0.36</v>
      </c>
      <c r="R33" s="8">
        <v>0.0169</v>
      </c>
      <c r="S33" s="22">
        <f t="shared" si="8"/>
        <v>0.0147137631887732</v>
      </c>
      <c r="T33" s="22">
        <f t="shared" si="9"/>
        <v>0.418247136644518</v>
      </c>
      <c r="U33" s="22">
        <f t="shared" si="10"/>
        <v>0.303959580526347</v>
      </c>
      <c r="V33" s="27">
        <f t="shared" si="11"/>
        <v>0.736920480359637</v>
      </c>
    </row>
    <row r="34" spans="1:22">
      <c r="A34" s="74" t="s">
        <v>54</v>
      </c>
      <c r="B34" s="8">
        <f>'iterasi 6'!V72</f>
        <v>0.996299970780308</v>
      </c>
      <c r="C34" s="7">
        <v>5</v>
      </c>
      <c r="D34" s="7">
        <f t="shared" si="3"/>
        <v>10</v>
      </c>
      <c r="E34" s="7">
        <v>7</v>
      </c>
      <c r="F34" s="8">
        <f t="shared" si="4"/>
        <v>0.992613631776843</v>
      </c>
      <c r="G34" s="8">
        <f t="shared" si="5"/>
        <v>4.96306815888422</v>
      </c>
      <c r="H34" s="8">
        <f t="shared" si="6"/>
        <v>9.92613631776843</v>
      </c>
      <c r="I34" s="8">
        <f t="shared" si="6"/>
        <v>6.9482954224379</v>
      </c>
      <c r="O34" s="68">
        <v>29</v>
      </c>
      <c r="P34" s="56">
        <f t="shared" si="7"/>
        <v>0.992613631776843</v>
      </c>
      <c r="Q34" s="8">
        <v>0.0441</v>
      </c>
      <c r="R34" s="8">
        <v>0.0256</v>
      </c>
      <c r="S34" s="22">
        <f t="shared" si="8"/>
        <v>0.406262637121653</v>
      </c>
      <c r="T34" s="22">
        <f t="shared" si="9"/>
        <v>2.29305298613012</v>
      </c>
      <c r="U34" s="22">
        <f t="shared" si="10"/>
        <v>3.70518654657211</v>
      </c>
      <c r="V34" s="27">
        <f t="shared" si="11"/>
        <v>6.40450216982388</v>
      </c>
    </row>
    <row r="35" spans="1:22">
      <c r="A35" s="74" t="s">
        <v>55</v>
      </c>
      <c r="B35" s="8">
        <f>'iterasi 6'!V73</f>
        <v>0.0114689125241843</v>
      </c>
      <c r="C35" s="7">
        <v>1</v>
      </c>
      <c r="D35" s="7">
        <f t="shared" si="3"/>
        <v>2</v>
      </c>
      <c r="E35" s="7">
        <v>1</v>
      </c>
      <c r="F35" s="8">
        <f t="shared" si="4"/>
        <v>0.000131535954487391</v>
      </c>
      <c r="G35" s="8">
        <f t="shared" si="5"/>
        <v>0.000131535954487391</v>
      </c>
      <c r="H35" s="8">
        <f t="shared" si="6"/>
        <v>0.000263071908974782</v>
      </c>
      <c r="I35" s="8">
        <f t="shared" si="6"/>
        <v>0.000131535954487391</v>
      </c>
      <c r="O35" s="68">
        <v>30</v>
      </c>
      <c r="P35" s="56">
        <f t="shared" si="7"/>
        <v>0.000131535954487391</v>
      </c>
      <c r="Q35" s="8">
        <v>0.1764</v>
      </c>
      <c r="R35" s="8">
        <v>0.0484</v>
      </c>
      <c r="S35" s="22">
        <f t="shared" si="8"/>
        <v>0.0169180399823296</v>
      </c>
      <c r="T35" s="22">
        <f t="shared" si="9"/>
        <v>2.29505911328806</v>
      </c>
      <c r="U35" s="22">
        <f t="shared" si="10"/>
        <v>0.0774971129918033</v>
      </c>
      <c r="V35" s="27">
        <f t="shared" si="11"/>
        <v>2.38947426626219</v>
      </c>
    </row>
    <row r="36" spans="1:22">
      <c r="A36" s="9" t="s">
        <v>5</v>
      </c>
      <c r="B36" s="9"/>
      <c r="C36" s="9"/>
      <c r="D36" s="9"/>
      <c r="E36" s="9"/>
      <c r="F36" s="10">
        <f>SUM(F6:F35)</f>
        <v>4.36038015985164</v>
      </c>
      <c r="G36" s="10">
        <f>SUM(G6:G35)</f>
        <v>23.0420671410843</v>
      </c>
      <c r="H36" s="10">
        <f>SUM(H6:H35)</f>
        <v>46.0841342821686</v>
      </c>
      <c r="I36" s="10">
        <f>SUM(I6:I35)</f>
        <v>30.825403391852</v>
      </c>
      <c r="O36" s="18" t="s">
        <v>56</v>
      </c>
      <c r="P36" s="18"/>
      <c r="Q36" s="18"/>
      <c r="R36" s="18"/>
      <c r="S36" s="18"/>
      <c r="T36" s="18"/>
      <c r="U36" s="18"/>
      <c r="V36" s="38">
        <f>SUM(V6:V35)</f>
        <v>198.892850671665</v>
      </c>
    </row>
    <row r="37" spans="1:9">
      <c r="A37" s="9" t="s">
        <v>57</v>
      </c>
      <c r="B37" s="9"/>
      <c r="C37" s="9"/>
      <c r="D37" s="9"/>
      <c r="E37" s="9"/>
      <c r="F37" s="9"/>
      <c r="G37" s="10">
        <f>(G36/$F36)</f>
        <v>5.28441702245253</v>
      </c>
      <c r="H37" s="10">
        <f t="shared" ref="H37:I37" si="12">(H36/$F36)</f>
        <v>10.5688340449051</v>
      </c>
      <c r="I37" s="10">
        <f t="shared" si="12"/>
        <v>7.06943024731604</v>
      </c>
    </row>
    <row r="38" spans="1:9">
      <c r="A38" s="30"/>
      <c r="B38" s="30"/>
      <c r="C38" s="30"/>
      <c r="D38" s="30"/>
      <c r="E38" s="30"/>
      <c r="F38" s="30"/>
      <c r="G38" s="67"/>
      <c r="H38" s="67"/>
      <c r="I38" s="67"/>
    </row>
    <row r="39" customHeight="1" spans="1:24">
      <c r="A39" s="30"/>
      <c r="B39" s="30"/>
      <c r="C39" s="30"/>
      <c r="D39" s="30"/>
      <c r="E39" s="30"/>
      <c r="F39" s="30"/>
      <c r="G39" s="67"/>
      <c r="H39" s="67"/>
      <c r="I39" s="67"/>
      <c r="O39" s="2" t="s">
        <v>8</v>
      </c>
      <c r="P39" s="2"/>
      <c r="Q39" s="2"/>
      <c r="R39" s="2"/>
      <c r="S39" s="2"/>
      <c r="T39" s="2"/>
      <c r="U39" s="2"/>
      <c r="V39" s="2"/>
      <c r="W39" s="2"/>
      <c r="X39" s="2"/>
    </row>
    <row r="40" customHeight="1" spans="1:24">
      <c r="A40" s="11" t="s">
        <v>3</v>
      </c>
      <c r="B40" s="11" t="s">
        <v>58</v>
      </c>
      <c r="C40" s="11" t="s">
        <v>10</v>
      </c>
      <c r="D40" s="11"/>
      <c r="E40" s="11"/>
      <c r="F40" s="13" t="s">
        <v>11</v>
      </c>
      <c r="G40" s="11" t="s">
        <v>12</v>
      </c>
      <c r="H40" s="11" t="s">
        <v>13</v>
      </c>
      <c r="I40" s="11" t="s">
        <v>14</v>
      </c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9">
      <c r="A41" s="14"/>
      <c r="B41" s="14"/>
      <c r="C41" s="14" t="s">
        <v>21</v>
      </c>
      <c r="D41" s="14" t="s">
        <v>22</v>
      </c>
      <c r="E41" s="14" t="s">
        <v>23</v>
      </c>
      <c r="F41" s="15"/>
      <c r="G41" s="14"/>
      <c r="H41" s="14"/>
      <c r="I41" s="14"/>
    </row>
    <row r="42" spans="1:24">
      <c r="A42" s="74" t="s">
        <v>26</v>
      </c>
      <c r="B42" s="8">
        <f>'iterasi 6'!W44</f>
        <v>0.915191356852401</v>
      </c>
      <c r="C42" s="7">
        <v>2</v>
      </c>
      <c r="D42" s="7">
        <f>C42*2</f>
        <v>4</v>
      </c>
      <c r="E42" s="7">
        <v>2</v>
      </c>
      <c r="F42" s="8">
        <f>B42^2</f>
        <v>0.83757521965734</v>
      </c>
      <c r="G42" s="8">
        <f>$F42*C42</f>
        <v>1.67515043931468</v>
      </c>
      <c r="H42" s="8">
        <f>$F42*D42</f>
        <v>3.35030087862936</v>
      </c>
      <c r="I42" s="8">
        <f>$F42*E42</f>
        <v>1.67515043931468</v>
      </c>
      <c r="O42" s="17" t="s">
        <v>3</v>
      </c>
      <c r="P42" s="16" t="s">
        <v>17</v>
      </c>
      <c r="Q42" s="16" t="s">
        <v>18</v>
      </c>
      <c r="R42" s="16" t="s">
        <v>19</v>
      </c>
      <c r="S42" s="18" t="s">
        <v>59</v>
      </c>
      <c r="U42" s="16" t="s">
        <v>3</v>
      </c>
      <c r="V42" s="19" t="s">
        <v>11</v>
      </c>
      <c r="W42" s="19" t="s">
        <v>24</v>
      </c>
      <c r="X42" s="19" t="s">
        <v>25</v>
      </c>
    </row>
    <row r="43" spans="1:24">
      <c r="A43" s="74" t="s">
        <v>27</v>
      </c>
      <c r="B43" s="8">
        <f>'iterasi 6'!W45</f>
        <v>0.904360300472766</v>
      </c>
      <c r="C43" s="7">
        <v>3</v>
      </c>
      <c r="D43" s="7">
        <f t="shared" ref="D43:D71" si="13">C43*2</f>
        <v>6</v>
      </c>
      <c r="E43" s="7">
        <v>3</v>
      </c>
      <c r="F43" s="8">
        <f t="shared" ref="F43:F71" si="14">B43^2</f>
        <v>0.817867553071192</v>
      </c>
      <c r="G43" s="8">
        <f t="shared" ref="G43:G71" si="15">F43*C43</f>
        <v>2.45360265921358</v>
      </c>
      <c r="H43" s="8">
        <f t="shared" ref="H43:I71" si="16">$F43*D43</f>
        <v>4.90720531842715</v>
      </c>
      <c r="I43" s="8">
        <f t="shared" si="16"/>
        <v>2.45360265921358</v>
      </c>
      <c r="O43" s="20"/>
      <c r="P43" s="16"/>
      <c r="Q43" s="16"/>
      <c r="R43" s="16"/>
      <c r="S43" s="18" t="s">
        <v>20</v>
      </c>
      <c r="U43" s="16"/>
      <c r="V43" s="16" t="s">
        <v>63</v>
      </c>
      <c r="W43" s="16" t="s">
        <v>64</v>
      </c>
      <c r="X43" s="16" t="s">
        <v>65</v>
      </c>
    </row>
    <row r="44" spans="1:24">
      <c r="A44" s="74" t="s">
        <v>28</v>
      </c>
      <c r="B44" s="8">
        <f>'iterasi 6'!W46</f>
        <v>0.0385530887586329</v>
      </c>
      <c r="C44" s="7">
        <v>0</v>
      </c>
      <c r="D44" s="7">
        <f t="shared" si="13"/>
        <v>0</v>
      </c>
      <c r="E44" s="7">
        <v>0</v>
      </c>
      <c r="F44" s="8">
        <f t="shared" si="14"/>
        <v>0.00148634065283103</v>
      </c>
      <c r="G44" s="8">
        <f t="shared" si="15"/>
        <v>0</v>
      </c>
      <c r="H44" s="8">
        <f t="shared" si="16"/>
        <v>0</v>
      </c>
      <c r="I44" s="8">
        <f t="shared" si="16"/>
        <v>0</v>
      </c>
      <c r="O44" s="21">
        <v>1</v>
      </c>
      <c r="P44" s="22">
        <f>SUM(($C6-L$4)^2,($D6-M$4)^2,($E6-N$4)^2)^-1</f>
        <v>0.0125571193663514</v>
      </c>
      <c r="Q44" s="22">
        <f>SUM(($C42-L$5)^2,($D42-M$5)^2,($E42-N$5)^2)^-1</f>
        <v>0.739456627337522</v>
      </c>
      <c r="R44" s="22">
        <f>SUM(($C78-L$6)^2,($D78-M$6)^2,($E78-N$6)^2)^-1</f>
        <v>0.0725535622297928</v>
      </c>
      <c r="S44" s="22">
        <f>SUM(P44:R44)</f>
        <v>0.824567308933666</v>
      </c>
      <c r="U44" s="21">
        <v>1</v>
      </c>
      <c r="V44" s="22">
        <f>P44/S44</f>
        <v>0.0152287378244359</v>
      </c>
      <c r="W44" s="22">
        <f>Q44/S44</f>
        <v>0.896781401986201</v>
      </c>
      <c r="X44" s="22">
        <f>R44/S44</f>
        <v>0.0879898601893633</v>
      </c>
    </row>
    <row r="45" spans="1:24">
      <c r="A45" s="74" t="s">
        <v>29</v>
      </c>
      <c r="B45" s="8">
        <f>'iterasi 6'!W47</f>
        <v>0.0458853294320173</v>
      </c>
      <c r="C45" s="7">
        <v>6</v>
      </c>
      <c r="D45" s="7">
        <f t="shared" si="13"/>
        <v>12</v>
      </c>
      <c r="E45" s="7">
        <v>8</v>
      </c>
      <c r="F45" s="8">
        <f t="shared" si="14"/>
        <v>0.00210546345708475</v>
      </c>
      <c r="G45" s="8">
        <f t="shared" si="15"/>
        <v>0.0126327807425085</v>
      </c>
      <c r="H45" s="8">
        <f t="shared" si="16"/>
        <v>0.025265561485017</v>
      </c>
      <c r="I45" s="8">
        <f t="shared" si="16"/>
        <v>0.016843707656678</v>
      </c>
      <c r="O45" s="21">
        <v>2</v>
      </c>
      <c r="P45" s="22">
        <f t="shared" ref="P45:P73" si="17">SUM(($C7-L$4)^2,($D7-M$4)^2,($E7-N$4)^2)^-1</f>
        <v>0.0234449722422798</v>
      </c>
      <c r="Q45" s="22">
        <f t="shared" ref="Q45:Q73" si="18">SUM(($C43-L$5)^2,($D43-M$5)^2,($E43-N$5)^2)^-1</f>
        <v>0.590266668898419</v>
      </c>
      <c r="R45" s="22">
        <f t="shared" ref="R45:R73" si="19">SUM(($C79-L$6)^2,($D79-M$6)^2,($E79-N$6)^2)^-1</f>
        <v>0.0263402848814268</v>
      </c>
      <c r="S45" s="22">
        <f t="shared" ref="S45:S73" si="20">SUM(P45:R45)</f>
        <v>0.640051926022126</v>
      </c>
      <c r="U45" s="21">
        <v>2</v>
      </c>
      <c r="V45" s="22">
        <f t="shared" ref="V45:V73" si="21">P45/S45</f>
        <v>0.0366297971915943</v>
      </c>
      <c r="W45" s="22">
        <f t="shared" ref="W45:W73" si="22">Q45/S45</f>
        <v>0.922216846634431</v>
      </c>
      <c r="X45" s="22">
        <f t="shared" ref="X45:X73" si="23">R45/S45</f>
        <v>0.0411533561739743</v>
      </c>
    </row>
    <row r="46" spans="1:24">
      <c r="A46" s="74" t="s">
        <v>30</v>
      </c>
      <c r="B46" s="8">
        <f>'iterasi 6'!W48</f>
        <v>0.115153347807663</v>
      </c>
      <c r="C46" s="7">
        <v>1</v>
      </c>
      <c r="D46" s="7">
        <f t="shared" si="13"/>
        <v>2</v>
      </c>
      <c r="E46" s="7">
        <v>1</v>
      </c>
      <c r="F46" s="8">
        <f t="shared" si="14"/>
        <v>0.0132602935113126</v>
      </c>
      <c r="G46" s="8">
        <f t="shared" si="15"/>
        <v>0.0132602935113126</v>
      </c>
      <c r="H46" s="8">
        <f t="shared" si="16"/>
        <v>0.0265205870226251</v>
      </c>
      <c r="I46" s="8">
        <f t="shared" si="16"/>
        <v>0.0132602935113126</v>
      </c>
      <c r="O46" s="21">
        <v>3</v>
      </c>
      <c r="P46" s="22">
        <f t="shared" si="17"/>
        <v>0.0052742015075881</v>
      </c>
      <c r="Q46" s="22">
        <f t="shared" si="18"/>
        <v>0.027271189657703</v>
      </c>
      <c r="R46" s="22">
        <f t="shared" si="19"/>
        <v>0.704503547589241</v>
      </c>
      <c r="S46" s="22">
        <f t="shared" si="20"/>
        <v>0.737048938754532</v>
      </c>
      <c r="U46" s="21">
        <v>3</v>
      </c>
      <c r="V46" s="22">
        <f t="shared" si="21"/>
        <v>0.00715583624134982</v>
      </c>
      <c r="W46" s="22">
        <f t="shared" si="22"/>
        <v>0.0370005141093968</v>
      </c>
      <c r="X46" s="22">
        <f t="shared" si="23"/>
        <v>0.955843649649253</v>
      </c>
    </row>
    <row r="47" spans="1:24">
      <c r="A47" s="74" t="s">
        <v>31</v>
      </c>
      <c r="B47" s="8">
        <f>'iterasi 6'!W49</f>
        <v>0.0787323770204928</v>
      </c>
      <c r="C47" s="7">
        <v>1</v>
      </c>
      <c r="D47" s="7">
        <f t="shared" si="13"/>
        <v>2</v>
      </c>
      <c r="E47" s="7">
        <v>0</v>
      </c>
      <c r="F47" s="8">
        <f t="shared" si="14"/>
        <v>0.00619878719129703</v>
      </c>
      <c r="G47" s="8">
        <f t="shared" si="15"/>
        <v>0.00619878719129703</v>
      </c>
      <c r="H47" s="8">
        <f t="shared" si="16"/>
        <v>0.0123975743825941</v>
      </c>
      <c r="I47" s="8">
        <f t="shared" si="16"/>
        <v>0</v>
      </c>
      <c r="O47" s="21">
        <v>4</v>
      </c>
      <c r="P47" s="22">
        <f t="shared" si="17"/>
        <v>0.291863852637278</v>
      </c>
      <c r="Q47" s="22">
        <f t="shared" si="18"/>
        <v>0.0108297222546344</v>
      </c>
      <c r="R47" s="22">
        <f t="shared" si="19"/>
        <v>0.00478662218989757</v>
      </c>
      <c r="S47" s="22">
        <f t="shared" si="20"/>
        <v>0.30748019708181</v>
      </c>
      <c r="U47" s="21">
        <v>4</v>
      </c>
      <c r="V47" s="22">
        <f t="shared" si="21"/>
        <v>0.949211869275676</v>
      </c>
      <c r="W47" s="22">
        <f t="shared" si="22"/>
        <v>0.0352208771732802</v>
      </c>
      <c r="X47" s="22">
        <f t="shared" si="23"/>
        <v>0.0155672535510442</v>
      </c>
    </row>
    <row r="48" spans="1:24">
      <c r="A48" s="74" t="s">
        <v>32</v>
      </c>
      <c r="B48" s="8">
        <f>'iterasi 6'!W50</f>
        <v>0.915191356852401</v>
      </c>
      <c r="C48" s="7">
        <v>2</v>
      </c>
      <c r="D48" s="7">
        <f t="shared" si="13"/>
        <v>4</v>
      </c>
      <c r="E48" s="7">
        <v>2</v>
      </c>
      <c r="F48" s="8">
        <f t="shared" si="14"/>
        <v>0.83757521965734</v>
      </c>
      <c r="G48" s="8">
        <f t="shared" si="15"/>
        <v>1.67515043931468</v>
      </c>
      <c r="H48" s="8">
        <f t="shared" si="16"/>
        <v>3.35030087862936</v>
      </c>
      <c r="I48" s="8">
        <f t="shared" si="16"/>
        <v>1.67515043931468</v>
      </c>
      <c r="O48" s="21">
        <v>5</v>
      </c>
      <c r="P48" s="22">
        <f t="shared" si="17"/>
        <v>0.00777489322786658</v>
      </c>
      <c r="Q48" s="22">
        <f t="shared" si="18"/>
        <v>0.0768607653627175</v>
      </c>
      <c r="R48" s="22">
        <f t="shared" si="19"/>
        <v>0.624539394198067</v>
      </c>
      <c r="S48" s="22">
        <f t="shared" si="20"/>
        <v>0.709175052788651</v>
      </c>
      <c r="U48" s="21">
        <v>5</v>
      </c>
      <c r="V48" s="22">
        <f t="shared" si="21"/>
        <v>0.0109632920634952</v>
      </c>
      <c r="W48" s="22">
        <f t="shared" si="22"/>
        <v>0.108380526162732</v>
      </c>
      <c r="X48" s="22">
        <f t="shared" si="23"/>
        <v>0.880656181773772</v>
      </c>
    </row>
    <row r="49" spans="1:24">
      <c r="A49" s="74" t="s">
        <v>33</v>
      </c>
      <c r="B49" s="8">
        <f>'iterasi 6'!W51</f>
        <v>0.823792376698648</v>
      </c>
      <c r="C49" s="7">
        <v>3</v>
      </c>
      <c r="D49" s="7">
        <f t="shared" si="13"/>
        <v>6</v>
      </c>
      <c r="E49" s="7">
        <v>4</v>
      </c>
      <c r="F49" s="8">
        <f t="shared" si="14"/>
        <v>0.678633879906807</v>
      </c>
      <c r="G49" s="8">
        <f t="shared" si="15"/>
        <v>2.03590163972042</v>
      </c>
      <c r="H49" s="8">
        <f t="shared" si="16"/>
        <v>4.07180327944084</v>
      </c>
      <c r="I49" s="8">
        <f t="shared" si="16"/>
        <v>2.71453551962723</v>
      </c>
      <c r="O49" s="21">
        <v>6</v>
      </c>
      <c r="P49" s="22">
        <f t="shared" si="17"/>
        <v>0.00705427608744505</v>
      </c>
      <c r="Q49" s="22">
        <f t="shared" si="18"/>
        <v>0.0581358643814989</v>
      </c>
      <c r="R49" s="22">
        <f t="shared" si="19"/>
        <v>0.715140410422948</v>
      </c>
      <c r="S49" s="22">
        <f t="shared" si="20"/>
        <v>0.780330550891892</v>
      </c>
      <c r="U49" s="21">
        <v>6</v>
      </c>
      <c r="V49" s="22">
        <f t="shared" si="21"/>
        <v>0.00904011265403135</v>
      </c>
      <c r="W49" s="22">
        <f t="shared" si="22"/>
        <v>0.0745015869429327</v>
      </c>
      <c r="X49" s="22">
        <f t="shared" si="23"/>
        <v>0.916458300403036</v>
      </c>
    </row>
    <row r="50" spans="1:24">
      <c r="A50" s="74" t="s">
        <v>34</v>
      </c>
      <c r="B50" s="8">
        <f>'iterasi 6'!W52</f>
        <v>0.621180108464668</v>
      </c>
      <c r="C50" s="7">
        <v>4</v>
      </c>
      <c r="D50" s="7">
        <f t="shared" si="13"/>
        <v>8</v>
      </c>
      <c r="E50" s="7">
        <v>1</v>
      </c>
      <c r="F50" s="8">
        <f t="shared" si="14"/>
        <v>0.385864727152176</v>
      </c>
      <c r="G50" s="8">
        <f t="shared" si="15"/>
        <v>1.54345890860871</v>
      </c>
      <c r="H50" s="8">
        <f t="shared" si="16"/>
        <v>3.08691781721741</v>
      </c>
      <c r="I50" s="8">
        <f t="shared" si="16"/>
        <v>0.385864727152176</v>
      </c>
      <c r="O50" s="21">
        <v>7</v>
      </c>
      <c r="P50" s="22">
        <f t="shared" si="17"/>
        <v>0.0125571193663514</v>
      </c>
      <c r="Q50" s="22">
        <f t="shared" si="18"/>
        <v>0.739456627337522</v>
      </c>
      <c r="R50" s="22">
        <f t="shared" si="19"/>
        <v>0.0725535622297928</v>
      </c>
      <c r="S50" s="22">
        <f t="shared" si="20"/>
        <v>0.824567308933666</v>
      </c>
      <c r="U50" s="21">
        <v>7</v>
      </c>
      <c r="V50" s="22">
        <f t="shared" si="21"/>
        <v>0.0152287378244359</v>
      </c>
      <c r="W50" s="22">
        <f t="shared" si="22"/>
        <v>0.896781401986201</v>
      </c>
      <c r="X50" s="22">
        <f t="shared" si="23"/>
        <v>0.0879898601893633</v>
      </c>
    </row>
    <row r="51" spans="1:24">
      <c r="A51" s="74" t="s">
        <v>35</v>
      </c>
      <c r="B51" s="8">
        <f>'iterasi 6'!W53</f>
        <v>0.117718910919606</v>
      </c>
      <c r="C51" s="7">
        <v>7</v>
      </c>
      <c r="D51" s="7">
        <f t="shared" si="13"/>
        <v>14</v>
      </c>
      <c r="E51" s="7">
        <v>9</v>
      </c>
      <c r="F51" s="8">
        <f t="shared" si="14"/>
        <v>0.0138577419880982</v>
      </c>
      <c r="G51" s="8">
        <f t="shared" si="15"/>
        <v>0.0970041939166873</v>
      </c>
      <c r="H51" s="8">
        <f t="shared" si="16"/>
        <v>0.194008387833375</v>
      </c>
      <c r="I51" s="8">
        <f t="shared" si="16"/>
        <v>0.124719677892884</v>
      </c>
      <c r="O51" s="21">
        <v>8</v>
      </c>
      <c r="P51" s="22">
        <f t="shared" si="17"/>
        <v>0.0281577448747457</v>
      </c>
      <c r="Q51" s="22">
        <f t="shared" si="18"/>
        <v>0.28542048434132</v>
      </c>
      <c r="R51" s="22">
        <f t="shared" si="19"/>
        <v>0.0226410746836436</v>
      </c>
      <c r="S51" s="22">
        <f t="shared" si="20"/>
        <v>0.33621930389971</v>
      </c>
      <c r="U51" s="21">
        <v>8</v>
      </c>
      <c r="V51" s="22">
        <f t="shared" si="21"/>
        <v>0.083748150531966</v>
      </c>
      <c r="W51" s="22">
        <f t="shared" si="22"/>
        <v>0.84891165091002</v>
      </c>
      <c r="X51" s="22">
        <f t="shared" si="23"/>
        <v>0.0673401985580137</v>
      </c>
    </row>
    <row r="52" spans="1:24">
      <c r="A52" s="74" t="s">
        <v>36</v>
      </c>
      <c r="B52" s="8">
        <f>'iterasi 6'!W54</f>
        <v>0.0385530887586329</v>
      </c>
      <c r="C52" s="7">
        <v>0</v>
      </c>
      <c r="D52" s="7">
        <f t="shared" si="13"/>
        <v>0</v>
      </c>
      <c r="E52" s="7">
        <v>0</v>
      </c>
      <c r="F52" s="8">
        <f t="shared" si="14"/>
        <v>0.00148634065283103</v>
      </c>
      <c r="G52" s="8">
        <f t="shared" si="15"/>
        <v>0</v>
      </c>
      <c r="H52" s="8">
        <f t="shared" si="16"/>
        <v>0</v>
      </c>
      <c r="I52" s="8">
        <f t="shared" si="16"/>
        <v>0</v>
      </c>
      <c r="O52" s="21">
        <v>9</v>
      </c>
      <c r="P52" s="22">
        <f t="shared" si="17"/>
        <v>0.0221795296023262</v>
      </c>
      <c r="Q52" s="22">
        <f t="shared" si="18"/>
        <v>0.0684575388051098</v>
      </c>
      <c r="R52" s="22">
        <f t="shared" si="19"/>
        <v>0.0162501634376822</v>
      </c>
      <c r="S52" s="22">
        <f t="shared" si="20"/>
        <v>0.106887231845118</v>
      </c>
      <c r="U52" s="21">
        <v>9</v>
      </c>
      <c r="V52" s="22">
        <f t="shared" si="21"/>
        <v>0.207504013523942</v>
      </c>
      <c r="W52" s="22">
        <f t="shared" si="22"/>
        <v>0.640465073548787</v>
      </c>
      <c r="X52" s="22">
        <f t="shared" si="23"/>
        <v>0.152030912927271</v>
      </c>
    </row>
    <row r="53" spans="1:24">
      <c r="A53" s="74" t="s">
        <v>37</v>
      </c>
      <c r="B53" s="8">
        <f>'iterasi 6'!W55</f>
        <v>0.561179672052696</v>
      </c>
      <c r="C53" s="7">
        <v>4</v>
      </c>
      <c r="D53" s="7">
        <f t="shared" si="13"/>
        <v>8</v>
      </c>
      <c r="E53" s="7">
        <v>3</v>
      </c>
      <c r="F53" s="8">
        <f t="shared" si="14"/>
        <v>0.314922624325171</v>
      </c>
      <c r="G53" s="8">
        <f t="shared" si="15"/>
        <v>1.25969049730069</v>
      </c>
      <c r="H53" s="8">
        <f t="shared" si="16"/>
        <v>2.51938099460137</v>
      </c>
      <c r="I53" s="8">
        <f t="shared" si="16"/>
        <v>0.944767872975514</v>
      </c>
      <c r="O53" s="21">
        <v>10</v>
      </c>
      <c r="P53" s="22">
        <f t="shared" si="17"/>
        <v>0.0542204541829465</v>
      </c>
      <c r="Q53" s="22">
        <f t="shared" si="18"/>
        <v>0.00691179214517848</v>
      </c>
      <c r="R53" s="22">
        <f t="shared" si="19"/>
        <v>0.00350757405045511</v>
      </c>
      <c r="S53" s="22">
        <f t="shared" si="20"/>
        <v>0.0646398203785801</v>
      </c>
      <c r="U53" s="21">
        <v>10</v>
      </c>
      <c r="V53" s="22">
        <f t="shared" si="21"/>
        <v>0.838808862174897</v>
      </c>
      <c r="W53" s="22">
        <f t="shared" si="22"/>
        <v>0.106927774624028</v>
      </c>
      <c r="X53" s="22">
        <f t="shared" si="23"/>
        <v>0.0542633632010745</v>
      </c>
    </row>
    <row r="54" spans="1:24">
      <c r="A54" s="74" t="s">
        <v>38</v>
      </c>
      <c r="B54" s="8">
        <f>'iterasi 6'!W56</f>
        <v>0.0385530887586329</v>
      </c>
      <c r="C54" s="7">
        <v>0</v>
      </c>
      <c r="D54" s="7">
        <f t="shared" si="13"/>
        <v>0</v>
      </c>
      <c r="E54" s="7">
        <v>0</v>
      </c>
      <c r="F54" s="8">
        <f t="shared" si="14"/>
        <v>0.00148634065283103</v>
      </c>
      <c r="G54" s="8">
        <f t="shared" si="15"/>
        <v>0</v>
      </c>
      <c r="H54" s="8">
        <f t="shared" si="16"/>
        <v>0</v>
      </c>
      <c r="I54" s="8">
        <f t="shared" si="16"/>
        <v>0</v>
      </c>
      <c r="O54" s="21">
        <v>11</v>
      </c>
      <c r="P54" s="22">
        <f t="shared" si="17"/>
        <v>0.0052742015075881</v>
      </c>
      <c r="Q54" s="22">
        <f t="shared" si="18"/>
        <v>0.027271189657703</v>
      </c>
      <c r="R54" s="22">
        <f t="shared" si="19"/>
        <v>0.704503547589241</v>
      </c>
      <c r="S54" s="22">
        <f t="shared" si="20"/>
        <v>0.737048938754532</v>
      </c>
      <c r="U54" s="21">
        <v>11</v>
      </c>
      <c r="V54" s="22">
        <f t="shared" si="21"/>
        <v>0.00715583624134982</v>
      </c>
      <c r="W54" s="22">
        <f t="shared" si="22"/>
        <v>0.0370005141093968</v>
      </c>
      <c r="X54" s="22">
        <f t="shared" si="23"/>
        <v>0.955843649649253</v>
      </c>
    </row>
    <row r="55" spans="1:24">
      <c r="A55" s="74" t="s">
        <v>39</v>
      </c>
      <c r="B55" s="8">
        <f>'iterasi 6'!W57</f>
        <v>0.764398541375235</v>
      </c>
      <c r="C55" s="7">
        <v>2</v>
      </c>
      <c r="D55" s="7">
        <f t="shared" si="13"/>
        <v>4</v>
      </c>
      <c r="E55" s="7">
        <v>1</v>
      </c>
      <c r="F55" s="8">
        <f t="shared" si="14"/>
        <v>0.584305130056587</v>
      </c>
      <c r="G55" s="8">
        <f t="shared" si="15"/>
        <v>1.16861026011317</v>
      </c>
      <c r="H55" s="8">
        <f t="shared" si="16"/>
        <v>2.33722052022635</v>
      </c>
      <c r="I55" s="8">
        <f t="shared" si="16"/>
        <v>0.584305130056587</v>
      </c>
      <c r="O55" s="21">
        <v>12</v>
      </c>
      <c r="P55" s="22">
        <f t="shared" si="17"/>
        <v>0.0403081185219725</v>
      </c>
      <c r="Q55" s="22">
        <f t="shared" si="18"/>
        <v>0.0817895457119769</v>
      </c>
      <c r="R55" s="22">
        <f t="shared" si="19"/>
        <v>0.0147181007455889</v>
      </c>
      <c r="S55" s="22">
        <f t="shared" si="20"/>
        <v>0.136815764979538</v>
      </c>
      <c r="U55" s="21">
        <v>12</v>
      </c>
      <c r="V55" s="22">
        <f t="shared" si="21"/>
        <v>0.294616037325822</v>
      </c>
      <c r="W55" s="22">
        <f t="shared" si="22"/>
        <v>0.597807904112578</v>
      </c>
      <c r="X55" s="22">
        <f t="shared" si="23"/>
        <v>0.1075760585616</v>
      </c>
    </row>
    <row r="56" spans="1:24">
      <c r="A56" s="74" t="s">
        <v>40</v>
      </c>
      <c r="B56" s="8">
        <f>'iterasi 6'!W58</f>
        <v>0.693360349553799</v>
      </c>
      <c r="C56" s="7">
        <v>3</v>
      </c>
      <c r="D56" s="7">
        <f t="shared" si="13"/>
        <v>6</v>
      </c>
      <c r="E56" s="7">
        <v>5</v>
      </c>
      <c r="F56" s="8">
        <f t="shared" si="14"/>
        <v>0.480748574333367</v>
      </c>
      <c r="G56" s="8">
        <f t="shared" si="15"/>
        <v>1.4422457230001</v>
      </c>
      <c r="H56" s="8">
        <f t="shared" si="16"/>
        <v>2.8844914460002</v>
      </c>
      <c r="I56" s="8">
        <f t="shared" si="16"/>
        <v>2.40374287166683</v>
      </c>
      <c r="O56" s="21">
        <v>13</v>
      </c>
      <c r="P56" s="22">
        <f t="shared" si="17"/>
        <v>0.0052742015075881</v>
      </c>
      <c r="Q56" s="22">
        <f t="shared" si="18"/>
        <v>0.027271189657703</v>
      </c>
      <c r="R56" s="22">
        <f t="shared" si="19"/>
        <v>0.704503547589241</v>
      </c>
      <c r="S56" s="22">
        <f t="shared" si="20"/>
        <v>0.737048938754532</v>
      </c>
      <c r="U56" s="21">
        <v>13</v>
      </c>
      <c r="V56" s="22">
        <f t="shared" si="21"/>
        <v>0.00715583624134982</v>
      </c>
      <c r="W56" s="22">
        <f t="shared" si="22"/>
        <v>0.0370005141093968</v>
      </c>
      <c r="X56" s="22">
        <f t="shared" si="23"/>
        <v>0.955843649649253</v>
      </c>
    </row>
    <row r="57" spans="1:24">
      <c r="A57" s="74" t="s">
        <v>41</v>
      </c>
      <c r="B57" s="8">
        <f>'iterasi 6'!W59</f>
        <v>0.115153347807663</v>
      </c>
      <c r="C57" s="7">
        <v>1</v>
      </c>
      <c r="D57" s="7">
        <f t="shared" si="13"/>
        <v>2</v>
      </c>
      <c r="E57" s="7">
        <v>1</v>
      </c>
      <c r="F57" s="8">
        <f t="shared" si="14"/>
        <v>0.0132602935113126</v>
      </c>
      <c r="G57" s="8">
        <f t="shared" si="15"/>
        <v>0.0132602935113126</v>
      </c>
      <c r="H57" s="8">
        <f t="shared" si="16"/>
        <v>0.0265205870226251</v>
      </c>
      <c r="I57" s="8">
        <f t="shared" si="16"/>
        <v>0.0132602935113126</v>
      </c>
      <c r="O57" s="21">
        <v>14</v>
      </c>
      <c r="P57" s="22">
        <f t="shared" si="17"/>
        <v>0.0110162538926645</v>
      </c>
      <c r="Q57" s="22">
        <f t="shared" si="18"/>
        <v>0.282255357619138</v>
      </c>
      <c r="R57" s="22">
        <f t="shared" si="19"/>
        <v>0.086355282098334</v>
      </c>
      <c r="S57" s="22">
        <f t="shared" si="20"/>
        <v>0.379626893610136</v>
      </c>
      <c r="U57" s="21">
        <v>14</v>
      </c>
      <c r="V57" s="22">
        <f t="shared" si="21"/>
        <v>0.0290186340274876</v>
      </c>
      <c r="W57" s="22">
        <f t="shared" si="22"/>
        <v>0.743507276144151</v>
      </c>
      <c r="X57" s="22">
        <f t="shared" si="23"/>
        <v>0.227474089828361</v>
      </c>
    </row>
    <row r="58" spans="1:24">
      <c r="A58" s="74" t="s">
        <v>42</v>
      </c>
      <c r="B58" s="8">
        <f>'iterasi 6'!W60</f>
        <v>0.0385530887586329</v>
      </c>
      <c r="C58" s="7">
        <v>0</v>
      </c>
      <c r="D58" s="7">
        <f t="shared" si="13"/>
        <v>0</v>
      </c>
      <c r="E58" s="7">
        <v>0</v>
      </c>
      <c r="F58" s="8">
        <f t="shared" si="14"/>
        <v>0.00148634065283103</v>
      </c>
      <c r="G58" s="8">
        <f t="shared" si="15"/>
        <v>0</v>
      </c>
      <c r="H58" s="8">
        <f t="shared" si="16"/>
        <v>0</v>
      </c>
      <c r="I58" s="8">
        <f t="shared" si="16"/>
        <v>0</v>
      </c>
      <c r="O58" s="21">
        <v>15</v>
      </c>
      <c r="P58" s="22">
        <f t="shared" si="17"/>
        <v>0.0329214343809194</v>
      </c>
      <c r="Q58" s="22">
        <f t="shared" si="18"/>
        <v>0.136741739469291</v>
      </c>
      <c r="R58" s="22">
        <f t="shared" si="19"/>
        <v>0.0190947674944297</v>
      </c>
      <c r="S58" s="22">
        <f t="shared" si="20"/>
        <v>0.18875794134464</v>
      </c>
      <c r="U58" s="21">
        <v>15</v>
      </c>
      <c r="V58" s="22">
        <f t="shared" si="21"/>
        <v>0.174410857346714</v>
      </c>
      <c r="W58" s="22">
        <f t="shared" si="22"/>
        <v>0.724429067700117</v>
      </c>
      <c r="X58" s="22">
        <f t="shared" si="23"/>
        <v>0.101160074953169</v>
      </c>
    </row>
    <row r="59" spans="1:24">
      <c r="A59" s="74" t="s">
        <v>43</v>
      </c>
      <c r="B59" s="8">
        <f>'iterasi 6'!W61</f>
        <v>0.693360349553799</v>
      </c>
      <c r="C59" s="7">
        <v>3</v>
      </c>
      <c r="D59" s="7">
        <f t="shared" si="13"/>
        <v>6</v>
      </c>
      <c r="E59" s="7">
        <v>5</v>
      </c>
      <c r="F59" s="8">
        <f t="shared" si="14"/>
        <v>0.480748574333367</v>
      </c>
      <c r="G59" s="8">
        <f t="shared" si="15"/>
        <v>1.4422457230001</v>
      </c>
      <c r="H59" s="8">
        <f t="shared" si="16"/>
        <v>2.8844914460002</v>
      </c>
      <c r="I59" s="8">
        <f t="shared" si="16"/>
        <v>2.40374287166683</v>
      </c>
      <c r="O59" s="21">
        <v>16</v>
      </c>
      <c r="P59" s="22">
        <f t="shared" si="17"/>
        <v>0.00777489322786658</v>
      </c>
      <c r="Q59" s="22">
        <f t="shared" si="18"/>
        <v>0.0768607653627175</v>
      </c>
      <c r="R59" s="22">
        <f t="shared" si="19"/>
        <v>0.624539394198067</v>
      </c>
      <c r="S59" s="22">
        <f t="shared" si="20"/>
        <v>0.709175052788651</v>
      </c>
      <c r="U59" s="21">
        <v>16</v>
      </c>
      <c r="V59" s="22">
        <f t="shared" si="21"/>
        <v>0.0109632920634952</v>
      </c>
      <c r="W59" s="22">
        <f t="shared" si="22"/>
        <v>0.108380526162732</v>
      </c>
      <c r="X59" s="22">
        <f t="shared" si="23"/>
        <v>0.880656181773772</v>
      </c>
    </row>
    <row r="60" spans="1:24">
      <c r="A60" s="74" t="s">
        <v>44</v>
      </c>
      <c r="B60" s="8">
        <f>'iterasi 6'!W62</f>
        <v>0.163136689250314</v>
      </c>
      <c r="C60" s="7">
        <v>4</v>
      </c>
      <c r="D60" s="7">
        <f t="shared" si="13"/>
        <v>8</v>
      </c>
      <c r="E60" s="7">
        <v>7</v>
      </c>
      <c r="F60" s="8">
        <f t="shared" si="14"/>
        <v>0.0266135793795534</v>
      </c>
      <c r="G60" s="8">
        <f t="shared" si="15"/>
        <v>0.106454317518214</v>
      </c>
      <c r="H60" s="8">
        <f t="shared" si="16"/>
        <v>0.212908635036427</v>
      </c>
      <c r="I60" s="8">
        <f t="shared" si="16"/>
        <v>0.186295055656874</v>
      </c>
      <c r="O60" s="21">
        <v>17</v>
      </c>
      <c r="P60" s="22">
        <f t="shared" si="17"/>
        <v>0.0052742015075881</v>
      </c>
      <c r="Q60" s="22">
        <f t="shared" si="18"/>
        <v>0.027271189657703</v>
      </c>
      <c r="R60" s="22">
        <f t="shared" si="19"/>
        <v>0.704503547589241</v>
      </c>
      <c r="S60" s="22">
        <f t="shared" si="20"/>
        <v>0.737048938754532</v>
      </c>
      <c r="U60" s="21">
        <v>17</v>
      </c>
      <c r="V60" s="22">
        <f t="shared" si="21"/>
        <v>0.00715583624134982</v>
      </c>
      <c r="W60" s="22">
        <f t="shared" si="22"/>
        <v>0.0370005141093968</v>
      </c>
      <c r="X60" s="22">
        <f t="shared" si="23"/>
        <v>0.955843649649253</v>
      </c>
    </row>
    <row r="61" spans="1:24">
      <c r="A61" s="74" t="s">
        <v>45</v>
      </c>
      <c r="B61" s="8">
        <f>'iterasi 6'!W63</f>
        <v>0.0205857469817345</v>
      </c>
      <c r="C61" s="7">
        <v>5</v>
      </c>
      <c r="D61" s="7">
        <f t="shared" si="13"/>
        <v>10</v>
      </c>
      <c r="E61" s="7">
        <v>6</v>
      </c>
      <c r="F61" s="8">
        <f t="shared" si="14"/>
        <v>0.000423772978795992</v>
      </c>
      <c r="G61" s="8">
        <f t="shared" si="15"/>
        <v>0.00211886489397996</v>
      </c>
      <c r="H61" s="8">
        <f t="shared" si="16"/>
        <v>0.00423772978795992</v>
      </c>
      <c r="I61" s="8">
        <f t="shared" si="16"/>
        <v>0.00254263787277595</v>
      </c>
      <c r="O61" s="21">
        <v>18</v>
      </c>
      <c r="P61" s="22">
        <f t="shared" si="17"/>
        <v>0.0329214343809194</v>
      </c>
      <c r="Q61" s="22">
        <f t="shared" si="18"/>
        <v>0.136741739469291</v>
      </c>
      <c r="R61" s="22">
        <f t="shared" si="19"/>
        <v>0.0190947674944297</v>
      </c>
      <c r="S61" s="22">
        <f t="shared" si="20"/>
        <v>0.18875794134464</v>
      </c>
      <c r="U61" s="21">
        <v>18</v>
      </c>
      <c r="V61" s="22">
        <f t="shared" si="21"/>
        <v>0.174410857346714</v>
      </c>
      <c r="W61" s="22">
        <f t="shared" si="22"/>
        <v>0.724429067700117</v>
      </c>
      <c r="X61" s="22">
        <f t="shared" si="23"/>
        <v>0.101160074953169</v>
      </c>
    </row>
    <row r="62" spans="1:24">
      <c r="A62" s="74" t="s">
        <v>46</v>
      </c>
      <c r="B62" s="8">
        <f>'iterasi 6'!W64</f>
        <v>0.0385530887586329</v>
      </c>
      <c r="C62" s="7">
        <v>0</v>
      </c>
      <c r="D62" s="7">
        <f t="shared" si="13"/>
        <v>0</v>
      </c>
      <c r="E62" s="7">
        <v>0</v>
      </c>
      <c r="F62" s="8">
        <f t="shared" si="14"/>
        <v>0.00148634065283103</v>
      </c>
      <c r="G62" s="8">
        <f t="shared" si="15"/>
        <v>0</v>
      </c>
      <c r="H62" s="8">
        <f t="shared" si="16"/>
        <v>0</v>
      </c>
      <c r="I62" s="8">
        <f t="shared" si="16"/>
        <v>0</v>
      </c>
      <c r="O62" s="21">
        <v>19</v>
      </c>
      <c r="P62" s="22">
        <f t="shared" si="17"/>
        <v>0.121161365657589</v>
      </c>
      <c r="Q62" s="22">
        <f t="shared" si="18"/>
        <v>0.0317820368352173</v>
      </c>
      <c r="R62" s="22">
        <f t="shared" si="19"/>
        <v>0.00954608718693482</v>
      </c>
      <c r="S62" s="22">
        <f t="shared" si="20"/>
        <v>0.162489489679741</v>
      </c>
      <c r="U62" s="21">
        <v>19</v>
      </c>
      <c r="V62" s="22">
        <f t="shared" si="21"/>
        <v>0.745656632292909</v>
      </c>
      <c r="W62" s="22">
        <f t="shared" si="22"/>
        <v>0.195594415970276</v>
      </c>
      <c r="X62" s="22">
        <f t="shared" si="23"/>
        <v>0.0587489517368149</v>
      </c>
    </row>
    <row r="63" spans="1:24">
      <c r="A63" s="74" t="s">
        <v>47</v>
      </c>
      <c r="B63" s="8">
        <f>'iterasi 6'!W65</f>
        <v>0.915191356852401</v>
      </c>
      <c r="C63" s="7">
        <v>2</v>
      </c>
      <c r="D63" s="7">
        <f t="shared" si="13"/>
        <v>4</v>
      </c>
      <c r="E63" s="7">
        <v>2</v>
      </c>
      <c r="F63" s="8">
        <f t="shared" si="14"/>
        <v>0.83757521965734</v>
      </c>
      <c r="G63" s="8">
        <f t="shared" si="15"/>
        <v>1.67515043931468</v>
      </c>
      <c r="H63" s="8">
        <f t="shared" si="16"/>
        <v>3.35030087862936</v>
      </c>
      <c r="I63" s="8">
        <f t="shared" si="16"/>
        <v>1.67515043931468</v>
      </c>
      <c r="O63" s="21">
        <v>20</v>
      </c>
      <c r="P63" s="22">
        <f t="shared" si="17"/>
        <v>0.645933799151069</v>
      </c>
      <c r="Q63" s="22">
        <f t="shared" si="18"/>
        <v>0.0226309814444576</v>
      </c>
      <c r="R63" s="22">
        <f t="shared" si="19"/>
        <v>0.00754540468475428</v>
      </c>
      <c r="S63" s="22">
        <f t="shared" si="20"/>
        <v>0.676110185280281</v>
      </c>
      <c r="U63" s="21">
        <v>20</v>
      </c>
      <c r="V63" s="22">
        <f t="shared" si="21"/>
        <v>0.955367650441914</v>
      </c>
      <c r="W63" s="22">
        <f t="shared" si="22"/>
        <v>0.0334723273471704</v>
      </c>
      <c r="X63" s="22">
        <f t="shared" si="23"/>
        <v>0.0111600222109157</v>
      </c>
    </row>
    <row r="64" spans="1:24">
      <c r="A64" s="74" t="s">
        <v>48</v>
      </c>
      <c r="B64" s="8">
        <f>'iterasi 6'!W66</f>
        <v>0.915191356852401</v>
      </c>
      <c r="C64" s="7">
        <v>2</v>
      </c>
      <c r="D64" s="7">
        <f t="shared" si="13"/>
        <v>4</v>
      </c>
      <c r="E64" s="7">
        <v>2</v>
      </c>
      <c r="F64" s="8">
        <f t="shared" si="14"/>
        <v>0.83757521965734</v>
      </c>
      <c r="G64" s="8">
        <f t="shared" si="15"/>
        <v>1.67515043931468</v>
      </c>
      <c r="H64" s="8">
        <f t="shared" si="16"/>
        <v>3.35030087862936</v>
      </c>
      <c r="I64" s="8">
        <f t="shared" si="16"/>
        <v>1.67515043931468</v>
      </c>
      <c r="O64" s="21">
        <v>21</v>
      </c>
      <c r="P64" s="22">
        <f t="shared" si="17"/>
        <v>0.0052742015075881</v>
      </c>
      <c r="Q64" s="22">
        <f t="shared" si="18"/>
        <v>0.027271189657703</v>
      </c>
      <c r="R64" s="22">
        <f t="shared" si="19"/>
        <v>0.704503547589241</v>
      </c>
      <c r="S64" s="22">
        <f t="shared" si="20"/>
        <v>0.737048938754532</v>
      </c>
      <c r="U64" s="21">
        <v>21</v>
      </c>
      <c r="V64" s="22">
        <f t="shared" si="21"/>
        <v>0.00715583624134982</v>
      </c>
      <c r="W64" s="22">
        <f t="shared" si="22"/>
        <v>0.0370005141093968</v>
      </c>
      <c r="X64" s="22">
        <f t="shared" si="23"/>
        <v>0.955843649649253</v>
      </c>
    </row>
    <row r="65" spans="1:24">
      <c r="A65" s="74" t="s">
        <v>49</v>
      </c>
      <c r="B65" s="8">
        <f>'iterasi 6'!W67</f>
        <v>0.932968638664245</v>
      </c>
      <c r="C65" s="7">
        <v>2</v>
      </c>
      <c r="D65" s="7">
        <f t="shared" si="13"/>
        <v>4</v>
      </c>
      <c r="E65" s="7">
        <v>3</v>
      </c>
      <c r="F65" s="8">
        <f t="shared" si="14"/>
        <v>0.870430480731014</v>
      </c>
      <c r="G65" s="8">
        <f t="shared" si="15"/>
        <v>1.74086096146203</v>
      </c>
      <c r="H65" s="8">
        <f t="shared" si="16"/>
        <v>3.48172192292406</v>
      </c>
      <c r="I65" s="8">
        <f t="shared" si="16"/>
        <v>2.61129144219304</v>
      </c>
      <c r="O65" s="21">
        <v>22</v>
      </c>
      <c r="P65" s="22">
        <f t="shared" si="17"/>
        <v>0.0125571193663514</v>
      </c>
      <c r="Q65" s="22">
        <f t="shared" si="18"/>
        <v>0.739456627337522</v>
      </c>
      <c r="R65" s="22">
        <f t="shared" si="19"/>
        <v>0.0725535622297928</v>
      </c>
      <c r="S65" s="22">
        <f t="shared" si="20"/>
        <v>0.824567308933666</v>
      </c>
      <c r="U65" s="21">
        <v>22</v>
      </c>
      <c r="V65" s="22">
        <f t="shared" si="21"/>
        <v>0.0152287378244359</v>
      </c>
      <c r="W65" s="22">
        <f t="shared" si="22"/>
        <v>0.896781401986201</v>
      </c>
      <c r="X65" s="22">
        <f t="shared" si="23"/>
        <v>0.0879898601893633</v>
      </c>
    </row>
    <row r="66" spans="1:24">
      <c r="A66" s="74" t="s">
        <v>50</v>
      </c>
      <c r="B66" s="8">
        <f>'iterasi 6'!W68</f>
        <v>0.904219849514289</v>
      </c>
      <c r="C66" s="7">
        <v>3</v>
      </c>
      <c r="D66" s="7">
        <f t="shared" si="13"/>
        <v>6</v>
      </c>
      <c r="E66" s="7">
        <v>2</v>
      </c>
      <c r="F66" s="8">
        <f t="shared" si="14"/>
        <v>0.817613536255644</v>
      </c>
      <c r="G66" s="8">
        <f t="shared" si="15"/>
        <v>2.45284060876693</v>
      </c>
      <c r="H66" s="8">
        <f t="shared" si="16"/>
        <v>4.90568121753386</v>
      </c>
      <c r="I66" s="8">
        <f t="shared" si="16"/>
        <v>1.63522707251129</v>
      </c>
      <c r="O66" s="21">
        <v>23</v>
      </c>
      <c r="P66" s="22">
        <f t="shared" si="17"/>
        <v>0.0125571193663514</v>
      </c>
      <c r="Q66" s="22">
        <f t="shared" si="18"/>
        <v>0.739456627337522</v>
      </c>
      <c r="R66" s="22">
        <f t="shared" si="19"/>
        <v>0.0725535622297928</v>
      </c>
      <c r="S66" s="22">
        <f t="shared" si="20"/>
        <v>0.824567308933666</v>
      </c>
      <c r="U66" s="21">
        <v>23</v>
      </c>
      <c r="V66" s="22">
        <f t="shared" si="21"/>
        <v>0.0152287378244359</v>
      </c>
      <c r="W66" s="22">
        <f t="shared" si="22"/>
        <v>0.896781401986201</v>
      </c>
      <c r="X66" s="22">
        <f t="shared" si="23"/>
        <v>0.0879898601893633</v>
      </c>
    </row>
    <row r="67" spans="1:24">
      <c r="A67" s="74" t="s">
        <v>51</v>
      </c>
      <c r="B67" s="8">
        <f>'iterasi 6'!W69</f>
        <v>0.915191356852401</v>
      </c>
      <c r="C67" s="7">
        <v>2</v>
      </c>
      <c r="D67" s="7">
        <f t="shared" si="13"/>
        <v>4</v>
      </c>
      <c r="E67" s="7">
        <v>2</v>
      </c>
      <c r="F67" s="8">
        <f t="shared" si="14"/>
        <v>0.83757521965734</v>
      </c>
      <c r="G67" s="8">
        <f t="shared" si="15"/>
        <v>1.67515043931468</v>
      </c>
      <c r="H67" s="8">
        <f t="shared" si="16"/>
        <v>3.35030087862936</v>
      </c>
      <c r="I67" s="8">
        <f t="shared" si="16"/>
        <v>1.67515043931468</v>
      </c>
      <c r="O67" s="21">
        <v>24</v>
      </c>
      <c r="P67" s="22">
        <f t="shared" si="17"/>
        <v>0.0141849528059008</v>
      </c>
      <c r="Q67" s="22">
        <f t="shared" si="18"/>
        <v>0.860735121555598</v>
      </c>
      <c r="R67" s="22">
        <f t="shared" si="19"/>
        <v>0.0555994977053706</v>
      </c>
      <c r="S67" s="22">
        <f t="shared" si="20"/>
        <v>0.93051957206687</v>
      </c>
      <c r="U67" s="21">
        <v>24</v>
      </c>
      <c r="V67" s="22">
        <f t="shared" si="21"/>
        <v>0.0152441208457262</v>
      </c>
      <c r="W67" s="22">
        <f t="shared" si="22"/>
        <v>0.925004854700405</v>
      </c>
      <c r="X67" s="22">
        <f t="shared" si="23"/>
        <v>0.0597510244538683</v>
      </c>
    </row>
    <row r="68" spans="1:24">
      <c r="A68" s="74" t="s">
        <v>52</v>
      </c>
      <c r="B68" s="8">
        <f>'iterasi 6'!W70</f>
        <v>0.115153347807663</v>
      </c>
      <c r="C68" s="7">
        <v>1</v>
      </c>
      <c r="D68" s="7">
        <f t="shared" si="13"/>
        <v>2</v>
      </c>
      <c r="E68" s="7">
        <v>1</v>
      </c>
      <c r="F68" s="8">
        <f t="shared" si="14"/>
        <v>0.0132602935113126</v>
      </c>
      <c r="G68" s="8">
        <f t="shared" si="15"/>
        <v>0.0132602935113126</v>
      </c>
      <c r="H68" s="8">
        <f t="shared" si="16"/>
        <v>0.0265205870226251</v>
      </c>
      <c r="I68" s="8">
        <f t="shared" si="16"/>
        <v>0.0132602935113126</v>
      </c>
      <c r="O68" s="21">
        <v>25</v>
      </c>
      <c r="P68" s="22">
        <f t="shared" si="17"/>
        <v>0.0193080278182656</v>
      </c>
      <c r="Q68" s="22">
        <f t="shared" si="18"/>
        <v>0.530589467161164</v>
      </c>
      <c r="R68" s="22">
        <f t="shared" si="19"/>
        <v>0.0296192665702089</v>
      </c>
      <c r="S68" s="22">
        <f t="shared" si="20"/>
        <v>0.579516761549638</v>
      </c>
      <c r="U68" s="21">
        <v>25</v>
      </c>
      <c r="V68" s="22">
        <f t="shared" si="21"/>
        <v>0.0333174622363564</v>
      </c>
      <c r="W68" s="22">
        <f t="shared" si="22"/>
        <v>0.915572253237953</v>
      </c>
      <c r="X68" s="22">
        <f t="shared" si="23"/>
        <v>0.0511102845256908</v>
      </c>
    </row>
    <row r="69" spans="1:24">
      <c r="A69" s="74" t="s">
        <v>53</v>
      </c>
      <c r="B69" s="8">
        <f>'iterasi 6'!W71</f>
        <v>0.932968638664245</v>
      </c>
      <c r="C69" s="7">
        <v>2</v>
      </c>
      <c r="D69" s="7">
        <f t="shared" si="13"/>
        <v>4</v>
      </c>
      <c r="E69" s="7">
        <v>3</v>
      </c>
      <c r="F69" s="8">
        <f t="shared" si="14"/>
        <v>0.870430480731014</v>
      </c>
      <c r="G69" s="8">
        <f t="shared" si="15"/>
        <v>1.74086096146203</v>
      </c>
      <c r="H69" s="8">
        <f t="shared" si="16"/>
        <v>3.48172192292406</v>
      </c>
      <c r="I69" s="8">
        <f t="shared" si="16"/>
        <v>2.61129144219304</v>
      </c>
      <c r="O69" s="21">
        <v>26</v>
      </c>
      <c r="P69" s="22">
        <f t="shared" si="17"/>
        <v>0.0125571193663514</v>
      </c>
      <c r="Q69" s="22">
        <f t="shared" si="18"/>
        <v>0.739456627337522</v>
      </c>
      <c r="R69" s="22">
        <f t="shared" si="19"/>
        <v>0.0725535622297928</v>
      </c>
      <c r="S69" s="22">
        <f t="shared" si="20"/>
        <v>0.824567308933666</v>
      </c>
      <c r="U69" s="21">
        <v>26</v>
      </c>
      <c r="V69" s="22">
        <f t="shared" si="21"/>
        <v>0.0152287378244359</v>
      </c>
      <c r="W69" s="22">
        <f t="shared" si="22"/>
        <v>0.896781401986201</v>
      </c>
      <c r="X69" s="22">
        <f t="shared" si="23"/>
        <v>0.0879898601893633</v>
      </c>
    </row>
    <row r="70" spans="1:24">
      <c r="A70" s="74" t="s">
        <v>54</v>
      </c>
      <c r="B70" s="8">
        <f>'iterasi 6'!W72</f>
        <v>0.00269719408195683</v>
      </c>
      <c r="C70" s="7">
        <v>5</v>
      </c>
      <c r="D70" s="7">
        <f t="shared" si="13"/>
        <v>10</v>
      </c>
      <c r="E70" s="7">
        <v>7</v>
      </c>
      <c r="F70" s="8">
        <f t="shared" si="14"/>
        <v>7.27485591574293e-6</v>
      </c>
      <c r="G70" s="8">
        <f t="shared" si="15"/>
        <v>3.63742795787147e-5</v>
      </c>
      <c r="H70" s="8">
        <f t="shared" si="16"/>
        <v>7.27485591574293e-5</v>
      </c>
      <c r="I70" s="8">
        <f t="shared" si="16"/>
        <v>5.09239914102005e-5</v>
      </c>
      <c r="O70" s="21">
        <v>27</v>
      </c>
      <c r="P70" s="22">
        <f t="shared" si="17"/>
        <v>0.00777489322786658</v>
      </c>
      <c r="Q70" s="22">
        <f t="shared" si="18"/>
        <v>0.0768607653627175</v>
      </c>
      <c r="R70" s="22">
        <f t="shared" si="19"/>
        <v>0.624539394198067</v>
      </c>
      <c r="S70" s="22">
        <f t="shared" si="20"/>
        <v>0.709175052788651</v>
      </c>
      <c r="U70" s="21">
        <v>27</v>
      </c>
      <c r="V70" s="22">
        <f t="shared" si="21"/>
        <v>0.0109632920634952</v>
      </c>
      <c r="W70" s="22">
        <f t="shared" si="22"/>
        <v>0.108380526162732</v>
      </c>
      <c r="X70" s="22">
        <f t="shared" si="23"/>
        <v>0.880656181773772</v>
      </c>
    </row>
    <row r="71" spans="1:24">
      <c r="A71" s="74" t="s">
        <v>55</v>
      </c>
      <c r="B71" s="8">
        <f>'iterasi 6'!W73</f>
        <v>0.115153347807663</v>
      </c>
      <c r="C71" s="7">
        <v>1</v>
      </c>
      <c r="D71" s="7">
        <f t="shared" si="13"/>
        <v>2</v>
      </c>
      <c r="E71" s="7">
        <v>1</v>
      </c>
      <c r="F71" s="8">
        <f t="shared" si="14"/>
        <v>0.0132602935113126</v>
      </c>
      <c r="G71" s="8">
        <f t="shared" si="15"/>
        <v>0.0132602935113126</v>
      </c>
      <c r="H71" s="8">
        <f t="shared" si="16"/>
        <v>0.0265205870226251</v>
      </c>
      <c r="I71" s="8">
        <f t="shared" si="16"/>
        <v>0.0132602935113126</v>
      </c>
      <c r="O71" s="21">
        <v>28</v>
      </c>
      <c r="P71" s="22">
        <f t="shared" si="17"/>
        <v>0.0141849528059008</v>
      </c>
      <c r="Q71" s="22">
        <f t="shared" si="18"/>
        <v>0.860735121555598</v>
      </c>
      <c r="R71" s="22">
        <f t="shared" si="19"/>
        <v>0.0555994977053706</v>
      </c>
      <c r="S71" s="22">
        <f t="shared" si="20"/>
        <v>0.93051957206687</v>
      </c>
      <c r="U71" s="21">
        <v>28</v>
      </c>
      <c r="V71" s="22">
        <f t="shared" si="21"/>
        <v>0.0152441208457262</v>
      </c>
      <c r="W71" s="22">
        <f t="shared" si="22"/>
        <v>0.925004854700405</v>
      </c>
      <c r="X71" s="22">
        <f t="shared" si="23"/>
        <v>0.0597510244538683</v>
      </c>
    </row>
    <row r="72" spans="1:24">
      <c r="A72" s="28" t="s">
        <v>5</v>
      </c>
      <c r="B72" s="28"/>
      <c r="C72" s="28"/>
      <c r="D72" s="28"/>
      <c r="E72" s="28"/>
      <c r="F72" s="29">
        <f>SUM(F42:F71)</f>
        <v>10.5991211563432</v>
      </c>
      <c r="G72" s="29">
        <f>SUM(G42:G71)</f>
        <v>25.9335566318087</v>
      </c>
      <c r="H72" s="29">
        <f>SUM(H42:H71)</f>
        <v>51.8671132636173</v>
      </c>
      <c r="I72" s="29">
        <f>SUM(I42:I71)</f>
        <v>27.5076169829454</v>
      </c>
      <c r="O72" s="21">
        <v>29</v>
      </c>
      <c r="P72" s="22">
        <f t="shared" si="17"/>
        <v>2.44328062951949</v>
      </c>
      <c r="Q72" s="22">
        <f t="shared" si="18"/>
        <v>0.0192320021677413</v>
      </c>
      <c r="R72" s="22">
        <f t="shared" si="19"/>
        <v>0.00690923376683533</v>
      </c>
      <c r="S72" s="22">
        <f t="shared" si="20"/>
        <v>2.46942186545407</v>
      </c>
      <c r="U72" s="21">
        <v>29</v>
      </c>
      <c r="V72" s="22">
        <f t="shared" si="21"/>
        <v>0.989414025889914</v>
      </c>
      <c r="W72" s="22">
        <f t="shared" si="22"/>
        <v>0.00778805858844411</v>
      </c>
      <c r="X72" s="22">
        <f t="shared" si="23"/>
        <v>0.00279791552164169</v>
      </c>
    </row>
    <row r="73" spans="1:24">
      <c r="A73" s="28" t="s">
        <v>66</v>
      </c>
      <c r="B73" s="28"/>
      <c r="C73" s="28"/>
      <c r="D73" s="28"/>
      <c r="E73" s="28"/>
      <c r="F73" s="28"/>
      <c r="G73" s="29">
        <f>(G72/$F72)</f>
        <v>2.44676480712633</v>
      </c>
      <c r="H73" s="29">
        <f>(H72/$F72)</f>
        <v>4.89352961425266</v>
      </c>
      <c r="I73" s="29">
        <f>(I72/$F72)</f>
        <v>2.59527337948044</v>
      </c>
      <c r="O73" s="21">
        <v>30</v>
      </c>
      <c r="P73" s="22">
        <f t="shared" si="17"/>
        <v>0.00777489322786658</v>
      </c>
      <c r="Q73" s="22">
        <f t="shared" si="18"/>
        <v>0.0768607653627175</v>
      </c>
      <c r="R73" s="22">
        <f t="shared" si="19"/>
        <v>0.624539394198067</v>
      </c>
      <c r="S73" s="22">
        <f t="shared" si="20"/>
        <v>0.709175052788651</v>
      </c>
      <c r="U73" s="21">
        <v>30</v>
      </c>
      <c r="V73" s="22">
        <f t="shared" si="21"/>
        <v>0.0109632920634952</v>
      </c>
      <c r="W73" s="22">
        <f t="shared" si="22"/>
        <v>0.108380526162732</v>
      </c>
      <c r="X73" s="22">
        <f t="shared" si="23"/>
        <v>0.880656181773772</v>
      </c>
    </row>
    <row r="74" spans="1:9">
      <c r="A74" s="30"/>
      <c r="B74" s="30"/>
      <c r="C74" s="30"/>
      <c r="D74" s="30"/>
      <c r="E74" s="30"/>
      <c r="F74" s="30"/>
      <c r="G74" s="67"/>
      <c r="H74" s="67"/>
      <c r="I74" s="67"/>
    </row>
    <row r="75" spans="1:9">
      <c r="A75" s="30"/>
      <c r="B75" s="30"/>
      <c r="C75" s="30"/>
      <c r="D75" s="30"/>
      <c r="E75" s="30"/>
      <c r="F75" s="30"/>
      <c r="G75" s="67"/>
      <c r="H75" s="67"/>
      <c r="I75" s="67"/>
    </row>
    <row r="76" spans="1:16">
      <c r="A76" s="32" t="s">
        <v>3</v>
      </c>
      <c r="B76" s="32" t="s">
        <v>67</v>
      </c>
      <c r="C76" s="32" t="s">
        <v>10</v>
      </c>
      <c r="D76" s="32"/>
      <c r="E76" s="32"/>
      <c r="F76" s="34" t="s">
        <v>11</v>
      </c>
      <c r="G76" s="32" t="s">
        <v>12</v>
      </c>
      <c r="H76" s="32" t="s">
        <v>13</v>
      </c>
      <c r="I76" s="32" t="s">
        <v>14</v>
      </c>
      <c r="O76" s="39" t="s">
        <v>68</v>
      </c>
      <c r="P76" s="40"/>
    </row>
    <row r="77" spans="1:16">
      <c r="A77" s="32"/>
      <c r="B77" s="32"/>
      <c r="C77" s="32" t="s">
        <v>21</v>
      </c>
      <c r="D77" s="32" t="s">
        <v>22</v>
      </c>
      <c r="E77" s="32" t="s">
        <v>23</v>
      </c>
      <c r="F77" s="34"/>
      <c r="G77" s="32"/>
      <c r="H77" s="32"/>
      <c r="I77" s="32"/>
      <c r="O77" s="40"/>
      <c r="P77" s="40"/>
    </row>
    <row r="78" spans="1:16">
      <c r="A78" s="74" t="s">
        <v>26</v>
      </c>
      <c r="B78" s="8">
        <f>'iterasi 6'!X44</f>
        <v>0.0715373905487064</v>
      </c>
      <c r="C78" s="7">
        <v>2</v>
      </c>
      <c r="D78" s="7">
        <f>C78*2</f>
        <v>4</v>
      </c>
      <c r="E78" s="7">
        <v>2</v>
      </c>
      <c r="F78" s="8">
        <f>B78^2</f>
        <v>0.00511759824651815</v>
      </c>
      <c r="G78" s="8">
        <f>$F78*C78</f>
        <v>0.0102351964930363</v>
      </c>
      <c r="H78" s="8">
        <f>$F78*D78</f>
        <v>0.0204703929860726</v>
      </c>
      <c r="I78" s="8">
        <f>$F78*E78</f>
        <v>0.0102351964930363</v>
      </c>
      <c r="O78" s="41" t="s">
        <v>89</v>
      </c>
      <c r="P78" s="27">
        <f>SUM(V6:V35)</f>
        <v>198.892850671665</v>
      </c>
    </row>
    <row r="79" spans="1:16">
      <c r="A79" s="74" t="s">
        <v>27</v>
      </c>
      <c r="B79" s="8">
        <f>'iterasi 6'!X45</f>
        <v>0.048329421047876</v>
      </c>
      <c r="C79" s="7">
        <v>3</v>
      </c>
      <c r="D79" s="7">
        <f t="shared" ref="D79:D107" si="24">C79*2</f>
        <v>6</v>
      </c>
      <c r="E79" s="7">
        <v>3</v>
      </c>
      <c r="F79" s="8">
        <f t="shared" ref="F79:F107" si="25">B79^2</f>
        <v>0.00233573293882288</v>
      </c>
      <c r="G79" s="8">
        <f t="shared" ref="G79:G107" si="26">F79*C79</f>
        <v>0.00700719881646864</v>
      </c>
      <c r="H79" s="8">
        <f t="shared" ref="H79:I107" si="27">$F79*D79</f>
        <v>0.0140143976329373</v>
      </c>
      <c r="I79" s="8">
        <f t="shared" si="27"/>
        <v>0.00700719881646864</v>
      </c>
      <c r="O79" s="41" t="s">
        <v>86</v>
      </c>
      <c r="P79" s="27">
        <f>'iterasi 6'!V36</f>
        <v>201.713794259455</v>
      </c>
    </row>
    <row r="80" spans="1:16">
      <c r="A80" s="74" t="s">
        <v>28</v>
      </c>
      <c r="B80" s="8">
        <f>'iterasi 6'!X46</f>
        <v>0.953964420092468</v>
      </c>
      <c r="C80" s="7">
        <v>0</v>
      </c>
      <c r="D80" s="7">
        <f t="shared" si="24"/>
        <v>0</v>
      </c>
      <c r="E80" s="7">
        <v>0</v>
      </c>
      <c r="F80" s="8">
        <f t="shared" si="25"/>
        <v>0.910048114802358</v>
      </c>
      <c r="G80" s="8">
        <f t="shared" si="26"/>
        <v>0</v>
      </c>
      <c r="H80" s="8">
        <f t="shared" si="27"/>
        <v>0</v>
      </c>
      <c r="I80" s="8">
        <f t="shared" si="27"/>
        <v>0</v>
      </c>
      <c r="O80" s="41" t="s">
        <v>90</v>
      </c>
      <c r="P80" s="27">
        <f>ABS(P78-P79)</f>
        <v>2.82094358779008</v>
      </c>
    </row>
    <row r="81" spans="1:9">
      <c r="A81" s="74" t="s">
        <v>29</v>
      </c>
      <c r="B81" s="8">
        <f>'iterasi 6'!X47</f>
        <v>0.020814554121815</v>
      </c>
      <c r="C81" s="7">
        <v>6</v>
      </c>
      <c r="D81" s="7">
        <f t="shared" si="24"/>
        <v>12</v>
      </c>
      <c r="E81" s="7">
        <v>8</v>
      </c>
      <c r="F81" s="8">
        <f t="shared" si="25"/>
        <v>0.000433245663289966</v>
      </c>
      <c r="G81" s="8">
        <f t="shared" si="26"/>
        <v>0.0025994739797398</v>
      </c>
      <c r="H81" s="8">
        <f t="shared" si="27"/>
        <v>0.00519894795947959</v>
      </c>
      <c r="I81" s="8">
        <f t="shared" si="27"/>
        <v>0.00346596530631973</v>
      </c>
    </row>
    <row r="82" spans="1:16">
      <c r="A82" s="74" t="s">
        <v>30</v>
      </c>
      <c r="B82" s="8">
        <f>'iterasi 6'!X48</f>
        <v>0.873377739668153</v>
      </c>
      <c r="C82" s="7">
        <v>1</v>
      </c>
      <c r="D82" s="7">
        <f t="shared" si="24"/>
        <v>2</v>
      </c>
      <c r="E82" s="7">
        <v>1</v>
      </c>
      <c r="F82" s="8">
        <f t="shared" si="25"/>
        <v>0.762788676147852</v>
      </c>
      <c r="G82" s="8">
        <f t="shared" si="26"/>
        <v>0.762788676147852</v>
      </c>
      <c r="H82" s="8">
        <f t="shared" si="27"/>
        <v>1.5255773522957</v>
      </c>
      <c r="I82" s="8">
        <f t="shared" si="27"/>
        <v>0.762788676147852</v>
      </c>
      <c r="O82" s="42" t="s">
        <v>91</v>
      </c>
      <c r="P82" s="43"/>
    </row>
    <row r="83" spans="1:16">
      <c r="A83" s="74" t="s">
        <v>31</v>
      </c>
      <c r="B83" s="8">
        <f>'iterasi 6'!X49</f>
        <v>0.911796000727393</v>
      </c>
      <c r="C83" s="7">
        <v>1</v>
      </c>
      <c r="D83" s="7">
        <f t="shared" si="24"/>
        <v>2</v>
      </c>
      <c r="E83" s="7">
        <v>0</v>
      </c>
      <c r="F83" s="8">
        <f t="shared" si="25"/>
        <v>0.831371946942468</v>
      </c>
      <c r="G83" s="8">
        <f t="shared" si="26"/>
        <v>0.831371946942468</v>
      </c>
      <c r="H83" s="8">
        <f t="shared" si="27"/>
        <v>1.66274389388494</v>
      </c>
      <c r="I83" s="8">
        <f t="shared" si="27"/>
        <v>0</v>
      </c>
      <c r="O83" s="43"/>
      <c r="P83" s="43"/>
    </row>
    <row r="84" spans="1:9">
      <c r="A84" s="74" t="s">
        <v>32</v>
      </c>
      <c r="B84" s="8">
        <f>'iterasi 6'!X50</f>
        <v>0.0715373905487064</v>
      </c>
      <c r="C84" s="7">
        <v>2</v>
      </c>
      <c r="D84" s="7">
        <f t="shared" si="24"/>
        <v>4</v>
      </c>
      <c r="E84" s="7">
        <v>2</v>
      </c>
      <c r="F84" s="8">
        <f t="shared" si="25"/>
        <v>0.00511759824651815</v>
      </c>
      <c r="G84" s="8">
        <f t="shared" si="26"/>
        <v>0.0102351964930363</v>
      </c>
      <c r="H84" s="8">
        <f t="shared" si="27"/>
        <v>0.0204703929860726</v>
      </c>
      <c r="I84" s="8">
        <f t="shared" si="27"/>
        <v>0.0102351964930363</v>
      </c>
    </row>
    <row r="85" spans="1:9">
      <c r="A85" s="74" t="s">
        <v>33</v>
      </c>
      <c r="B85" s="8">
        <f>'iterasi 6'!X51</f>
        <v>0.0739691801964718</v>
      </c>
      <c r="C85" s="7">
        <v>3</v>
      </c>
      <c r="D85" s="7">
        <f t="shared" si="24"/>
        <v>6</v>
      </c>
      <c r="E85" s="7">
        <v>4</v>
      </c>
      <c r="F85" s="8">
        <f t="shared" si="25"/>
        <v>0.00547143961893812</v>
      </c>
      <c r="G85" s="8">
        <f t="shared" si="26"/>
        <v>0.0164143188568143</v>
      </c>
      <c r="H85" s="8">
        <f t="shared" si="27"/>
        <v>0.0328286377136287</v>
      </c>
      <c r="I85" s="8">
        <f t="shared" si="27"/>
        <v>0.0218857584757525</v>
      </c>
    </row>
    <row r="86" spans="1:9">
      <c r="A86" s="74" t="s">
        <v>34</v>
      </c>
      <c r="B86" s="8">
        <f>'iterasi 6'!X52</f>
        <v>0.153159588397831</v>
      </c>
      <c r="C86" s="7">
        <v>4</v>
      </c>
      <c r="D86" s="7">
        <f t="shared" si="24"/>
        <v>8</v>
      </c>
      <c r="E86" s="7">
        <v>1</v>
      </c>
      <c r="F86" s="8">
        <f t="shared" si="25"/>
        <v>0.023457859518193</v>
      </c>
      <c r="G86" s="8">
        <f t="shared" si="26"/>
        <v>0.0938314380727719</v>
      </c>
      <c r="H86" s="8">
        <f t="shared" si="27"/>
        <v>0.187662876145544</v>
      </c>
      <c r="I86" s="8">
        <f t="shared" si="27"/>
        <v>0.023457859518193</v>
      </c>
    </row>
    <row r="87" spans="1:9">
      <c r="A87" s="74" t="s">
        <v>35</v>
      </c>
      <c r="B87" s="8">
        <f>'iterasi 6'!X53</f>
        <v>0.0609964622540889</v>
      </c>
      <c r="C87" s="7">
        <v>7</v>
      </c>
      <c r="D87" s="7">
        <f t="shared" si="24"/>
        <v>14</v>
      </c>
      <c r="E87" s="7">
        <v>9</v>
      </c>
      <c r="F87" s="8">
        <f t="shared" si="25"/>
        <v>0.00372056840751449</v>
      </c>
      <c r="G87" s="8">
        <f t="shared" si="26"/>
        <v>0.0260439788526014</v>
      </c>
      <c r="H87" s="8">
        <f t="shared" si="27"/>
        <v>0.0520879577052028</v>
      </c>
      <c r="I87" s="8">
        <f t="shared" si="27"/>
        <v>0.0334851156676304</v>
      </c>
    </row>
    <row r="88" spans="1:9">
      <c r="A88" s="74" t="s">
        <v>36</v>
      </c>
      <c r="B88" s="8">
        <f>'iterasi 6'!X54</f>
        <v>0.953964420092468</v>
      </c>
      <c r="C88" s="7">
        <v>0</v>
      </c>
      <c r="D88" s="7">
        <f t="shared" si="24"/>
        <v>0</v>
      </c>
      <c r="E88" s="7">
        <v>0</v>
      </c>
      <c r="F88" s="8">
        <f t="shared" si="25"/>
        <v>0.910048114802358</v>
      </c>
      <c r="G88" s="8">
        <f t="shared" si="26"/>
        <v>0</v>
      </c>
      <c r="H88" s="8">
        <f t="shared" si="27"/>
        <v>0</v>
      </c>
      <c r="I88" s="8">
        <f t="shared" si="27"/>
        <v>0</v>
      </c>
    </row>
    <row r="89" spans="1:9">
      <c r="A89" s="74" t="s">
        <v>37</v>
      </c>
      <c r="B89" s="8">
        <f>'iterasi 6'!X55</f>
        <v>0.107752965436614</v>
      </c>
      <c r="C89" s="7">
        <v>4</v>
      </c>
      <c r="D89" s="7">
        <f t="shared" si="24"/>
        <v>8</v>
      </c>
      <c r="E89" s="7">
        <v>3</v>
      </c>
      <c r="F89" s="8">
        <f t="shared" si="25"/>
        <v>0.0116107015603841</v>
      </c>
      <c r="G89" s="8">
        <f t="shared" si="26"/>
        <v>0.0464428062415364</v>
      </c>
      <c r="H89" s="8">
        <f t="shared" si="27"/>
        <v>0.0928856124830727</v>
      </c>
      <c r="I89" s="8">
        <f t="shared" si="27"/>
        <v>0.0348321046811523</v>
      </c>
    </row>
    <row r="90" spans="1:9">
      <c r="A90" s="74" t="s">
        <v>38</v>
      </c>
      <c r="B90" s="8">
        <f>'iterasi 6'!X56</f>
        <v>0.953964420092468</v>
      </c>
      <c r="C90" s="7">
        <v>0</v>
      </c>
      <c r="D90" s="7">
        <f t="shared" si="24"/>
        <v>0</v>
      </c>
      <c r="E90" s="7">
        <v>0</v>
      </c>
      <c r="F90" s="8">
        <f t="shared" si="25"/>
        <v>0.910048114802358</v>
      </c>
      <c r="G90" s="8">
        <f t="shared" si="26"/>
        <v>0</v>
      </c>
      <c r="H90" s="8">
        <f t="shared" si="27"/>
        <v>0</v>
      </c>
      <c r="I90" s="8">
        <f t="shared" si="27"/>
        <v>0</v>
      </c>
    </row>
    <row r="91" spans="1:9">
      <c r="A91" s="74" t="s">
        <v>39</v>
      </c>
      <c r="B91" s="8">
        <f>'iterasi 6'!X57</f>
        <v>0.207387521966889</v>
      </c>
      <c r="C91" s="7">
        <v>2</v>
      </c>
      <c r="D91" s="7">
        <f t="shared" si="24"/>
        <v>4</v>
      </c>
      <c r="E91" s="7">
        <v>1</v>
      </c>
      <c r="F91" s="8">
        <f t="shared" si="25"/>
        <v>0.0430095842675669</v>
      </c>
      <c r="G91" s="8">
        <f t="shared" si="26"/>
        <v>0.0860191685351339</v>
      </c>
      <c r="H91" s="8">
        <f t="shared" si="27"/>
        <v>0.172038337070268</v>
      </c>
      <c r="I91" s="8">
        <f t="shared" si="27"/>
        <v>0.0430095842675669</v>
      </c>
    </row>
    <row r="92" spans="1:9">
      <c r="A92" s="74" t="s">
        <v>40</v>
      </c>
      <c r="B92" s="8">
        <f>'iterasi 6'!X58</f>
        <v>0.104637247245872</v>
      </c>
      <c r="C92" s="7">
        <v>3</v>
      </c>
      <c r="D92" s="7">
        <f t="shared" si="24"/>
        <v>6</v>
      </c>
      <c r="E92" s="7">
        <v>5</v>
      </c>
      <c r="F92" s="8">
        <f t="shared" si="25"/>
        <v>0.0109489535111938</v>
      </c>
      <c r="G92" s="8">
        <f t="shared" si="26"/>
        <v>0.0328468605335813</v>
      </c>
      <c r="H92" s="8">
        <f t="shared" si="27"/>
        <v>0.0656937210671625</v>
      </c>
      <c r="I92" s="8">
        <f t="shared" si="27"/>
        <v>0.0547447675559688</v>
      </c>
    </row>
    <row r="93" spans="1:9">
      <c r="A93" s="74" t="s">
        <v>41</v>
      </c>
      <c r="B93" s="8">
        <f>'iterasi 6'!X59</f>
        <v>0.873377739668153</v>
      </c>
      <c r="C93" s="7">
        <v>1</v>
      </c>
      <c r="D93" s="7">
        <f t="shared" si="24"/>
        <v>2</v>
      </c>
      <c r="E93" s="7">
        <v>1</v>
      </c>
      <c r="F93" s="8">
        <f t="shared" si="25"/>
        <v>0.762788676147852</v>
      </c>
      <c r="G93" s="8">
        <f t="shared" si="26"/>
        <v>0.762788676147852</v>
      </c>
      <c r="H93" s="8">
        <f t="shared" si="27"/>
        <v>1.5255773522957</v>
      </c>
      <c r="I93" s="8">
        <f t="shared" si="27"/>
        <v>0.762788676147852</v>
      </c>
    </row>
    <row r="94" spans="1:9">
      <c r="A94" s="74" t="s">
        <v>42</v>
      </c>
      <c r="B94" s="8">
        <f>'iterasi 6'!X60</f>
        <v>0.953964420092468</v>
      </c>
      <c r="C94" s="7">
        <v>0</v>
      </c>
      <c r="D94" s="7">
        <f t="shared" si="24"/>
        <v>0</v>
      </c>
      <c r="E94" s="7">
        <v>0</v>
      </c>
      <c r="F94" s="8">
        <f t="shared" si="25"/>
        <v>0.910048114802358</v>
      </c>
      <c r="G94" s="8">
        <f t="shared" si="26"/>
        <v>0</v>
      </c>
      <c r="H94" s="8">
        <f t="shared" si="27"/>
        <v>0</v>
      </c>
      <c r="I94" s="8">
        <f t="shared" si="27"/>
        <v>0</v>
      </c>
    </row>
    <row r="95" spans="1:9">
      <c r="A95" s="74" t="s">
        <v>43</v>
      </c>
      <c r="B95" s="8">
        <f>'iterasi 6'!X61</f>
        <v>0.104637247245872</v>
      </c>
      <c r="C95" s="7">
        <v>3</v>
      </c>
      <c r="D95" s="7">
        <f t="shared" si="24"/>
        <v>6</v>
      </c>
      <c r="E95" s="7">
        <v>5</v>
      </c>
      <c r="F95" s="8">
        <f t="shared" si="25"/>
        <v>0.0109489535111938</v>
      </c>
      <c r="G95" s="8">
        <f t="shared" si="26"/>
        <v>0.0328468605335813</v>
      </c>
      <c r="H95" s="8">
        <f t="shared" si="27"/>
        <v>0.0656937210671625</v>
      </c>
      <c r="I95" s="8">
        <f t="shared" si="27"/>
        <v>0.0547447675559688</v>
      </c>
    </row>
    <row r="96" spans="1:9">
      <c r="A96" s="74" t="s">
        <v>44</v>
      </c>
      <c r="B96" s="8">
        <f>'iterasi 6'!X62</f>
        <v>0.0510734310936125</v>
      </c>
      <c r="C96" s="7">
        <v>4</v>
      </c>
      <c r="D96" s="7">
        <f t="shared" si="24"/>
        <v>8</v>
      </c>
      <c r="E96" s="7">
        <v>7</v>
      </c>
      <c r="F96" s="8">
        <f t="shared" si="25"/>
        <v>0.00260849536367399</v>
      </c>
      <c r="G96" s="8">
        <f t="shared" si="26"/>
        <v>0.010433981454696</v>
      </c>
      <c r="H96" s="8">
        <f t="shared" si="27"/>
        <v>0.0208679629093919</v>
      </c>
      <c r="I96" s="8">
        <f t="shared" si="27"/>
        <v>0.0182594675457179</v>
      </c>
    </row>
    <row r="97" spans="1:9">
      <c r="A97" s="74" t="s">
        <v>45</v>
      </c>
      <c r="B97" s="8">
        <f>'iterasi 6'!X63</f>
        <v>0.00712570840432567</v>
      </c>
      <c r="C97" s="7">
        <v>5</v>
      </c>
      <c r="D97" s="7">
        <f t="shared" si="24"/>
        <v>10</v>
      </c>
      <c r="E97" s="7">
        <v>6</v>
      </c>
      <c r="F97" s="8">
        <f t="shared" si="25"/>
        <v>5.07757202634775e-5</v>
      </c>
      <c r="G97" s="8">
        <f t="shared" si="26"/>
        <v>0.000253878601317388</v>
      </c>
      <c r="H97" s="8">
        <f t="shared" si="27"/>
        <v>0.000507757202634775</v>
      </c>
      <c r="I97" s="8">
        <f t="shared" si="27"/>
        <v>0.000304654321580865</v>
      </c>
    </row>
    <row r="98" spans="1:9">
      <c r="A98" s="74" t="s">
        <v>46</v>
      </c>
      <c r="B98" s="8">
        <f>'iterasi 6'!X64</f>
        <v>0.953964420092468</v>
      </c>
      <c r="C98" s="7">
        <v>0</v>
      </c>
      <c r="D98" s="7">
        <f t="shared" si="24"/>
        <v>0</v>
      </c>
      <c r="E98" s="7">
        <v>0</v>
      </c>
      <c r="F98" s="8">
        <f t="shared" si="25"/>
        <v>0.910048114802358</v>
      </c>
      <c r="G98" s="8">
        <f t="shared" si="26"/>
        <v>0</v>
      </c>
      <c r="H98" s="8">
        <f t="shared" si="27"/>
        <v>0</v>
      </c>
      <c r="I98" s="8">
        <f t="shared" si="27"/>
        <v>0</v>
      </c>
    </row>
    <row r="99" spans="1:9">
      <c r="A99" s="74" t="s">
        <v>47</v>
      </c>
      <c r="B99" s="8">
        <f>'iterasi 6'!X65</f>
        <v>0.0715373905487064</v>
      </c>
      <c r="C99" s="7">
        <v>2</v>
      </c>
      <c r="D99" s="7">
        <f t="shared" si="24"/>
        <v>4</v>
      </c>
      <c r="E99" s="7">
        <v>2</v>
      </c>
      <c r="F99" s="8">
        <f t="shared" si="25"/>
        <v>0.00511759824651815</v>
      </c>
      <c r="G99" s="8">
        <f t="shared" si="26"/>
        <v>0.0102351964930363</v>
      </c>
      <c r="H99" s="8">
        <f t="shared" si="27"/>
        <v>0.0204703929860726</v>
      </c>
      <c r="I99" s="8">
        <f t="shared" si="27"/>
        <v>0.0102351964930363</v>
      </c>
    </row>
    <row r="100" spans="1:9">
      <c r="A100" s="74" t="s">
        <v>48</v>
      </c>
      <c r="B100" s="8">
        <f>'iterasi 6'!X66</f>
        <v>0.0715373905487064</v>
      </c>
      <c r="C100" s="7">
        <v>2</v>
      </c>
      <c r="D100" s="7">
        <f t="shared" si="24"/>
        <v>4</v>
      </c>
      <c r="E100" s="7">
        <v>2</v>
      </c>
      <c r="F100" s="8">
        <f t="shared" si="25"/>
        <v>0.00511759824651815</v>
      </c>
      <c r="G100" s="8">
        <f t="shared" si="26"/>
        <v>0.0102351964930363</v>
      </c>
      <c r="H100" s="8">
        <f t="shared" si="27"/>
        <v>0.0204703929860726</v>
      </c>
      <c r="I100" s="8">
        <f t="shared" si="27"/>
        <v>0.0102351964930363</v>
      </c>
    </row>
    <row r="101" spans="1:9">
      <c r="A101" s="74" t="s">
        <v>49</v>
      </c>
      <c r="B101" s="8">
        <f>'iterasi 6'!X67</f>
        <v>0.0525844226832256</v>
      </c>
      <c r="C101" s="7">
        <v>2</v>
      </c>
      <c r="D101" s="7">
        <f t="shared" si="24"/>
        <v>4</v>
      </c>
      <c r="E101" s="7">
        <v>3</v>
      </c>
      <c r="F101" s="8">
        <f t="shared" si="25"/>
        <v>0.00276512150892814</v>
      </c>
      <c r="G101" s="8">
        <f t="shared" si="26"/>
        <v>0.00553024301785627</v>
      </c>
      <c r="H101" s="8">
        <f t="shared" si="27"/>
        <v>0.0110604860357125</v>
      </c>
      <c r="I101" s="8">
        <f t="shared" si="27"/>
        <v>0.00829536452678441</v>
      </c>
    </row>
    <row r="102" spans="1:9">
      <c r="A102" s="74" t="s">
        <v>50</v>
      </c>
      <c r="B102" s="8">
        <f>'iterasi 6'!X68</f>
        <v>0.0560399915426768</v>
      </c>
      <c r="C102" s="7">
        <v>3</v>
      </c>
      <c r="D102" s="7">
        <f t="shared" si="24"/>
        <v>6</v>
      </c>
      <c r="E102" s="7">
        <v>2</v>
      </c>
      <c r="F102" s="8">
        <f t="shared" si="25"/>
        <v>0.00314048065210329</v>
      </c>
      <c r="G102" s="8">
        <f t="shared" si="26"/>
        <v>0.00942144195630987</v>
      </c>
      <c r="H102" s="8">
        <f t="shared" si="27"/>
        <v>0.0188428839126197</v>
      </c>
      <c r="I102" s="8">
        <f t="shared" si="27"/>
        <v>0.00628096130420658</v>
      </c>
    </row>
    <row r="103" spans="1:9">
      <c r="A103" s="74" t="s">
        <v>51</v>
      </c>
      <c r="B103" s="8">
        <f>'iterasi 6'!X69</f>
        <v>0.0715373905487064</v>
      </c>
      <c r="C103" s="7">
        <v>2</v>
      </c>
      <c r="D103" s="7">
        <f t="shared" si="24"/>
        <v>4</v>
      </c>
      <c r="E103" s="7">
        <v>2</v>
      </c>
      <c r="F103" s="8">
        <f t="shared" si="25"/>
        <v>0.00511759824651815</v>
      </c>
      <c r="G103" s="8">
        <f t="shared" si="26"/>
        <v>0.0102351964930363</v>
      </c>
      <c r="H103" s="8">
        <f t="shared" si="27"/>
        <v>0.0204703929860726</v>
      </c>
      <c r="I103" s="8">
        <f t="shared" si="27"/>
        <v>0.0102351964930363</v>
      </c>
    </row>
    <row r="104" spans="1:9">
      <c r="A104" s="74" t="s">
        <v>52</v>
      </c>
      <c r="B104" s="8">
        <f>'iterasi 6'!X70</f>
        <v>0.873377739668153</v>
      </c>
      <c r="C104" s="7">
        <v>1</v>
      </c>
      <c r="D104" s="7">
        <f t="shared" si="24"/>
        <v>2</v>
      </c>
      <c r="E104" s="7">
        <v>1</v>
      </c>
      <c r="F104" s="8">
        <f t="shared" si="25"/>
        <v>0.762788676147852</v>
      </c>
      <c r="G104" s="8">
        <f t="shared" si="26"/>
        <v>0.762788676147852</v>
      </c>
      <c r="H104" s="8">
        <f t="shared" si="27"/>
        <v>1.5255773522957</v>
      </c>
      <c r="I104" s="8">
        <f t="shared" si="27"/>
        <v>0.762788676147852</v>
      </c>
    </row>
    <row r="105" spans="1:9">
      <c r="A105" s="74" t="s">
        <v>53</v>
      </c>
      <c r="B105" s="8">
        <f>'iterasi 6'!X71</f>
        <v>0.0525844226832256</v>
      </c>
      <c r="C105" s="7">
        <v>2</v>
      </c>
      <c r="D105" s="7">
        <f t="shared" si="24"/>
        <v>4</v>
      </c>
      <c r="E105" s="7">
        <v>3</v>
      </c>
      <c r="F105" s="8">
        <f t="shared" si="25"/>
        <v>0.00276512150892814</v>
      </c>
      <c r="G105" s="8">
        <f t="shared" si="26"/>
        <v>0.00553024301785627</v>
      </c>
      <c r="H105" s="8">
        <f t="shared" si="27"/>
        <v>0.0110604860357125</v>
      </c>
      <c r="I105" s="8">
        <f t="shared" si="27"/>
        <v>0.00829536452678441</v>
      </c>
    </row>
    <row r="106" spans="1:9">
      <c r="A106" s="74" t="s">
        <v>54</v>
      </c>
      <c r="B106" s="8">
        <f>'iterasi 6'!X72</f>
        <v>0.00100283513773484</v>
      </c>
      <c r="C106" s="7">
        <v>5</v>
      </c>
      <c r="D106" s="7">
        <f t="shared" si="24"/>
        <v>10</v>
      </c>
      <c r="E106" s="7">
        <v>7</v>
      </c>
      <c r="F106" s="8">
        <f t="shared" si="25"/>
        <v>1.00567831347566e-6</v>
      </c>
      <c r="G106" s="8">
        <f t="shared" si="26"/>
        <v>5.02839156737828e-6</v>
      </c>
      <c r="H106" s="8">
        <f t="shared" si="27"/>
        <v>1.00567831347566e-5</v>
      </c>
      <c r="I106" s="8">
        <f t="shared" si="27"/>
        <v>7.03974819432959e-6</v>
      </c>
    </row>
    <row r="107" spans="1:9">
      <c r="A107" s="74" t="s">
        <v>55</v>
      </c>
      <c r="B107" s="8">
        <f>'iterasi 6'!X73</f>
        <v>0.873377739668153</v>
      </c>
      <c r="C107" s="7">
        <v>1</v>
      </c>
      <c r="D107" s="7">
        <f t="shared" si="24"/>
        <v>2</v>
      </c>
      <c r="E107" s="7">
        <v>1</v>
      </c>
      <c r="F107" s="8">
        <f t="shared" si="25"/>
        <v>0.762788676147852</v>
      </c>
      <c r="G107" s="8">
        <f t="shared" si="26"/>
        <v>0.762788676147852</v>
      </c>
      <c r="H107" s="8">
        <f t="shared" si="27"/>
        <v>1.5255773522957</v>
      </c>
      <c r="I107" s="8">
        <f t="shared" si="27"/>
        <v>0.762788676147852</v>
      </c>
    </row>
    <row r="108" spans="1:9">
      <c r="A108" s="36" t="s">
        <v>5</v>
      </c>
      <c r="B108" s="36"/>
      <c r="C108" s="36"/>
      <c r="D108" s="36"/>
      <c r="E108" s="36"/>
      <c r="F108" s="37">
        <f>SUM(F78:F107)</f>
        <v>8.58162325620757</v>
      </c>
      <c r="G108" s="37">
        <f>SUM(G78:G107)</f>
        <v>4.30892955486089</v>
      </c>
      <c r="H108" s="37">
        <f>SUM(H78:H107)</f>
        <v>8.61785910972178</v>
      </c>
      <c r="I108" s="37">
        <f>SUM(I78:I107)</f>
        <v>3.42040666087488</v>
      </c>
    </row>
    <row r="109" spans="1:9">
      <c r="A109" s="36" t="s">
        <v>73</v>
      </c>
      <c r="B109" s="36"/>
      <c r="C109" s="36"/>
      <c r="D109" s="36"/>
      <c r="E109" s="36"/>
      <c r="F109" s="36"/>
      <c r="G109" s="37">
        <f>(G108/$F108)</f>
        <v>0.50211124704688</v>
      </c>
      <c r="H109" s="37">
        <f>(H108/$F108)</f>
        <v>1.00422249409376</v>
      </c>
      <c r="I109" s="37">
        <f>(I108/$F108)</f>
        <v>0.3985733885953</v>
      </c>
    </row>
  </sheetData>
  <mergeCells count="46">
    <mergeCell ref="C4:E4"/>
    <mergeCell ref="P4:R4"/>
    <mergeCell ref="A36:E36"/>
    <mergeCell ref="O36:U36"/>
    <mergeCell ref="A37:F37"/>
    <mergeCell ref="C40:E40"/>
    <mergeCell ref="A72:E72"/>
    <mergeCell ref="A73:F73"/>
    <mergeCell ref="C76:E76"/>
    <mergeCell ref="A108:E108"/>
    <mergeCell ref="A109:F109"/>
    <mergeCell ref="A4:A5"/>
    <mergeCell ref="A40:A41"/>
    <mergeCell ref="A76:A77"/>
    <mergeCell ref="B4:B5"/>
    <mergeCell ref="B40:B41"/>
    <mergeCell ref="B76:B77"/>
    <mergeCell ref="F4:F5"/>
    <mergeCell ref="F40:F41"/>
    <mergeCell ref="F76:F77"/>
    <mergeCell ref="G4:G5"/>
    <mergeCell ref="G40:G41"/>
    <mergeCell ref="G76:G77"/>
    <mergeCell ref="H4:H5"/>
    <mergeCell ref="H40:H41"/>
    <mergeCell ref="H76:H77"/>
    <mergeCell ref="I4:I5"/>
    <mergeCell ref="I40:I41"/>
    <mergeCell ref="I76:I77"/>
    <mergeCell ref="K4:K6"/>
    <mergeCell ref="O4:O5"/>
    <mergeCell ref="O42:O43"/>
    <mergeCell ref="P42:P43"/>
    <mergeCell ref="Q42:Q43"/>
    <mergeCell ref="R42:R43"/>
    <mergeCell ref="S4:S5"/>
    <mergeCell ref="T4:T5"/>
    <mergeCell ref="U4:U5"/>
    <mergeCell ref="U42:U43"/>
    <mergeCell ref="V4:V5"/>
    <mergeCell ref="O76:P77"/>
    <mergeCell ref="O82:P83"/>
    <mergeCell ref="O39:X40"/>
    <mergeCell ref="A1:I2"/>
    <mergeCell ref="K1:N2"/>
    <mergeCell ref="P1:V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Data</vt:lpstr>
      <vt:lpstr>Matriks Awal</vt:lpstr>
      <vt:lpstr>iterasi 1</vt:lpstr>
      <vt:lpstr>iterasi 2</vt:lpstr>
      <vt:lpstr>iterasi 3</vt:lpstr>
      <vt:lpstr>iterasi 4</vt:lpstr>
      <vt:lpstr>iterasi 5</vt:lpstr>
      <vt:lpstr>iterasi 6</vt:lpstr>
      <vt:lpstr>iterasi 7</vt:lpstr>
      <vt:lpstr>iterasi 8</vt:lpstr>
      <vt:lpstr>iterasi 9</vt:lpstr>
      <vt:lpstr>iterasi 10</vt:lpstr>
      <vt:lpstr>iterasi 11</vt:lpstr>
      <vt:lpstr>iterasi 12</vt:lpstr>
      <vt:lpstr>iterasi 13</vt:lpstr>
      <vt:lpstr>iterasi 14</vt:lpstr>
      <vt:lpstr>Nilai Awal FPCM</vt:lpstr>
      <vt:lpstr>FPCM Iterasi 1</vt:lpstr>
      <vt:lpstr>FPCM Iterasi 2</vt:lpstr>
      <vt:lpstr>Kesimpulan</vt:lpstr>
      <vt:lpstr>FPCM Iterasi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2019-11-22T23:55:00Z</dcterms:created>
  <dcterms:modified xsi:type="dcterms:W3CDTF">2019-11-30T15:54:23Z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