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235F5C68-EF97-40E9-9D2E-E7D7EC6F077C}" xr6:coauthVersionLast="47" xr6:coauthVersionMax="47" xr10:uidLastSave="{00000000-0000-0000-0000-000000000000}"/>
  <bookViews>
    <workbookView xWindow="-108" yWindow="-108" windowWidth="23256" windowHeight="12576" firstSheet="2" activeTab="5" xr2:uid="{00000000-000D-0000-FFFF-FFFF00000000}"/>
  </bookViews>
  <sheets>
    <sheet name="Несуперзростаюча послідовність" sheetId="1" r:id="rId1"/>
    <sheet name="Суперзростаюча послідовність" sheetId="2" r:id="rId2"/>
    <sheet name="Симетричне шифрування" sheetId="3" r:id="rId3"/>
    <sheet name="Асиметричне шифрування" sheetId="4" r:id="rId4"/>
    <sheet name="Алгоритм Евкліда" sheetId="5" r:id="rId5"/>
    <sheet name="Розширений алгоритм Евклід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D6" i="4"/>
  <c r="B6" i="4"/>
  <c r="D5" i="4"/>
  <c r="C5" i="4"/>
  <c r="B5" i="4"/>
  <c r="C5" i="3"/>
  <c r="D5" i="3"/>
  <c r="B5" i="3"/>
  <c r="B4" i="3"/>
  <c r="C4" i="3"/>
  <c r="D4" i="3"/>
  <c r="D7" i="6"/>
  <c r="C7" i="6"/>
  <c r="E6" i="6"/>
  <c r="D6" i="6"/>
  <c r="F6" i="6" s="1"/>
  <c r="E5" i="6" s="1"/>
  <c r="C6" i="6"/>
  <c r="D5" i="6"/>
  <c r="C5" i="6"/>
  <c r="D4" i="6"/>
  <c r="C4" i="6"/>
  <c r="D3" i="6"/>
  <c r="C3" i="6"/>
  <c r="G2" i="6"/>
  <c r="D2" i="6"/>
  <c r="C2" i="6"/>
  <c r="C7" i="5"/>
  <c r="C6" i="5"/>
  <c r="C5" i="5"/>
  <c r="C4" i="5"/>
  <c r="C3" i="5"/>
  <c r="C2" i="5"/>
  <c r="K16" i="4"/>
  <c r="K17" i="4" s="1"/>
  <c r="J16" i="4"/>
  <c r="J17" i="4" s="1"/>
  <c r="I16" i="4"/>
  <c r="I17" i="4" s="1"/>
  <c r="I14" i="4"/>
  <c r="M7" i="4"/>
  <c r="K10" i="4" s="1"/>
  <c r="K11" i="4" s="1"/>
  <c r="K12" i="4" s="1"/>
  <c r="L7" i="4"/>
  <c r="L10" i="4" s="1"/>
  <c r="L11" i="4" s="1"/>
  <c r="L12" i="4" s="1"/>
  <c r="K7" i="4"/>
  <c r="J7" i="4"/>
  <c r="I7" i="4"/>
  <c r="J10" i="4" s="1"/>
  <c r="J11" i="4" s="1"/>
  <c r="J12" i="4" s="1"/>
  <c r="M6" i="4"/>
  <c r="L6" i="4"/>
  <c r="K6" i="4"/>
  <c r="J6" i="4"/>
  <c r="I6" i="4"/>
  <c r="M9" i="3"/>
  <c r="L9" i="3"/>
  <c r="K9" i="3"/>
  <c r="J9" i="3"/>
  <c r="I9" i="3"/>
  <c r="F9" i="3"/>
  <c r="E9" i="3"/>
  <c r="D9" i="3"/>
  <c r="C9" i="3"/>
  <c r="B9" i="3"/>
  <c r="F3" i="2"/>
  <c r="E3" i="2"/>
  <c r="D3" i="2"/>
  <c r="C3" i="2"/>
  <c r="B3" i="2"/>
  <c r="F1" i="2"/>
  <c r="E1" i="2" s="1"/>
  <c r="D1" i="2" s="1"/>
  <c r="C1" i="2" s="1"/>
  <c r="B1" i="2" s="1"/>
  <c r="B5" i="1"/>
  <c r="B6" i="3" l="1"/>
  <c r="B7" i="4"/>
  <c r="B9" i="4" s="1"/>
  <c r="F5" i="6"/>
  <c r="E4" i="6" s="1"/>
  <c r="F4" i="6"/>
  <c r="E3" i="6" s="1"/>
  <c r="I10" i="4"/>
  <c r="I11" i="4" s="1"/>
  <c r="I12" i="4" s="1"/>
  <c r="M10" i="4"/>
  <c r="M11" i="4" s="1"/>
  <c r="M12" i="4" s="1"/>
  <c r="F3" i="6" l="1"/>
  <c r="E2" i="6" s="1"/>
  <c r="F2" i="6" s="1"/>
</calcChain>
</file>

<file path=xl/sharedStrings.xml><?xml version="1.0" encoding="utf-8"?>
<sst xmlns="http://schemas.openxmlformats.org/spreadsheetml/2006/main" count="78" uniqueCount="37">
  <si>
    <t>S</t>
  </si>
  <si>
    <t>А</t>
  </si>
  <si>
    <t>В</t>
  </si>
  <si>
    <t>Xi</t>
  </si>
  <si>
    <t>Слово</t>
  </si>
  <si>
    <t>B</t>
  </si>
  <si>
    <t>A</t>
  </si>
  <si>
    <t>G</t>
  </si>
  <si>
    <t>Unicode</t>
  </si>
  <si>
    <t>Двійкове</t>
  </si>
  <si>
    <t>Бінарне</t>
  </si>
  <si>
    <t>Блоки</t>
  </si>
  <si>
    <t>10100</t>
  </si>
  <si>
    <t>00011</t>
  </si>
  <si>
    <t>10000</t>
  </si>
  <si>
    <t>Шифрування</t>
  </si>
  <si>
    <t>Секретний ключ</t>
  </si>
  <si>
    <t>на вибір</t>
  </si>
  <si>
    <t>m</t>
  </si>
  <si>
    <t>t</t>
  </si>
  <si>
    <t>t-1</t>
  </si>
  <si>
    <t>за формулою</t>
  </si>
  <si>
    <t>Публічний ключ</t>
  </si>
  <si>
    <t xml:space="preserve">Length </t>
  </si>
  <si>
    <t>Розшифрування</t>
  </si>
  <si>
    <r>
      <rPr>
        <b/>
        <sz val="11"/>
        <color theme="1"/>
        <rFont val="Calibri"/>
      </rPr>
      <t>Шифрування*t</t>
    </r>
    <r>
      <rPr>
        <b/>
        <vertAlign val="superscript"/>
        <sz val="11"/>
        <color theme="1"/>
        <rFont val="Calibri"/>
      </rPr>
      <t>-1</t>
    </r>
  </si>
  <si>
    <t>Вирішити задачу рюкзака з числами на рядок вище. Вектор - секретний ключ</t>
  </si>
  <si>
    <t>Задача рюкзака</t>
  </si>
  <si>
    <t>&lt;-</t>
  </si>
  <si>
    <t>1000010</t>
  </si>
  <si>
    <t>1000001</t>
  </si>
  <si>
    <t>1000111</t>
  </si>
  <si>
    <t>R</t>
  </si>
  <si>
    <t>Q</t>
  </si>
  <si>
    <t>X</t>
  </si>
  <si>
    <t>Y</t>
  </si>
  <si>
    <r>
      <rPr>
        <sz val="11"/>
        <color theme="1"/>
        <rFont val="Calibri"/>
      </rPr>
      <t>t</t>
    </r>
    <r>
      <rPr>
        <vertAlign val="superscript"/>
        <sz val="11"/>
        <color theme="1"/>
        <rFont val="Calibri"/>
      </rPr>
      <t>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</si>
</sst>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7030A0"/>
      <name val="Calibri"/>
    </font>
    <font>
      <b/>
      <sz val="11"/>
      <color theme="1"/>
      <name val="Calibri"/>
    </font>
    <font>
      <sz val="11"/>
      <color rgb="FF7030A0"/>
      <name val="Calibri"/>
    </font>
    <font>
      <sz val="11"/>
      <color theme="1"/>
      <name val="Calibri"/>
    </font>
    <font>
      <sz val="11"/>
      <color rgb="FFFF0000"/>
      <name val="Calibri"/>
    </font>
    <font>
      <sz val="11"/>
      <name val="Calibri"/>
    </font>
    <font>
      <sz val="9"/>
      <color rgb="FF000000"/>
      <name val="&quot;Google Sans Mono&quot;"/>
    </font>
    <font>
      <b/>
      <sz val="11"/>
      <color rgb="FFFF0000"/>
      <name val="Calibri"/>
    </font>
    <font>
      <b/>
      <vertAlign val="superscript"/>
      <sz val="11"/>
      <color theme="1"/>
      <name val="Calibri"/>
    </font>
    <font>
      <vertAlign val="superscript"/>
      <sz val="11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0070C0"/>
        <bgColor rgb="FF0070C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/>
    <xf numFmtId="0" fontId="4" fillId="3" borderId="2" xfId="0" applyFont="1" applyFill="1" applyBorder="1"/>
    <xf numFmtId="0" fontId="5" fillId="2" borderId="2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2" fillId="4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49" fontId="5" fillId="0" borderId="1" xfId="0" applyNumberFormat="1" applyFont="1" applyBorder="1"/>
    <xf numFmtId="0" fontId="5" fillId="5" borderId="1" xfId="0" applyFont="1" applyFill="1" applyBorder="1"/>
    <xf numFmtId="0" fontId="5" fillId="6" borderId="1" xfId="0" applyFont="1" applyFill="1" applyBorder="1"/>
    <xf numFmtId="0" fontId="6" fillId="0" borderId="0" xfId="0" applyFont="1"/>
    <xf numFmtId="0" fontId="3" fillId="4" borderId="1" xfId="0" applyFont="1" applyFill="1" applyBorder="1"/>
    <xf numFmtId="0" fontId="5" fillId="4" borderId="1" xfId="0" applyFont="1" applyFill="1" applyBorder="1"/>
    <xf numFmtId="0" fontId="8" fillId="7" borderId="0" xfId="0" applyFont="1" applyFill="1"/>
    <xf numFmtId="0" fontId="9" fillId="0" borderId="0" xfId="0" applyFont="1"/>
    <xf numFmtId="49" fontId="5" fillId="0" borderId="0" xfId="0" applyNumberFormat="1" applyFont="1"/>
    <xf numFmtId="0" fontId="3" fillId="8" borderId="1" xfId="0" applyFont="1" applyFill="1" applyBorder="1"/>
    <xf numFmtId="0" fontId="5" fillId="8" borderId="1" xfId="0" applyFont="1" applyFill="1" applyBorder="1"/>
    <xf numFmtId="0" fontId="3" fillId="8" borderId="6" xfId="0" applyFont="1" applyFill="1" applyBorder="1"/>
    <xf numFmtId="0" fontId="3" fillId="9" borderId="6" xfId="0" applyFont="1" applyFill="1" applyBorder="1"/>
    <xf numFmtId="0" fontId="4" fillId="0" borderId="1" xfId="0" applyFont="1" applyBorder="1"/>
    <xf numFmtId="0" fontId="5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5" fillId="0" borderId="0" xfId="0" applyFont="1"/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1:7" ht="14.4">
      <c r="A1" s="1" t="s">
        <v>0</v>
      </c>
      <c r="G1" s="2">
        <v>1161</v>
      </c>
    </row>
    <row r="2" spans="1:7" ht="14.4">
      <c r="A2" s="3" t="s">
        <v>1</v>
      </c>
      <c r="B2" s="4">
        <v>215</v>
      </c>
      <c r="C2" s="4">
        <v>129</v>
      </c>
      <c r="D2" s="4">
        <v>903</v>
      </c>
      <c r="E2" s="4">
        <v>473</v>
      </c>
      <c r="F2" s="4">
        <v>43</v>
      </c>
    </row>
    <row r="5" spans="1:7" ht="14.4">
      <c r="B5" s="5">
        <f>43+215+903</f>
        <v>1161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3" sqref="F3"/>
    </sheetView>
  </sheetViews>
  <sheetFormatPr defaultColWidth="14.44140625" defaultRowHeight="15" customHeight="1"/>
  <cols>
    <col min="1" max="1" width="6.109375" customWidth="1"/>
    <col min="2" max="5" width="8.6640625" customWidth="1"/>
    <col min="6" max="6" width="12.109375" customWidth="1"/>
    <col min="7" max="26" width="8.6640625" customWidth="1"/>
  </cols>
  <sheetData>
    <row r="1" spans="1:7" ht="14.4">
      <c r="A1" s="6" t="s">
        <v>0</v>
      </c>
      <c r="B1" s="7">
        <f t="shared" ref="B1:F1" si="0">IF(B2&lt;=C1,C1-B2,C1)</f>
        <v>0</v>
      </c>
      <c r="C1" s="7">
        <f t="shared" si="0"/>
        <v>43</v>
      </c>
      <c r="D1" s="7">
        <f t="shared" si="0"/>
        <v>43</v>
      </c>
      <c r="E1" s="7">
        <f t="shared" si="0"/>
        <v>258</v>
      </c>
      <c r="F1" s="7">
        <f t="shared" si="0"/>
        <v>258</v>
      </c>
      <c r="G1" s="2">
        <v>1161</v>
      </c>
    </row>
    <row r="2" spans="1:7" ht="14.4">
      <c r="A2" s="6" t="s">
        <v>2</v>
      </c>
      <c r="B2" s="8">
        <v>43</v>
      </c>
      <c r="C2" s="8">
        <v>129</v>
      </c>
      <c r="D2" s="8">
        <v>215</v>
      </c>
      <c r="E2" s="8">
        <v>473</v>
      </c>
      <c r="F2" s="8">
        <v>903</v>
      </c>
      <c r="G2" s="7"/>
    </row>
    <row r="3" spans="1:7" ht="14.4">
      <c r="A3" s="6" t="s">
        <v>3</v>
      </c>
      <c r="B3" s="7">
        <f t="shared" ref="B3:E3" si="1">IF(C4&lt;&gt;B4,1,0)</f>
        <v>0</v>
      </c>
      <c r="C3" s="7">
        <f t="shared" si="1"/>
        <v>0</v>
      </c>
      <c r="D3" s="7">
        <f t="shared" si="1"/>
        <v>0</v>
      </c>
      <c r="E3" s="7">
        <f t="shared" si="1"/>
        <v>0</v>
      </c>
      <c r="F3" s="7">
        <f>IF(G1&lt;&gt;F4,1,0)</f>
        <v>1</v>
      </c>
      <c r="G3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D8" sqref="D8"/>
    </sheetView>
  </sheetViews>
  <sheetFormatPr defaultColWidth="14.44140625" defaultRowHeight="15" customHeight="1"/>
  <cols>
    <col min="1" max="1" width="12.88671875" customWidth="1"/>
    <col min="2" max="7" width="8.6640625" customWidth="1"/>
    <col min="8" max="8" width="12.88671875" customWidth="1"/>
    <col min="9" max="26" width="8.6640625" customWidth="1"/>
  </cols>
  <sheetData>
    <row r="1" spans="1:26" ht="14.4">
      <c r="A1" s="6" t="s">
        <v>1</v>
      </c>
      <c r="B1" s="9">
        <v>215</v>
      </c>
      <c r="C1" s="9">
        <v>129</v>
      </c>
      <c r="D1" s="9">
        <v>903</v>
      </c>
      <c r="E1" s="9">
        <v>473</v>
      </c>
      <c r="F1" s="9">
        <v>43</v>
      </c>
      <c r="H1" s="6" t="s">
        <v>2</v>
      </c>
      <c r="I1" s="8">
        <v>43</v>
      </c>
      <c r="J1" s="8">
        <v>129</v>
      </c>
      <c r="K1" s="8">
        <v>215</v>
      </c>
      <c r="L1" s="8">
        <v>473</v>
      </c>
      <c r="M1" s="8">
        <v>903</v>
      </c>
    </row>
    <row r="2" spans="1:26" ht="14.4">
      <c r="A2" s="3"/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4.4">
      <c r="A3" s="6" t="s">
        <v>4</v>
      </c>
      <c r="B3" s="12" t="s">
        <v>5</v>
      </c>
      <c r="C3" s="12" t="s">
        <v>6</v>
      </c>
      <c r="D3" s="12" t="s">
        <v>7</v>
      </c>
    </row>
    <row r="4" spans="1:26" ht="14.4">
      <c r="A4" s="6" t="s">
        <v>8</v>
      </c>
      <c r="B4" s="7">
        <f>_xlfn.UNICODE(B3)</f>
        <v>66</v>
      </c>
      <c r="C4" s="7">
        <f>_xlfn.UNICODE(C3)</f>
        <v>65</v>
      </c>
      <c r="D4" s="7">
        <f>_xlfn.UNICODE(D3)</f>
        <v>71</v>
      </c>
    </row>
    <row r="5" spans="1:26" ht="14.4">
      <c r="A5" s="6" t="s">
        <v>9</v>
      </c>
      <c r="B5" s="7" t="str">
        <f>DEC2BIN(B4)</f>
        <v>1000010</v>
      </c>
      <c r="C5" s="7" t="str">
        <f t="shared" ref="C5:D5" si="0">DEC2BIN(C4)</f>
        <v>1000001</v>
      </c>
      <c r="D5" s="7" t="str">
        <f t="shared" si="0"/>
        <v>1000111</v>
      </c>
    </row>
    <row r="6" spans="1:26" ht="14.4">
      <c r="A6" s="6" t="s">
        <v>10</v>
      </c>
      <c r="B6" s="27" t="str">
        <f>CONCATENATE(B5,C5,D5)</f>
        <v>100001010000011000111</v>
      </c>
      <c r="C6" s="28"/>
      <c r="D6" s="29"/>
    </row>
    <row r="8" spans="1:26" ht="14.4">
      <c r="A8" s="6" t="s">
        <v>11</v>
      </c>
      <c r="B8" s="13">
        <v>10000</v>
      </c>
      <c r="C8" s="13" t="s">
        <v>12</v>
      </c>
      <c r="D8" s="13" t="s">
        <v>13</v>
      </c>
      <c r="E8" s="13" t="s">
        <v>13</v>
      </c>
      <c r="F8" s="13" t="s">
        <v>14</v>
      </c>
      <c r="H8" s="6" t="s">
        <v>11</v>
      </c>
      <c r="I8" s="13">
        <v>10000</v>
      </c>
      <c r="J8" s="13" t="s">
        <v>12</v>
      </c>
      <c r="K8" s="13" t="s">
        <v>13</v>
      </c>
      <c r="L8" s="13" t="s">
        <v>13</v>
      </c>
      <c r="M8" s="13" t="s">
        <v>14</v>
      </c>
    </row>
    <row r="9" spans="1:26" ht="14.4">
      <c r="A9" s="6" t="s">
        <v>15</v>
      </c>
      <c r="B9" s="14">
        <f>B1</f>
        <v>215</v>
      </c>
      <c r="C9" s="14">
        <f>B1+D1</f>
        <v>1118</v>
      </c>
      <c r="D9" s="14">
        <f>E1+F1</f>
        <v>516</v>
      </c>
      <c r="E9" s="14">
        <f>E1+F1</f>
        <v>516</v>
      </c>
      <c r="F9" s="14">
        <f>B1</f>
        <v>215</v>
      </c>
      <c r="H9" s="6" t="s">
        <v>15</v>
      </c>
      <c r="I9" s="15">
        <f>I1</f>
        <v>43</v>
      </c>
      <c r="J9" s="15">
        <f>I1+K1</f>
        <v>258</v>
      </c>
      <c r="K9" s="15">
        <f>L1+M1</f>
        <v>1376</v>
      </c>
      <c r="L9" s="15">
        <f>L1+M1</f>
        <v>1376</v>
      </c>
      <c r="M9" s="15">
        <f>I1</f>
        <v>43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6:D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Q3" sqref="Q3"/>
    </sheetView>
  </sheetViews>
  <sheetFormatPr defaultColWidth="14.44140625" defaultRowHeight="15" customHeight="1"/>
  <cols>
    <col min="1" max="1" width="12.88671875" customWidth="1"/>
    <col min="2" max="7" width="8.6640625" customWidth="1"/>
    <col min="8" max="8" width="16.109375" customWidth="1"/>
    <col min="9" max="10" width="8.6640625" customWidth="1"/>
    <col min="11" max="11" width="11.44140625" customWidth="1"/>
    <col min="12" max="26" width="8.6640625" customWidth="1"/>
  </cols>
  <sheetData>
    <row r="1" spans="1:26" ht="14.4">
      <c r="H1" s="16" t="s">
        <v>16</v>
      </c>
    </row>
    <row r="2" spans="1:26" ht="14.4">
      <c r="H2" s="17" t="s">
        <v>2</v>
      </c>
      <c r="I2" s="8">
        <v>43</v>
      </c>
      <c r="J2" s="8">
        <v>129</v>
      </c>
      <c r="K2" s="8">
        <v>215</v>
      </c>
      <c r="L2" s="8">
        <v>473</v>
      </c>
      <c r="M2" s="8">
        <v>903</v>
      </c>
      <c r="N2" s="1" t="s">
        <v>17</v>
      </c>
    </row>
    <row r="3" spans="1:26" ht="14.4">
      <c r="G3" s="11"/>
      <c r="H3" s="18" t="s">
        <v>18</v>
      </c>
      <c r="I3" s="18">
        <v>2000</v>
      </c>
      <c r="J3" s="30" t="s">
        <v>17</v>
      </c>
      <c r="K3" s="3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4">
      <c r="A4" s="6" t="s">
        <v>4</v>
      </c>
      <c r="B4" s="7" t="s">
        <v>5</v>
      </c>
      <c r="C4" s="7" t="s">
        <v>6</v>
      </c>
      <c r="D4" s="7" t="s">
        <v>7</v>
      </c>
      <c r="H4" s="18" t="s">
        <v>19</v>
      </c>
      <c r="I4" s="18">
        <v>51</v>
      </c>
      <c r="J4" s="32" t="s">
        <v>17</v>
      </c>
      <c r="K4" s="31"/>
    </row>
    <row r="5" spans="1:26" ht="14.4">
      <c r="A5" s="6" t="s">
        <v>8</v>
      </c>
      <c r="B5" s="7">
        <f>_xlfn.UNICODE(B4)</f>
        <v>66</v>
      </c>
      <c r="C5" s="7">
        <f>_xlfn.UNICODE(C4)</f>
        <v>65</v>
      </c>
      <c r="D5" s="7">
        <f>_xlfn.UNICODE(D4)</f>
        <v>71</v>
      </c>
      <c r="H5" s="18" t="s">
        <v>20</v>
      </c>
      <c r="I5" s="18">
        <v>1451</v>
      </c>
      <c r="J5" s="32" t="s">
        <v>21</v>
      </c>
      <c r="K5" s="31"/>
    </row>
    <row r="6" spans="1:26" ht="14.4">
      <c r="A6" s="6" t="s">
        <v>9</v>
      </c>
      <c r="B6" s="7" t="str">
        <f>DEC2BIN(B5)</f>
        <v>1000010</v>
      </c>
      <c r="C6" s="7" t="str">
        <f t="shared" ref="C6:D6" si="0">DEC2BIN(C5)</f>
        <v>1000001</v>
      </c>
      <c r="D6" s="7" t="str">
        <f t="shared" si="0"/>
        <v>1000111</v>
      </c>
      <c r="H6" s="16" t="s">
        <v>22</v>
      </c>
      <c r="I6" s="1">
        <f t="shared" ref="I6:M6" si="1">I2*$I$4</f>
        <v>2193</v>
      </c>
      <c r="J6" s="1">
        <f t="shared" si="1"/>
        <v>6579</v>
      </c>
      <c r="K6" s="1">
        <f t="shared" si="1"/>
        <v>10965</v>
      </c>
      <c r="L6" s="1">
        <f t="shared" si="1"/>
        <v>24123</v>
      </c>
      <c r="M6" s="1">
        <f t="shared" si="1"/>
        <v>46053</v>
      </c>
    </row>
    <row r="7" spans="1:26" ht="14.4">
      <c r="A7" s="6" t="s">
        <v>10</v>
      </c>
      <c r="B7" s="7" t="str">
        <f>CONCATENATE(B6,C6,D6)</f>
        <v>100001010000011000111</v>
      </c>
      <c r="C7" s="7"/>
      <c r="D7" s="7"/>
      <c r="H7" s="6" t="s">
        <v>1</v>
      </c>
      <c r="I7" s="9">
        <f t="shared" ref="I7:M7" si="2">MOD(I2*$I$4,$I$3)</f>
        <v>193</v>
      </c>
      <c r="J7" s="9">
        <f t="shared" si="2"/>
        <v>579</v>
      </c>
      <c r="K7" s="9">
        <f t="shared" si="2"/>
        <v>965</v>
      </c>
      <c r="L7" s="9">
        <f t="shared" si="2"/>
        <v>123</v>
      </c>
      <c r="M7" s="9">
        <f t="shared" si="2"/>
        <v>53</v>
      </c>
      <c r="O7" s="19"/>
      <c r="P7" s="19"/>
      <c r="Q7" s="19"/>
      <c r="R7" s="19"/>
      <c r="S7" s="19"/>
    </row>
    <row r="8" spans="1:26" ht="14.4">
      <c r="H8" s="20" t="s">
        <v>15</v>
      </c>
    </row>
    <row r="9" spans="1:26" ht="14.4">
      <c r="A9" s="3" t="s">
        <v>23</v>
      </c>
      <c r="B9" s="21">
        <f>LEN(B7)</f>
        <v>21</v>
      </c>
      <c r="C9" s="21"/>
      <c r="D9" s="21"/>
      <c r="E9" s="21"/>
      <c r="F9" s="21"/>
      <c r="H9" s="6" t="s">
        <v>11</v>
      </c>
      <c r="I9" s="13">
        <v>10000</v>
      </c>
      <c r="J9" s="13" t="s">
        <v>12</v>
      </c>
      <c r="K9" s="13" t="s">
        <v>13</v>
      </c>
      <c r="L9" s="13" t="s">
        <v>13</v>
      </c>
      <c r="M9" s="13" t="s">
        <v>14</v>
      </c>
    </row>
    <row r="10" spans="1:26" ht="14.4">
      <c r="A10" s="3"/>
      <c r="B10" s="11"/>
      <c r="C10" s="11"/>
      <c r="D10" s="11"/>
      <c r="E10" s="11"/>
      <c r="F10" s="11"/>
      <c r="H10" s="6" t="s">
        <v>15</v>
      </c>
      <c r="I10" s="15">
        <f>SUM(I7)</f>
        <v>193</v>
      </c>
      <c r="J10" s="15">
        <f>SUM(I7,K7)</f>
        <v>1158</v>
      </c>
      <c r="K10" s="15">
        <f>SUM(L7,M7)</f>
        <v>176</v>
      </c>
      <c r="L10" s="15">
        <f>SUM(L7,M7)</f>
        <v>176</v>
      </c>
      <c r="M10" s="15">
        <f>SUM(I7)</f>
        <v>193</v>
      </c>
      <c r="S10" s="19"/>
    </row>
    <row r="11" spans="1:26" ht="14.4">
      <c r="H11" s="20" t="s">
        <v>24</v>
      </c>
      <c r="I11" s="1">
        <f t="shared" ref="I11:M11" si="3">I10*$I$5</f>
        <v>280043</v>
      </c>
      <c r="J11" s="1">
        <f t="shared" si="3"/>
        <v>1680258</v>
      </c>
      <c r="K11" s="1">
        <f t="shared" si="3"/>
        <v>255376</v>
      </c>
      <c r="L11" s="1">
        <f t="shared" si="3"/>
        <v>255376</v>
      </c>
      <c r="M11" s="1">
        <f t="shared" si="3"/>
        <v>280043</v>
      </c>
    </row>
    <row r="12" spans="1:26" ht="16.2">
      <c r="H12" s="6" t="s">
        <v>25</v>
      </c>
      <c r="I12" s="7">
        <f t="shared" ref="I12:M12" si="4">MOD(I11,$I$3)</f>
        <v>43</v>
      </c>
      <c r="J12" s="7">
        <f t="shared" si="4"/>
        <v>258</v>
      </c>
      <c r="K12" s="7">
        <f t="shared" si="4"/>
        <v>1376</v>
      </c>
      <c r="L12" s="7">
        <f t="shared" si="4"/>
        <v>1376</v>
      </c>
      <c r="M12" s="7">
        <f t="shared" si="4"/>
        <v>43</v>
      </c>
      <c r="P12" s="33" t="s">
        <v>26</v>
      </c>
      <c r="Q12" s="31"/>
      <c r="R12" s="31"/>
      <c r="S12" s="31"/>
    </row>
    <row r="13" spans="1:26" ht="14.4">
      <c r="H13" s="6" t="s">
        <v>27</v>
      </c>
      <c r="I13" s="13">
        <v>10000</v>
      </c>
      <c r="J13" s="13" t="s">
        <v>12</v>
      </c>
      <c r="K13" s="13" t="s">
        <v>13</v>
      </c>
      <c r="L13" s="13" t="s">
        <v>13</v>
      </c>
      <c r="M13" s="13" t="s">
        <v>14</v>
      </c>
      <c r="O13" s="1" t="s">
        <v>28</v>
      </c>
      <c r="P13" s="31"/>
      <c r="Q13" s="31"/>
      <c r="R13" s="31"/>
      <c r="S13" s="31"/>
    </row>
    <row r="14" spans="1:26" ht="14.4">
      <c r="H14" s="6" t="s">
        <v>10</v>
      </c>
      <c r="I14" s="27" t="str">
        <f>CONCATENATE(I13,J13,K13,L13,M13)</f>
        <v>1000010100000110001110000</v>
      </c>
      <c r="J14" s="28"/>
      <c r="K14" s="29"/>
      <c r="P14" s="31"/>
      <c r="Q14" s="31"/>
      <c r="R14" s="31"/>
      <c r="S14" s="31"/>
    </row>
    <row r="15" spans="1:26" ht="14.4">
      <c r="H15" s="6" t="s">
        <v>9</v>
      </c>
      <c r="I15" s="7" t="s">
        <v>29</v>
      </c>
      <c r="J15" s="7" t="s">
        <v>30</v>
      </c>
      <c r="K15" s="7" t="s">
        <v>31</v>
      </c>
    </row>
    <row r="16" spans="1:26" ht="14.4">
      <c r="H16" s="6" t="s">
        <v>8</v>
      </c>
      <c r="I16" s="7">
        <f t="shared" ref="I16:K16" si="5">BIN2DEC(I15)</f>
        <v>66</v>
      </c>
      <c r="J16" s="7">
        <f t="shared" si="5"/>
        <v>65</v>
      </c>
      <c r="K16" s="7">
        <f t="shared" si="5"/>
        <v>71</v>
      </c>
    </row>
    <row r="17" spans="8:11" ht="14.4">
      <c r="H17" s="6" t="s">
        <v>4</v>
      </c>
      <c r="I17" s="7" t="str">
        <f t="shared" ref="I17:K17" si="6">CHAR(I16)</f>
        <v>B</v>
      </c>
      <c r="J17" s="7" t="str">
        <f t="shared" si="6"/>
        <v>A</v>
      </c>
      <c r="K17" s="7" t="str">
        <f t="shared" si="6"/>
        <v>G</v>
      </c>
    </row>
    <row r="21" spans="8:11" ht="15.75" customHeight="1"/>
    <row r="22" spans="8:11" ht="15.75" customHeight="1"/>
    <row r="23" spans="8:11" ht="15.75" customHeight="1"/>
    <row r="24" spans="8:11" ht="15.75" customHeight="1"/>
    <row r="25" spans="8:11" ht="15.75" customHeight="1"/>
    <row r="26" spans="8:11" ht="15.75" customHeight="1"/>
    <row r="27" spans="8:11" ht="15.75" customHeight="1"/>
    <row r="28" spans="8:11" ht="15.75" customHeight="1"/>
    <row r="29" spans="8:11" ht="15.75" customHeight="1"/>
    <row r="30" spans="8:11" ht="15.75" customHeight="1"/>
    <row r="31" spans="8:11" ht="15.75" customHeight="1"/>
    <row r="32" spans="8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J3:K3"/>
    <mergeCell ref="J4:K4"/>
    <mergeCell ref="J5:K5"/>
    <mergeCell ref="P12:S14"/>
    <mergeCell ref="I14:K1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>
      <selection activeCell="C2" sqref="C2"/>
    </sheetView>
  </sheetViews>
  <sheetFormatPr defaultColWidth="14.44140625" defaultRowHeight="15" customHeight="1"/>
  <cols>
    <col min="1" max="26" width="8.6640625" customWidth="1"/>
  </cols>
  <sheetData>
    <row r="1" spans="1:3" ht="14.4">
      <c r="A1" s="22" t="s">
        <v>1</v>
      </c>
      <c r="B1" s="22" t="s">
        <v>2</v>
      </c>
      <c r="C1" s="22" t="s">
        <v>32</v>
      </c>
    </row>
    <row r="2" spans="1:3" ht="14.4">
      <c r="A2" s="7">
        <v>2000</v>
      </c>
      <c r="B2" s="7">
        <v>51</v>
      </c>
      <c r="C2" s="7">
        <f t="shared" ref="C2:C7" si="0">MOD(A2,B2)</f>
        <v>11</v>
      </c>
    </row>
    <row r="3" spans="1:3" ht="14.4">
      <c r="A3" s="7">
        <v>51</v>
      </c>
      <c r="B3" s="7">
        <v>11</v>
      </c>
      <c r="C3" s="7">
        <f t="shared" si="0"/>
        <v>7</v>
      </c>
    </row>
    <row r="4" spans="1:3" ht="14.4">
      <c r="A4" s="7">
        <v>11</v>
      </c>
      <c r="B4" s="7">
        <v>7</v>
      </c>
      <c r="C4" s="7">
        <f t="shared" si="0"/>
        <v>4</v>
      </c>
    </row>
    <row r="5" spans="1:3" ht="14.4">
      <c r="A5" s="7">
        <v>7</v>
      </c>
      <c r="B5" s="7">
        <v>4</v>
      </c>
      <c r="C5" s="7">
        <f t="shared" si="0"/>
        <v>3</v>
      </c>
    </row>
    <row r="6" spans="1:3" ht="14.4">
      <c r="A6" s="7">
        <v>4</v>
      </c>
      <c r="B6" s="7">
        <v>3</v>
      </c>
      <c r="C6" s="23">
        <f t="shared" si="0"/>
        <v>1</v>
      </c>
    </row>
    <row r="7" spans="1:3" ht="14.4">
      <c r="A7" s="7">
        <v>3</v>
      </c>
      <c r="B7" s="7">
        <v>1</v>
      </c>
      <c r="C7" s="7">
        <f t="shared" si="0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tabSelected="1" workbookViewId="0">
      <selection activeCell="G2" sqref="G2"/>
    </sheetView>
  </sheetViews>
  <sheetFormatPr defaultColWidth="14.44140625" defaultRowHeight="15" customHeight="1"/>
  <cols>
    <col min="1" max="26" width="8.6640625" customWidth="1"/>
  </cols>
  <sheetData>
    <row r="1" spans="1:7" ht="16.2">
      <c r="A1" s="22" t="s">
        <v>1</v>
      </c>
      <c r="B1" s="22" t="s">
        <v>2</v>
      </c>
      <c r="C1" s="22" t="s">
        <v>32</v>
      </c>
      <c r="D1" s="24" t="s">
        <v>33</v>
      </c>
      <c r="E1" s="25" t="s">
        <v>34</v>
      </c>
      <c r="F1" s="25" t="s">
        <v>35</v>
      </c>
      <c r="G1" s="1" t="s">
        <v>36</v>
      </c>
    </row>
    <row r="2" spans="1:7" ht="14.4">
      <c r="A2" s="7">
        <v>2000</v>
      </c>
      <c r="B2" s="7">
        <v>51</v>
      </c>
      <c r="C2" s="7">
        <f t="shared" ref="C2:C7" si="0">MOD(A2,B2)</f>
        <v>11</v>
      </c>
      <c r="D2" s="7">
        <f t="shared" ref="D2:D7" si="1">INT(A2/B2)</f>
        <v>39</v>
      </c>
      <c r="E2" s="26">
        <f t="shared" ref="E2:E6" si="2">F3</f>
        <v>14</v>
      </c>
      <c r="F2" s="26">
        <f t="shared" ref="F2:F6" si="3">E3-D2*E2</f>
        <v>-549</v>
      </c>
      <c r="G2" s="5">
        <f>2000-549</f>
        <v>1451</v>
      </c>
    </row>
    <row r="3" spans="1:7" ht="14.4">
      <c r="A3" s="7">
        <v>51</v>
      </c>
      <c r="B3" s="7">
        <v>11</v>
      </c>
      <c r="C3" s="7">
        <f t="shared" si="0"/>
        <v>7</v>
      </c>
      <c r="D3" s="7">
        <f t="shared" si="1"/>
        <v>4</v>
      </c>
      <c r="E3" s="26">
        <f t="shared" si="2"/>
        <v>-3</v>
      </c>
      <c r="F3" s="26">
        <f t="shared" si="3"/>
        <v>14</v>
      </c>
    </row>
    <row r="4" spans="1:7" ht="14.4">
      <c r="A4" s="7">
        <v>11</v>
      </c>
      <c r="B4" s="7">
        <v>7</v>
      </c>
      <c r="C4" s="7">
        <f t="shared" si="0"/>
        <v>4</v>
      </c>
      <c r="D4" s="7">
        <f t="shared" si="1"/>
        <v>1</v>
      </c>
      <c r="E4" s="26">
        <f t="shared" si="2"/>
        <v>2</v>
      </c>
      <c r="F4" s="26">
        <f t="shared" si="3"/>
        <v>-3</v>
      </c>
    </row>
    <row r="5" spans="1:7" ht="14.4">
      <c r="A5" s="7">
        <v>7</v>
      </c>
      <c r="B5" s="7">
        <v>4</v>
      </c>
      <c r="C5" s="7">
        <f t="shared" si="0"/>
        <v>3</v>
      </c>
      <c r="D5" s="7">
        <f t="shared" si="1"/>
        <v>1</v>
      </c>
      <c r="E5" s="26">
        <f t="shared" si="2"/>
        <v>-1</v>
      </c>
      <c r="F5" s="26">
        <f t="shared" si="3"/>
        <v>2</v>
      </c>
    </row>
    <row r="6" spans="1:7" ht="14.4">
      <c r="A6" s="7">
        <v>4</v>
      </c>
      <c r="B6" s="7">
        <v>3</v>
      </c>
      <c r="C6" s="7">
        <f t="shared" si="0"/>
        <v>1</v>
      </c>
      <c r="D6" s="7">
        <f t="shared" si="1"/>
        <v>1</v>
      </c>
      <c r="E6" s="26">
        <f t="shared" si="2"/>
        <v>1</v>
      </c>
      <c r="F6" s="26">
        <f t="shared" si="3"/>
        <v>-1</v>
      </c>
    </row>
    <row r="7" spans="1:7" ht="14.4">
      <c r="A7" s="7">
        <v>3</v>
      </c>
      <c r="B7" s="7">
        <v>1</v>
      </c>
      <c r="C7" s="7">
        <f t="shared" si="0"/>
        <v>0</v>
      </c>
      <c r="D7" s="7">
        <f t="shared" si="1"/>
        <v>3</v>
      </c>
      <c r="E7" s="26">
        <v>0</v>
      </c>
      <c r="F7" s="26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Несуперзростаюча послідовність</vt:lpstr>
      <vt:lpstr>Суперзростаюча послідовність</vt:lpstr>
      <vt:lpstr>Симетричне шифрування</vt:lpstr>
      <vt:lpstr>Асиметричне шифрування</vt:lpstr>
      <vt:lpstr>Алгоритм Евкліда</vt:lpstr>
      <vt:lpstr>Розширений алгоритм Евкліда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2023-04-27T13:58:18Z</dcterms:modified>
</cp:coreProperties>
</file>