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3ABEFBA1-4D90-4AF3-82C0-C1B3E5999493}" xr6:coauthVersionLast="47" xr6:coauthVersionMax="47" xr10:uidLastSave="{00000000-0000-0000-0000-000000000000}"/>
  <bookViews>
    <workbookView xWindow="-108" yWindow="-108" windowWidth="23256" windowHeight="12576" activeTab="1" xr2:uid="{325AEC22-3AD9-4D33-9245-30121D694A76}"/>
  </bookViews>
  <sheets>
    <sheet name="Чисті стратегії" sheetId="1" r:id="rId1"/>
    <sheet name="Змішані стратегії" sheetId="2" r:id="rId2"/>
  </sheets>
  <definedNames>
    <definedName name="solver_adj" localSheetId="1" hidden="1">'Змішані стратегії'!$J$13:$J$17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'Змішані стратегії'!$H$21:$H$24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'Змішані стратегії'!$J$18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2" l="1" a="1"/>
  <c r="C25" i="2" s="1"/>
  <c r="N16" i="2"/>
  <c r="N17" i="2"/>
  <c r="N18" i="2"/>
  <c r="N19" i="2"/>
  <c r="N15" i="2"/>
  <c r="J21" i="2"/>
  <c r="I21" i="2"/>
  <c r="J25" i="2"/>
  <c r="K25" i="2"/>
  <c r="L25" i="2"/>
  <c r="I25" i="2"/>
  <c r="H21" i="2" a="1"/>
  <c r="H21" i="2" s="1"/>
  <c r="J18" i="2"/>
  <c r="K11" i="2"/>
  <c r="C22" i="2"/>
  <c r="D22" i="2"/>
  <c r="E22" i="2"/>
  <c r="F22" i="2"/>
  <c r="G22" i="2"/>
  <c r="C23" i="2"/>
  <c r="D23" i="2"/>
  <c r="E23" i="2"/>
  <c r="F23" i="2"/>
  <c r="G23" i="2"/>
  <c r="C24" i="2"/>
  <c r="D24" i="2"/>
  <c r="E24" i="2"/>
  <c r="F24" i="2"/>
  <c r="G24" i="2"/>
  <c r="D21" i="2"/>
  <c r="E21" i="2"/>
  <c r="F21" i="2"/>
  <c r="G21" i="2"/>
  <c r="C21" i="2"/>
  <c r="F16" i="2"/>
  <c r="B15" i="2"/>
  <c r="B15" i="1"/>
  <c r="B17" i="1"/>
  <c r="B17" i="2"/>
  <c r="B11" i="2"/>
  <c r="E14" i="2"/>
  <c r="E13" i="2"/>
  <c r="B13" i="2"/>
  <c r="E12" i="2"/>
  <c r="B12" i="2"/>
  <c r="E11" i="2"/>
  <c r="D13" i="2" s="1"/>
  <c r="E10" i="2"/>
  <c r="B10" i="2"/>
  <c r="A12" i="2" s="1"/>
  <c r="C6" i="2"/>
  <c r="D6" i="2"/>
  <c r="E6" i="2"/>
  <c r="F6" i="2"/>
  <c r="G6" i="2"/>
  <c r="C7" i="2"/>
  <c r="D7" i="2"/>
  <c r="E7" i="2"/>
  <c r="F7" i="2"/>
  <c r="G7" i="2"/>
  <c r="C8" i="2"/>
  <c r="D8" i="2"/>
  <c r="E8" i="2"/>
  <c r="F8" i="2"/>
  <c r="G8" i="2"/>
  <c r="D5" i="2"/>
  <c r="E5" i="2"/>
  <c r="F5" i="2"/>
  <c r="G5" i="2"/>
  <c r="C5" i="2"/>
  <c r="M6" i="2"/>
  <c r="M5" i="2"/>
  <c r="M4" i="2"/>
  <c r="M3" i="2"/>
  <c r="R2" i="2"/>
  <c r="O2" i="2"/>
  <c r="P2" i="2"/>
  <c r="Q2" i="2"/>
  <c r="N2" i="2"/>
  <c r="B16" i="1"/>
  <c r="D13" i="1"/>
  <c r="E14" i="1"/>
  <c r="E13" i="1"/>
  <c r="E12" i="1"/>
  <c r="E11" i="1"/>
  <c r="E10" i="1"/>
  <c r="A12" i="1"/>
  <c r="B11" i="1"/>
  <c r="B12" i="1"/>
  <c r="B13" i="1"/>
  <c r="B10" i="1"/>
  <c r="G8" i="1"/>
  <c r="G7" i="1"/>
  <c r="F7" i="1"/>
  <c r="F6" i="1"/>
  <c r="G6" i="1"/>
  <c r="E6" i="1"/>
  <c r="D6" i="1"/>
  <c r="D8" i="1"/>
  <c r="E8" i="1"/>
  <c r="F8" i="1"/>
  <c r="D7" i="1"/>
  <c r="E7" i="1"/>
  <c r="C8" i="1"/>
  <c r="C7" i="1"/>
  <c r="C6" i="1"/>
  <c r="G5" i="1"/>
  <c r="F5" i="1"/>
  <c r="E5" i="1"/>
  <c r="D5" i="1"/>
  <c r="C5" i="1"/>
  <c r="B1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<sst xmlns="http://schemas.openxmlformats.org/spreadsheetml/2006/main" count="118" uniqueCount="45">
  <si>
    <t>Платіжна матриця</t>
  </si>
  <si>
    <t>А1</t>
  </si>
  <si>
    <t>А2</t>
  </si>
  <si>
    <t>А3</t>
  </si>
  <si>
    <t>А4</t>
  </si>
  <si>
    <t>B1</t>
  </si>
  <si>
    <t>B2</t>
  </si>
  <si>
    <t>B3</t>
  </si>
  <si>
    <t>B4</t>
  </si>
  <si>
    <t>B5</t>
  </si>
  <si>
    <t>Рівень повені</t>
  </si>
  <si>
    <t>Висота дамби</t>
  </si>
  <si>
    <t>Не вище 2 м.</t>
  </si>
  <si>
    <t>Не вище 3 м.</t>
  </si>
  <si>
    <t>Не вище 4 м.</t>
  </si>
  <si>
    <t>Не вище 5 м.</t>
  </si>
  <si>
    <t>2 м.</t>
  </si>
  <si>
    <t>1 м.</t>
  </si>
  <si>
    <t>3 м.</t>
  </si>
  <si>
    <t>4 м.</t>
  </si>
  <si>
    <t>5 м.</t>
  </si>
  <si>
    <t>Гравець А: Природа</t>
  </si>
  <si>
    <t>Гравець В: Люди</t>
  </si>
  <si>
    <t>Витрати на будівництво (млн грн.)</t>
  </si>
  <si>
    <t>Очікуваний збиток від повені (млн грн.)</t>
  </si>
  <si>
    <t>не вище 2 м.</t>
  </si>
  <si>
    <t>не вище 3 м.</t>
  </si>
  <si>
    <t>не вище 4 м.</t>
  </si>
  <si>
    <t>не вище 5 м.</t>
  </si>
  <si>
    <t>Нижня чиста ціна гри</t>
  </si>
  <si>
    <t>Чиста верхня ціна гри</t>
  </si>
  <si>
    <t>Сідлова точка:</t>
  </si>
  <si>
    <t>Найкращий варіант для 1-го гравця:</t>
  </si>
  <si>
    <t>Найкращий варіант для 2-го гравця:</t>
  </si>
  <si>
    <t>Рівень повені не вище 5 м.</t>
  </si>
  <si>
    <t>Дамба висотою 5 м.</t>
  </si>
  <si>
    <t>ПАРА</t>
  </si>
  <si>
    <t>Мінімальне число матриці:</t>
  </si>
  <si>
    <t>P</t>
  </si>
  <si>
    <t>SP</t>
  </si>
  <si>
    <t>Q</t>
  </si>
  <si>
    <t>VP</t>
  </si>
  <si>
    <t>VQ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</si>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</sst>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6" fillId="0" borderId="11" xfId="0" applyFont="1" applyBorder="1" applyAlignment="1">
      <alignment horizontal="center" vertical="center"/>
    </xf>
    <xf numFmtId="0" fontId="0" fillId="2" borderId="3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11" xfId="0" applyFont="1" applyBorder="1" applyAlignment="1">
      <alignment horizontal="center" vertical="center"/>
    </xf>
    <xf numFmtId="0" fontId="1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2" borderId="2" xfId="0" applyFill="1" applyBorder="1"/>
    <xf numFmtId="0" fontId="0" fillId="0" borderId="0" xfId="0" applyAlignment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3" xfId="0" applyBorder="1" applyAlignment="1"/>
    <xf numFmtId="0" fontId="6" fillId="0" borderId="1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6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19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1" fillId="0" borderId="8" xfId="0" applyFont="1" applyBorder="1" applyAlignment="1">
      <alignment horizontal="center" vertical="center"/>
    </xf>
    <xf numFmtId="0" fontId="0" fillId="0" borderId="10" xfId="0" applyFill="1" applyBorder="1"/>
    <xf numFmtId="0" fontId="0" fillId="0" borderId="24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1" fillId="0" borderId="3" xfId="0" applyFont="1" applyFill="1" applyBorder="1"/>
    <xf numFmtId="0" fontId="1" fillId="0" borderId="5" xfId="0" applyFont="1" applyFill="1" applyBorder="1"/>
    <xf numFmtId="0" fontId="1" fillId="0" borderId="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3490-7611-4D84-A177-3F72685223A6}">
  <sheetPr>
    <tabColor rgb="FFFF0000"/>
  </sheetPr>
  <dimension ref="A1:M17"/>
  <sheetViews>
    <sheetView showGridLines="0" workbookViewId="0">
      <selection activeCell="I18" sqref="I18"/>
    </sheetView>
  </sheetViews>
  <sheetFormatPr defaultRowHeight="14.4" x14ac:dyDescent="0.3"/>
  <cols>
    <col min="1" max="1" width="12.88671875" customWidth="1"/>
    <col min="2" max="2" width="14.44140625" customWidth="1"/>
    <col min="8" max="8" width="11.6640625" customWidth="1"/>
    <col min="9" max="9" width="12" customWidth="1"/>
    <col min="10" max="11" width="11.6640625" customWidth="1"/>
  </cols>
  <sheetData>
    <row r="1" spans="1:13" x14ac:dyDescent="0.3">
      <c r="A1" s="3" t="s">
        <v>0</v>
      </c>
      <c r="B1" s="4"/>
      <c r="C1" s="4"/>
      <c r="D1" s="4"/>
      <c r="E1" s="4"/>
      <c r="F1" s="4"/>
      <c r="G1" s="26"/>
      <c r="H1" s="28" t="s">
        <v>21</v>
      </c>
      <c r="I1" s="29"/>
      <c r="J1" s="29"/>
      <c r="K1" s="29"/>
      <c r="L1" s="30"/>
    </row>
    <row r="2" spans="1:13" ht="15" thickBot="1" x14ac:dyDescent="0.35">
      <c r="A2" s="23"/>
      <c r="B2" s="16"/>
      <c r="C2" s="16"/>
      <c r="D2" s="16"/>
      <c r="E2" s="16"/>
      <c r="F2" s="16"/>
      <c r="G2" s="27"/>
      <c r="H2" s="32" t="s">
        <v>22</v>
      </c>
      <c r="I2" s="33"/>
      <c r="J2" s="33"/>
      <c r="K2" s="33"/>
      <c r="L2" s="34"/>
    </row>
    <row r="3" spans="1:13" ht="15" thickBot="1" x14ac:dyDescent="0.35">
      <c r="A3" s="24"/>
      <c r="B3" s="17" t="s">
        <v>11</v>
      </c>
      <c r="C3" s="18" t="s">
        <v>17</v>
      </c>
      <c r="D3" s="18" t="s">
        <v>16</v>
      </c>
      <c r="E3" s="18" t="s">
        <v>18</v>
      </c>
      <c r="F3" s="18" t="s">
        <v>19</v>
      </c>
      <c r="G3" s="31" t="s">
        <v>20</v>
      </c>
      <c r="H3" s="36" t="s">
        <v>23</v>
      </c>
      <c r="I3" s="37"/>
      <c r="J3" s="37"/>
      <c r="K3" s="37"/>
      <c r="L3" s="38"/>
    </row>
    <row r="4" spans="1:13" x14ac:dyDescent="0.3">
      <c r="A4" s="20" t="s">
        <v>10</v>
      </c>
      <c r="B4" s="11"/>
      <c r="C4" s="12" t="s">
        <v>5</v>
      </c>
      <c r="D4" s="12" t="s">
        <v>6</v>
      </c>
      <c r="E4" s="12" t="s">
        <v>7</v>
      </c>
      <c r="F4" s="12" t="s">
        <v>8</v>
      </c>
      <c r="G4" s="13" t="s">
        <v>9</v>
      </c>
      <c r="H4" s="5" t="s">
        <v>17</v>
      </c>
      <c r="I4" s="1" t="s">
        <v>16</v>
      </c>
      <c r="J4" s="1" t="s">
        <v>18</v>
      </c>
      <c r="K4" s="1" t="s">
        <v>19</v>
      </c>
      <c r="L4" s="39" t="s">
        <v>20</v>
      </c>
      <c r="M4" s="25"/>
    </row>
    <row r="5" spans="1:13" ht="15" thickBot="1" x14ac:dyDescent="0.35">
      <c r="A5" s="21" t="s">
        <v>12</v>
      </c>
      <c r="B5" s="14" t="s">
        <v>1</v>
      </c>
      <c r="C5" s="2">
        <f>H$5+$H$8</f>
        <v>12</v>
      </c>
      <c r="D5" s="2">
        <f>I$5</f>
        <v>4</v>
      </c>
      <c r="E5" s="2">
        <f>J$5</f>
        <v>6</v>
      </c>
      <c r="F5" s="2">
        <f>K$5</f>
        <v>8</v>
      </c>
      <c r="G5" s="6">
        <f>L$5</f>
        <v>10</v>
      </c>
      <c r="H5" s="44">
        <v>2</v>
      </c>
      <c r="I5" s="10">
        <v>4</v>
      </c>
      <c r="J5" s="10">
        <v>6</v>
      </c>
      <c r="K5" s="10">
        <v>8</v>
      </c>
      <c r="L5" s="42">
        <v>10</v>
      </c>
    </row>
    <row r="6" spans="1:13" x14ac:dyDescent="0.3">
      <c r="A6" s="21" t="s">
        <v>13</v>
      </c>
      <c r="B6" s="14" t="s">
        <v>2</v>
      </c>
      <c r="C6" s="2">
        <f>H$5+$I$8</f>
        <v>15</v>
      </c>
      <c r="D6" s="2">
        <f>I$5+$I$8</f>
        <v>17</v>
      </c>
      <c r="E6" s="2">
        <f>J$5</f>
        <v>6</v>
      </c>
      <c r="F6" s="2">
        <f t="shared" ref="F6:G6" si="0">K$5</f>
        <v>8</v>
      </c>
      <c r="G6" s="6">
        <f t="shared" si="0"/>
        <v>10</v>
      </c>
      <c r="H6" s="28" t="s">
        <v>24</v>
      </c>
      <c r="I6" s="29"/>
      <c r="J6" s="29"/>
      <c r="K6" s="30"/>
      <c r="L6" s="43"/>
    </row>
    <row r="7" spans="1:13" x14ac:dyDescent="0.3">
      <c r="A7" s="21" t="s">
        <v>14</v>
      </c>
      <c r="B7" s="14" t="s">
        <v>3</v>
      </c>
      <c r="C7" s="2">
        <f>H$5+$J$8</f>
        <v>18</v>
      </c>
      <c r="D7" s="2">
        <f t="shared" ref="D7:G7" si="1">I$5+$J$8</f>
        <v>20</v>
      </c>
      <c r="E7" s="2">
        <f t="shared" si="1"/>
        <v>22</v>
      </c>
      <c r="F7" s="2">
        <f>K$5</f>
        <v>8</v>
      </c>
      <c r="G7" s="6">
        <f>L$5</f>
        <v>10</v>
      </c>
      <c r="H7" s="5" t="s">
        <v>25</v>
      </c>
      <c r="I7" s="1" t="s">
        <v>26</v>
      </c>
      <c r="J7" s="1" t="s">
        <v>27</v>
      </c>
      <c r="K7" s="39" t="s">
        <v>28</v>
      </c>
    </row>
    <row r="8" spans="1:13" ht="15" thickBot="1" x14ac:dyDescent="0.35">
      <c r="A8" s="22" t="s">
        <v>15</v>
      </c>
      <c r="B8" s="15" t="s">
        <v>4</v>
      </c>
      <c r="C8" s="8">
        <f>H$5+$K$8</f>
        <v>22</v>
      </c>
      <c r="D8" s="8">
        <f t="shared" ref="D8:G8" si="2">I$5+$K$8</f>
        <v>24</v>
      </c>
      <c r="E8" s="8">
        <f t="shared" si="2"/>
        <v>26</v>
      </c>
      <c r="F8" s="8">
        <f t="shared" si="2"/>
        <v>28</v>
      </c>
      <c r="G8" s="9">
        <f>L$5</f>
        <v>10</v>
      </c>
      <c r="H8" s="7">
        <v>10</v>
      </c>
      <c r="I8" s="41">
        <v>13</v>
      </c>
      <c r="J8" s="41">
        <v>16</v>
      </c>
      <c r="K8" s="42">
        <v>20</v>
      </c>
    </row>
    <row r="9" spans="1:13" ht="15" thickBot="1" x14ac:dyDescent="0.35"/>
    <row r="10" spans="1:13" x14ac:dyDescent="0.3">
      <c r="A10" s="46" t="s">
        <v>29</v>
      </c>
      <c r="B10" s="47">
        <f>MIN(C5:G5)</f>
        <v>4</v>
      </c>
      <c r="D10" s="51" t="s">
        <v>30</v>
      </c>
      <c r="E10" s="47">
        <f>MAX(C$5:C$8)</f>
        <v>22</v>
      </c>
      <c r="G10" s="36" t="s">
        <v>32</v>
      </c>
      <c r="H10" s="37"/>
      <c r="I10" s="38"/>
    </row>
    <row r="11" spans="1:13" x14ac:dyDescent="0.3">
      <c r="A11" s="48"/>
      <c r="B11" s="6">
        <f t="shared" ref="B11:B13" si="3">MIN(C6:G6)</f>
        <v>6</v>
      </c>
      <c r="D11" s="52"/>
      <c r="E11" s="6">
        <f>MAX(D$5:D$8)</f>
        <v>24</v>
      </c>
      <c r="G11" s="55" t="s">
        <v>34</v>
      </c>
      <c r="H11" s="45"/>
      <c r="I11" s="56"/>
    </row>
    <row r="12" spans="1:13" ht="16.8" customHeight="1" x14ac:dyDescent="0.3">
      <c r="A12" s="49">
        <f>MAX(B10:B13)</f>
        <v>10</v>
      </c>
      <c r="B12" s="6">
        <f t="shared" si="3"/>
        <v>8</v>
      </c>
      <c r="D12" s="52"/>
      <c r="E12" s="6">
        <f>MAX(E$5:E$8)</f>
        <v>26</v>
      </c>
      <c r="G12" s="57" t="s">
        <v>33</v>
      </c>
      <c r="H12" s="35"/>
      <c r="I12" s="58"/>
    </row>
    <row r="13" spans="1:13" ht="15" thickBot="1" x14ac:dyDescent="0.35">
      <c r="A13" s="50"/>
      <c r="B13" s="9">
        <f t="shared" si="3"/>
        <v>10</v>
      </c>
      <c r="D13" s="49">
        <f>MIN(E10:E14)</f>
        <v>10</v>
      </c>
      <c r="E13" s="6">
        <f>MAX(F$5:F$8)</f>
        <v>28</v>
      </c>
      <c r="G13" s="59" t="s">
        <v>35</v>
      </c>
      <c r="H13" s="60"/>
      <c r="I13" s="61"/>
    </row>
    <row r="14" spans="1:13" ht="15" thickBot="1" x14ac:dyDescent="0.35">
      <c r="D14" s="50"/>
      <c r="E14" s="9">
        <f>MAX(G$5:G$8)</f>
        <v>10</v>
      </c>
    </row>
    <row r="15" spans="1:13" ht="15.6" x14ac:dyDescent="0.3">
      <c r="A15" s="53" t="s">
        <v>31</v>
      </c>
      <c r="B15" s="54" t="str">
        <f>IF($A$12=$D$13, "Співпадають","Не співпадають")</f>
        <v>Співпадають</v>
      </c>
    </row>
    <row r="16" spans="1:13" ht="15" thickBot="1" x14ac:dyDescent="0.35">
      <c r="A16" s="62"/>
      <c r="B16" s="63">
        <f>IF($A$12=$D$13, $A$12,"-")</f>
        <v>10</v>
      </c>
    </row>
    <row r="17" spans="1:2" ht="15" thickBot="1" x14ac:dyDescent="0.35">
      <c r="A17" s="64" t="s">
        <v>36</v>
      </c>
      <c r="B17" s="65" t="str">
        <f>_xlfn.CONCAT("(",$A$12,"; ", $D$13, ")")</f>
        <v>(10; 10)</v>
      </c>
    </row>
  </sheetData>
  <mergeCells count="14">
    <mergeCell ref="A15:A16"/>
    <mergeCell ref="G10:I10"/>
    <mergeCell ref="G11:I11"/>
    <mergeCell ref="G12:I12"/>
    <mergeCell ref="G13:I13"/>
    <mergeCell ref="H3:L3"/>
    <mergeCell ref="H6:K6"/>
    <mergeCell ref="A10:A11"/>
    <mergeCell ref="A12:A13"/>
    <mergeCell ref="D10:D12"/>
    <mergeCell ref="D13:D14"/>
    <mergeCell ref="A1:G2"/>
    <mergeCell ref="H2:L2"/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ED73-7C1E-4C56-9A10-5851CFD03D11}">
  <sheetPr>
    <tabColor theme="9"/>
  </sheetPr>
  <dimension ref="A1:R25"/>
  <sheetViews>
    <sheetView showGridLines="0" tabSelected="1" workbookViewId="0">
      <selection activeCell="P5" sqref="P5"/>
    </sheetView>
  </sheetViews>
  <sheetFormatPr defaultRowHeight="14.4" x14ac:dyDescent="0.3"/>
  <cols>
    <col min="1" max="1" width="14.77734375" customWidth="1"/>
    <col min="2" max="2" width="17.33203125" customWidth="1"/>
    <col min="8" max="8" width="13" customWidth="1"/>
    <col min="9" max="9" width="12.88671875" customWidth="1"/>
    <col min="10" max="10" width="12.5546875" customWidth="1"/>
    <col min="11" max="11" width="15.109375" customWidth="1"/>
    <col min="12" max="12" width="12" customWidth="1"/>
    <col min="14" max="14" width="10.21875" customWidth="1"/>
    <col min="15" max="15" width="8.44140625" customWidth="1"/>
  </cols>
  <sheetData>
    <row r="1" spans="1:18" x14ac:dyDescent="0.3">
      <c r="A1" s="3" t="s">
        <v>0</v>
      </c>
      <c r="B1" s="4"/>
      <c r="C1" s="4"/>
      <c r="D1" s="4"/>
      <c r="E1" s="4"/>
      <c r="F1" s="4"/>
      <c r="G1" s="26"/>
      <c r="H1" s="28" t="s">
        <v>21</v>
      </c>
      <c r="I1" s="29"/>
      <c r="J1" s="29"/>
      <c r="K1" s="29"/>
      <c r="L1" s="30"/>
    </row>
    <row r="2" spans="1:18" ht="15" thickBot="1" x14ac:dyDescent="0.35">
      <c r="A2" s="23"/>
      <c r="B2" s="16"/>
      <c r="C2" s="16"/>
      <c r="D2" s="16"/>
      <c r="E2" s="16"/>
      <c r="F2" s="16"/>
      <c r="G2" s="27"/>
      <c r="H2" s="32" t="s">
        <v>22</v>
      </c>
      <c r="I2" s="33"/>
      <c r="J2" s="33"/>
      <c r="K2" s="33"/>
      <c r="L2" s="34"/>
      <c r="N2">
        <f>H5</f>
        <v>2</v>
      </c>
      <c r="O2">
        <f t="shared" ref="O2:R2" si="0">I5</f>
        <v>4</v>
      </c>
      <c r="P2">
        <f t="shared" si="0"/>
        <v>6</v>
      </c>
      <c r="Q2">
        <f t="shared" si="0"/>
        <v>8</v>
      </c>
      <c r="R2">
        <f t="shared" si="0"/>
        <v>10</v>
      </c>
    </row>
    <row r="3" spans="1:18" ht="15" thickBot="1" x14ac:dyDescent="0.35">
      <c r="A3" s="24"/>
      <c r="B3" s="17" t="s">
        <v>11</v>
      </c>
      <c r="C3" s="18" t="s">
        <v>17</v>
      </c>
      <c r="D3" s="18" t="s">
        <v>16</v>
      </c>
      <c r="E3" s="18" t="s">
        <v>18</v>
      </c>
      <c r="F3" s="18" t="s">
        <v>19</v>
      </c>
      <c r="G3" s="31" t="s">
        <v>20</v>
      </c>
      <c r="H3" s="36" t="s">
        <v>23</v>
      </c>
      <c r="I3" s="37"/>
      <c r="J3" s="37"/>
      <c r="K3" s="37"/>
      <c r="L3" s="38"/>
      <c r="M3">
        <f>H8</f>
        <v>10</v>
      </c>
    </row>
    <row r="4" spans="1:18" x14ac:dyDescent="0.3">
      <c r="A4" s="20" t="s">
        <v>10</v>
      </c>
      <c r="B4" s="11"/>
      <c r="C4" s="12" t="s">
        <v>5</v>
      </c>
      <c r="D4" s="12" t="s">
        <v>6</v>
      </c>
      <c r="E4" s="12" t="s">
        <v>7</v>
      </c>
      <c r="F4" s="12" t="s">
        <v>8</v>
      </c>
      <c r="G4" s="13" t="s">
        <v>9</v>
      </c>
      <c r="H4" s="5" t="s">
        <v>17</v>
      </c>
      <c r="I4" s="1" t="s">
        <v>16</v>
      </c>
      <c r="J4" s="1" t="s">
        <v>18</v>
      </c>
      <c r="K4" s="1" t="s">
        <v>19</v>
      </c>
      <c r="L4" s="39" t="s">
        <v>20</v>
      </c>
      <c r="M4">
        <f>I8</f>
        <v>13</v>
      </c>
    </row>
    <row r="5" spans="1:18" ht="15" thickBot="1" x14ac:dyDescent="0.35">
      <c r="A5" s="21" t="s">
        <v>12</v>
      </c>
      <c r="B5" s="14" t="s">
        <v>1</v>
      </c>
      <c r="C5" s="2">
        <f>IF(N$8&lt;$M9,N$2+$M3,N$2-$M3)</f>
        <v>12</v>
      </c>
      <c r="D5" s="2">
        <f t="shared" ref="D5:G5" si="1">IF(O$8&lt;$M9,O$2+$M3,O$2-$M3)</f>
        <v>-6</v>
      </c>
      <c r="E5" s="2">
        <f t="shared" si="1"/>
        <v>-4</v>
      </c>
      <c r="F5" s="2">
        <f t="shared" si="1"/>
        <v>-2</v>
      </c>
      <c r="G5" s="6">
        <f t="shared" si="1"/>
        <v>0</v>
      </c>
      <c r="H5" s="44">
        <v>2</v>
      </c>
      <c r="I5" s="10">
        <v>4</v>
      </c>
      <c r="J5" s="10">
        <v>6</v>
      </c>
      <c r="K5" s="10">
        <v>8</v>
      </c>
      <c r="L5" s="42">
        <v>10</v>
      </c>
      <c r="M5">
        <f>J8</f>
        <v>16</v>
      </c>
    </row>
    <row r="6" spans="1:18" x14ac:dyDescent="0.3">
      <c r="A6" s="21" t="s">
        <v>13</v>
      </c>
      <c r="B6" s="14" t="s">
        <v>2</v>
      </c>
      <c r="C6" s="2">
        <f t="shared" ref="C6:C8" si="2">IF(N$8&lt;$M10,N$2+$M4,N$2-$M4)</f>
        <v>15</v>
      </c>
      <c r="D6" s="2">
        <f t="shared" ref="D6:D8" si="3">IF(O$8&lt;$M10,O$2+$M4,O$2-$M4)</f>
        <v>17</v>
      </c>
      <c r="E6" s="2">
        <f t="shared" ref="E6:E8" si="4">IF(P$8&lt;$M10,P$2+$M4,P$2-$M4)</f>
        <v>-7</v>
      </c>
      <c r="F6" s="2">
        <f t="shared" ref="F6:F8" si="5">IF(Q$8&lt;$M10,Q$2+$M4,Q$2-$M4)</f>
        <v>-5</v>
      </c>
      <c r="G6" s="6">
        <f t="shared" ref="G6:G8" si="6">IF(R$8&lt;$M10,R$2+$M4,R$2-$M4)</f>
        <v>-3</v>
      </c>
      <c r="H6" s="28" t="s">
        <v>24</v>
      </c>
      <c r="I6" s="29"/>
      <c r="J6" s="29"/>
      <c r="K6" s="30"/>
      <c r="L6" s="43"/>
      <c r="M6">
        <f>K8</f>
        <v>20</v>
      </c>
    </row>
    <row r="7" spans="1:18" x14ac:dyDescent="0.3">
      <c r="A7" s="21" t="s">
        <v>14</v>
      </c>
      <c r="B7" s="14" t="s">
        <v>3</v>
      </c>
      <c r="C7" s="2">
        <f t="shared" si="2"/>
        <v>18</v>
      </c>
      <c r="D7" s="2">
        <f t="shared" si="3"/>
        <v>20</v>
      </c>
      <c r="E7" s="2">
        <f t="shared" si="4"/>
        <v>22</v>
      </c>
      <c r="F7" s="2">
        <f t="shared" si="5"/>
        <v>-8</v>
      </c>
      <c r="G7" s="6">
        <f t="shared" si="6"/>
        <v>-6</v>
      </c>
      <c r="H7" s="5" t="s">
        <v>25</v>
      </c>
      <c r="I7" s="1" t="s">
        <v>26</v>
      </c>
      <c r="J7" s="1" t="s">
        <v>27</v>
      </c>
      <c r="K7" s="39" t="s">
        <v>28</v>
      </c>
    </row>
    <row r="8" spans="1:18" ht="15" thickBot="1" x14ac:dyDescent="0.35">
      <c r="A8" s="22" t="s">
        <v>15</v>
      </c>
      <c r="B8" s="15" t="s">
        <v>4</v>
      </c>
      <c r="C8" s="8">
        <f t="shared" si="2"/>
        <v>22</v>
      </c>
      <c r="D8" s="8">
        <f t="shared" si="3"/>
        <v>24</v>
      </c>
      <c r="E8" s="8">
        <f t="shared" si="4"/>
        <v>26</v>
      </c>
      <c r="F8" s="8">
        <f t="shared" si="5"/>
        <v>28</v>
      </c>
      <c r="G8" s="9">
        <f t="shared" si="6"/>
        <v>-10</v>
      </c>
      <c r="H8" s="7">
        <v>10</v>
      </c>
      <c r="I8" s="41">
        <v>13</v>
      </c>
      <c r="J8" s="41">
        <v>16</v>
      </c>
      <c r="K8" s="42">
        <v>20</v>
      </c>
      <c r="N8" s="93">
        <v>1</v>
      </c>
      <c r="O8" s="93">
        <v>2</v>
      </c>
      <c r="P8" s="93">
        <v>3</v>
      </c>
      <c r="Q8" s="93">
        <v>4</v>
      </c>
      <c r="R8" s="93">
        <v>5</v>
      </c>
    </row>
    <row r="9" spans="1:18" ht="15" thickBot="1" x14ac:dyDescent="0.35">
      <c r="M9">
        <v>2</v>
      </c>
    </row>
    <row r="10" spans="1:18" x14ac:dyDescent="0.3">
      <c r="A10" s="46" t="s">
        <v>29</v>
      </c>
      <c r="B10" s="47">
        <f>MIN(C5:G5)</f>
        <v>-6</v>
      </c>
      <c r="D10" s="51" t="s">
        <v>30</v>
      </c>
      <c r="E10" s="47">
        <f>MAX(C$5:C$8)</f>
        <v>22</v>
      </c>
      <c r="G10" s="74" t="s">
        <v>38</v>
      </c>
      <c r="H10" s="75"/>
      <c r="I10" s="75"/>
      <c r="J10" s="75"/>
      <c r="K10" s="76" t="s">
        <v>39</v>
      </c>
      <c r="L10" s="79"/>
      <c r="M10">
        <v>3</v>
      </c>
    </row>
    <row r="11" spans="1:18" ht="15" thickBot="1" x14ac:dyDescent="0.35">
      <c r="A11" s="48"/>
      <c r="B11" s="6">
        <f>MIN(C6:G6)</f>
        <v>-7</v>
      </c>
      <c r="D11" s="52"/>
      <c r="E11" s="6">
        <f>MAX(D$5:D$8)</f>
        <v>24</v>
      </c>
      <c r="G11" s="40">
        <v>9.1135135135135131E-2</v>
      </c>
      <c r="H11" s="8">
        <v>8.6486486486486488E-3</v>
      </c>
      <c r="I11" s="8">
        <v>7.0270270270270238E-3</v>
      </c>
      <c r="J11" s="8">
        <v>5.6216216216216234E-3</v>
      </c>
      <c r="K11" s="9">
        <f>SUM(G11:J11)</f>
        <v>0.11243243243243242</v>
      </c>
      <c r="L11" s="80"/>
      <c r="M11">
        <v>4</v>
      </c>
    </row>
    <row r="12" spans="1:18" ht="15" thickBot="1" x14ac:dyDescent="0.35">
      <c r="A12" s="49">
        <f>MAX(B10:B13)</f>
        <v>-6</v>
      </c>
      <c r="B12" s="6">
        <f t="shared" ref="B11:B13" si="7">MIN(C7:G7)</f>
        <v>-8</v>
      </c>
      <c r="D12" s="52"/>
      <c r="E12" s="6">
        <f>MAX(E$5:E$8)</f>
        <v>26</v>
      </c>
      <c r="I12" s="80"/>
      <c r="J12" s="80"/>
      <c r="K12" s="80"/>
      <c r="M12">
        <v>5</v>
      </c>
    </row>
    <row r="13" spans="1:18" ht="15" thickBot="1" x14ac:dyDescent="0.35">
      <c r="A13" s="50"/>
      <c r="B13" s="9">
        <f t="shared" si="7"/>
        <v>-10</v>
      </c>
      <c r="D13" s="49">
        <f>MIN(E10:E14)</f>
        <v>0</v>
      </c>
      <c r="E13" s="6">
        <f>MAX(F$5:F$8)</f>
        <v>28</v>
      </c>
      <c r="I13" s="28" t="s">
        <v>40</v>
      </c>
      <c r="J13" s="47">
        <v>0</v>
      </c>
      <c r="K13" s="80"/>
    </row>
    <row r="14" spans="1:18" ht="15" thickBot="1" x14ac:dyDescent="0.35">
      <c r="D14" s="50"/>
      <c r="E14" s="9">
        <f>MAX(G$5:G$8)</f>
        <v>0</v>
      </c>
      <c r="I14" s="77"/>
      <c r="J14" s="6">
        <v>1.2972972972972972E-2</v>
      </c>
      <c r="K14" s="80"/>
    </row>
    <row r="15" spans="1:18" ht="16.2" thickBot="1" x14ac:dyDescent="0.35">
      <c r="A15" s="53" t="s">
        <v>31</v>
      </c>
      <c r="B15" s="54" t="str">
        <f>IF($A$12=$D$13, "Співпадають","Не співпадають")</f>
        <v>Не співпадають</v>
      </c>
      <c r="I15" s="77"/>
      <c r="J15" s="6">
        <v>8.1081081081081086E-3</v>
      </c>
      <c r="K15" s="80"/>
      <c r="L15" s="90" t="s">
        <v>44</v>
      </c>
      <c r="M15" s="78" t="s">
        <v>17</v>
      </c>
      <c r="N15" s="47">
        <f>$J$21*$J13</f>
        <v>0</v>
      </c>
    </row>
    <row r="16" spans="1:18" ht="15" thickBot="1" x14ac:dyDescent="0.35">
      <c r="A16" s="62"/>
      <c r="B16" s="63" t="str">
        <f>IF($A$12=$D$13, $A$12,"-")</f>
        <v>-</v>
      </c>
      <c r="D16" s="66" t="s">
        <v>37</v>
      </c>
      <c r="E16" s="67"/>
      <c r="F16" s="68">
        <f>MIN(C5:G8)</f>
        <v>-10</v>
      </c>
      <c r="G16" s="69"/>
      <c r="I16" s="77"/>
      <c r="J16" s="6">
        <v>7.0270270270270281E-3</v>
      </c>
      <c r="K16" s="80"/>
      <c r="L16" s="91"/>
      <c r="M16" s="1" t="s">
        <v>16</v>
      </c>
      <c r="N16" s="6">
        <f t="shared" ref="N16:P19" si="8">$J$21*$J14</f>
        <v>0.11538461538461536</v>
      </c>
    </row>
    <row r="17" spans="1:14" ht="15" thickBot="1" x14ac:dyDescent="0.35">
      <c r="A17" s="64" t="s">
        <v>36</v>
      </c>
      <c r="B17" s="65" t="str">
        <f>_xlfn.CONCAT("(",$A$12,"; ", $D$13, ")")</f>
        <v>(-6; 0)</v>
      </c>
      <c r="D17" s="70"/>
      <c r="E17" s="71"/>
      <c r="F17" s="72"/>
      <c r="G17" s="73"/>
      <c r="I17" s="77"/>
      <c r="J17" s="6">
        <v>8.4324324324324337E-2</v>
      </c>
      <c r="K17" s="80"/>
      <c r="L17" s="91"/>
      <c r="M17" s="1" t="s">
        <v>18</v>
      </c>
      <c r="N17" s="6">
        <f t="shared" si="8"/>
        <v>7.2115384615384609E-2</v>
      </c>
    </row>
    <row r="18" spans="1:14" ht="15" thickBot="1" x14ac:dyDescent="0.35">
      <c r="I18" s="82" t="s">
        <v>39</v>
      </c>
      <c r="J18" s="83">
        <f>SUM(J13:J17)</f>
        <v>0.11243243243243245</v>
      </c>
      <c r="K18" s="80"/>
      <c r="L18" s="91"/>
      <c r="M18" s="1" t="s">
        <v>19</v>
      </c>
      <c r="N18" s="6">
        <f t="shared" si="8"/>
        <v>6.25E-2</v>
      </c>
    </row>
    <row r="19" spans="1:14" ht="15" thickBot="1" x14ac:dyDescent="0.35">
      <c r="A19" s="24"/>
      <c r="B19" s="17" t="s">
        <v>11</v>
      </c>
      <c r="C19" s="18" t="s">
        <v>17</v>
      </c>
      <c r="D19" s="18" t="s">
        <v>16</v>
      </c>
      <c r="E19" s="18" t="s">
        <v>18</v>
      </c>
      <c r="F19" s="18" t="s">
        <v>19</v>
      </c>
      <c r="G19" s="19" t="s">
        <v>20</v>
      </c>
      <c r="I19" s="80"/>
      <c r="J19" s="80"/>
      <c r="K19" s="80"/>
      <c r="L19" s="92"/>
      <c r="M19" s="89" t="s">
        <v>20</v>
      </c>
      <c r="N19" s="94">
        <f t="shared" si="8"/>
        <v>0.75</v>
      </c>
    </row>
    <row r="20" spans="1:14" x14ac:dyDescent="0.3">
      <c r="A20" s="20" t="s">
        <v>10</v>
      </c>
      <c r="B20" s="11"/>
      <c r="C20" s="12" t="s">
        <v>5</v>
      </c>
      <c r="D20" s="12" t="s">
        <v>6</v>
      </c>
      <c r="E20" s="12" t="s">
        <v>7</v>
      </c>
      <c r="F20" s="12" t="s">
        <v>8</v>
      </c>
      <c r="G20" s="13" t="s">
        <v>9</v>
      </c>
      <c r="I20" s="87" t="s">
        <v>41</v>
      </c>
      <c r="J20" s="88" t="s">
        <v>42</v>
      </c>
    </row>
    <row r="21" spans="1:14" ht="15" thickBot="1" x14ac:dyDescent="0.35">
      <c r="A21" s="21" t="s">
        <v>12</v>
      </c>
      <c r="B21" s="14" t="s">
        <v>1</v>
      </c>
      <c r="C21" s="2">
        <f>C5+ABS($F$16)</f>
        <v>22</v>
      </c>
      <c r="D21" s="2">
        <f t="shared" ref="D21:G21" si="9">D5+ABS($F$16)</f>
        <v>4</v>
      </c>
      <c r="E21" s="2">
        <f t="shared" si="9"/>
        <v>6</v>
      </c>
      <c r="F21" s="2">
        <f t="shared" si="9"/>
        <v>8</v>
      </c>
      <c r="G21" s="6">
        <f t="shared" si="9"/>
        <v>10</v>
      </c>
      <c r="H21" s="84" cm="1">
        <f t="array" ref="H21:H24">MMULT(C21:G24,J13:J17)</f>
        <v>1.0000000000000002</v>
      </c>
      <c r="I21" s="40">
        <f>1/$K$11</f>
        <v>8.8942307692307701</v>
      </c>
      <c r="J21" s="9">
        <f>1/$J$18</f>
        <v>8.8942307692307683</v>
      </c>
    </row>
    <row r="22" spans="1:14" ht="15" thickBot="1" x14ac:dyDescent="0.35">
      <c r="A22" s="21" t="s">
        <v>13</v>
      </c>
      <c r="B22" s="14" t="s">
        <v>2</v>
      </c>
      <c r="C22" s="2">
        <f t="shared" ref="C22:G22" si="10">C6+ABS($F$16)</f>
        <v>25</v>
      </c>
      <c r="D22" s="2">
        <f t="shared" si="10"/>
        <v>27</v>
      </c>
      <c r="E22" s="2">
        <f t="shared" si="10"/>
        <v>3</v>
      </c>
      <c r="F22" s="2">
        <f t="shared" si="10"/>
        <v>5</v>
      </c>
      <c r="G22" s="6">
        <f t="shared" si="10"/>
        <v>7</v>
      </c>
      <c r="H22" s="85">
        <v>1</v>
      </c>
      <c r="I22" s="86"/>
      <c r="J22" s="86"/>
      <c r="K22" s="86"/>
      <c r="L22" s="86"/>
    </row>
    <row r="23" spans="1:14" x14ac:dyDescent="0.3">
      <c r="A23" s="21" t="s">
        <v>14</v>
      </c>
      <c r="B23" s="14" t="s">
        <v>3</v>
      </c>
      <c r="C23" s="2">
        <f t="shared" ref="C23:G23" si="11">C7+ABS($F$16)</f>
        <v>28</v>
      </c>
      <c r="D23" s="2">
        <f t="shared" si="11"/>
        <v>30</v>
      </c>
      <c r="E23" s="2">
        <f t="shared" si="11"/>
        <v>32</v>
      </c>
      <c r="F23" s="2">
        <f t="shared" si="11"/>
        <v>2</v>
      </c>
      <c r="G23" s="6">
        <f t="shared" si="11"/>
        <v>4</v>
      </c>
      <c r="H23" s="85">
        <v>1</v>
      </c>
      <c r="I23" s="36" t="s">
        <v>43</v>
      </c>
      <c r="J23" s="37"/>
      <c r="K23" s="37"/>
      <c r="L23" s="38"/>
    </row>
    <row r="24" spans="1:14" ht="15" thickBot="1" x14ac:dyDescent="0.35">
      <c r="A24" s="22" t="s">
        <v>15</v>
      </c>
      <c r="B24" s="15" t="s">
        <v>4</v>
      </c>
      <c r="C24" s="8">
        <f t="shared" ref="C24:G24" si="12">C8+ABS($F$16)</f>
        <v>32</v>
      </c>
      <c r="D24" s="8">
        <f t="shared" si="12"/>
        <v>34</v>
      </c>
      <c r="E24" s="8">
        <f t="shared" si="12"/>
        <v>36</v>
      </c>
      <c r="F24" s="8">
        <f t="shared" si="12"/>
        <v>38</v>
      </c>
      <c r="G24" s="9">
        <f t="shared" si="12"/>
        <v>0</v>
      </c>
      <c r="H24" s="85">
        <v>1</v>
      </c>
      <c r="I24" s="5" t="s">
        <v>12</v>
      </c>
      <c r="J24" s="1" t="s">
        <v>13</v>
      </c>
      <c r="K24" s="1" t="s">
        <v>14</v>
      </c>
      <c r="L24" s="39" t="s">
        <v>15</v>
      </c>
    </row>
    <row r="25" spans="1:14" ht="15" thickBot="1" x14ac:dyDescent="0.35">
      <c r="C25" s="81" cm="1">
        <f t="array" ref="C25:G25">MMULT(G11:J11,C21:G24)</f>
        <v>2.5978378378378375</v>
      </c>
      <c r="D25">
        <v>0.99999999999999978</v>
      </c>
      <c r="E25">
        <v>0.99999999999999989</v>
      </c>
      <c r="F25">
        <v>1</v>
      </c>
      <c r="G25">
        <v>1</v>
      </c>
      <c r="I25" s="95">
        <f>G$11*$I$21</f>
        <v>0.81057692307692308</v>
      </c>
      <c r="J25" s="8">
        <f t="shared" ref="J25:L25" si="13">H$11*$I$21</f>
        <v>7.6923076923076927E-2</v>
      </c>
      <c r="K25" s="8">
        <f t="shared" si="13"/>
        <v>6.2499999999999979E-2</v>
      </c>
      <c r="L25" s="9">
        <f t="shared" si="13"/>
        <v>5.0000000000000017E-2</v>
      </c>
    </row>
  </sheetData>
  <mergeCells count="16">
    <mergeCell ref="I23:L23"/>
    <mergeCell ref="L15:L19"/>
    <mergeCell ref="A15:A16"/>
    <mergeCell ref="D16:E17"/>
    <mergeCell ref="F16:G17"/>
    <mergeCell ref="G10:J10"/>
    <mergeCell ref="I13:I17"/>
    <mergeCell ref="A1:G2"/>
    <mergeCell ref="H1:L1"/>
    <mergeCell ref="H2:L2"/>
    <mergeCell ref="H3:L3"/>
    <mergeCell ref="H6:K6"/>
    <mergeCell ref="A10:A11"/>
    <mergeCell ref="D10:D12"/>
    <mergeCell ref="A12:A13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Чисті стратегії</vt:lpstr>
      <vt:lpstr>Змішані стратегії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Ковальов</dc:creator>
  <cp:lastModifiedBy>Олександр Ковальов</cp:lastModifiedBy>
  <dcterms:created xsi:type="dcterms:W3CDTF">2023-11-09T14:54:44Z</dcterms:created>
  <dcterms:modified xsi:type="dcterms:W3CDTF">2023-11-10T04:03:57Z</dcterms:modified>
</cp:coreProperties>
</file>