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ia/Desktop/"/>
    </mc:Choice>
  </mc:AlternateContent>
  <xr:revisionPtr revIDLastSave="0" documentId="8_{8CDA1EC5-1FC7-FF47-B9D2-04A956501AB8}" xr6:coauthVersionLast="47" xr6:coauthVersionMax="47" xr10:uidLastSave="{00000000-0000-0000-0000-000000000000}"/>
  <bookViews>
    <workbookView xWindow="0" yWindow="500" windowWidth="25600" windowHeight="16000" xr2:uid="{8EA39A00-A0E7-F144-981E-BB5341B9F8A8}"/>
  </bookViews>
  <sheets>
    <sheet name="Ecuación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" i="2" l="1"/>
  <c r="G86" i="2"/>
  <c r="G84" i="2"/>
  <c r="E84" i="2"/>
  <c r="E85" i="2"/>
  <c r="E86" i="2"/>
  <c r="E83" i="2"/>
  <c r="B84" i="2"/>
  <c r="C84" i="2"/>
  <c r="D84" i="2"/>
  <c r="B85" i="2"/>
  <c r="C85" i="2"/>
  <c r="D85" i="2"/>
  <c r="B86" i="2"/>
  <c r="C86" i="2"/>
  <c r="D86" i="2"/>
  <c r="C83" i="2"/>
  <c r="D83" i="2"/>
  <c r="B83" i="2"/>
  <c r="G81" i="2"/>
  <c r="G79" i="2"/>
  <c r="E79" i="2"/>
  <c r="E80" i="2"/>
  <c r="E81" i="2"/>
  <c r="E78" i="2"/>
  <c r="D79" i="2"/>
  <c r="D80" i="2"/>
  <c r="D81" i="2"/>
  <c r="D78" i="2"/>
  <c r="B79" i="2"/>
  <c r="C79" i="2"/>
  <c r="B80" i="2"/>
  <c r="C80" i="2"/>
  <c r="B81" i="2"/>
  <c r="C81" i="2"/>
  <c r="C78" i="2"/>
  <c r="B78" i="2"/>
  <c r="G76" i="2"/>
  <c r="G74" i="2"/>
  <c r="D74" i="2"/>
  <c r="E74" i="2"/>
  <c r="D75" i="2"/>
  <c r="E75" i="2"/>
  <c r="D76" i="2"/>
  <c r="E76" i="2"/>
  <c r="E73" i="2"/>
  <c r="D73" i="2"/>
  <c r="C74" i="2"/>
  <c r="C75" i="2"/>
  <c r="C76" i="2"/>
  <c r="C73" i="2"/>
  <c r="B74" i="2"/>
  <c r="B75" i="2"/>
  <c r="B76" i="2"/>
  <c r="B73" i="2"/>
  <c r="G71" i="2"/>
  <c r="G69" i="2"/>
  <c r="C69" i="2"/>
  <c r="D69" i="2"/>
  <c r="E69" i="2"/>
  <c r="C70" i="2"/>
  <c r="D70" i="2"/>
  <c r="E70" i="2"/>
  <c r="C71" i="2"/>
  <c r="D71" i="2"/>
  <c r="E71" i="2"/>
  <c r="D68" i="2"/>
  <c r="E68" i="2"/>
  <c r="C68" i="2"/>
  <c r="B69" i="2"/>
  <c r="B70" i="2"/>
  <c r="B71" i="2"/>
  <c r="B68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C61" i="2"/>
  <c r="D61" i="2"/>
  <c r="E61" i="2"/>
  <c r="F61" i="2"/>
  <c r="B61" i="2"/>
  <c r="I56" i="2"/>
  <c r="I55" i="2"/>
  <c r="I54" i="2"/>
  <c r="I53" i="2"/>
  <c r="C56" i="2"/>
  <c r="D56" i="2"/>
  <c r="E56" i="2"/>
  <c r="F56" i="2"/>
  <c r="B56" i="2"/>
  <c r="C55" i="2"/>
  <c r="D55" i="2"/>
  <c r="E55" i="2"/>
  <c r="F55" i="2"/>
  <c r="B55" i="2"/>
  <c r="B54" i="2"/>
  <c r="C54" i="2"/>
  <c r="D54" i="2"/>
  <c r="E54" i="2"/>
  <c r="F54" i="2"/>
  <c r="C53" i="2"/>
  <c r="D53" i="2"/>
  <c r="E53" i="2"/>
  <c r="F53" i="2"/>
  <c r="B53" i="2"/>
  <c r="C51" i="2"/>
  <c r="D51" i="2"/>
  <c r="E51" i="2"/>
  <c r="F51" i="2"/>
  <c r="B51" i="2"/>
  <c r="C50" i="2"/>
  <c r="D50" i="2"/>
  <c r="E50" i="2"/>
  <c r="F50" i="2"/>
  <c r="B50" i="2"/>
  <c r="C49" i="2"/>
  <c r="D49" i="2"/>
  <c r="E49" i="2"/>
  <c r="F49" i="2"/>
  <c r="B49" i="2"/>
  <c r="C48" i="2"/>
  <c r="D48" i="2"/>
  <c r="E48" i="2"/>
  <c r="F48" i="2"/>
  <c r="B48" i="2"/>
  <c r="B44" i="2"/>
  <c r="C46" i="2"/>
  <c r="D46" i="2"/>
  <c r="E46" i="2"/>
  <c r="F46" i="2"/>
  <c r="B46" i="2"/>
  <c r="C45" i="2"/>
  <c r="D45" i="2"/>
  <c r="E45" i="2"/>
  <c r="F45" i="2"/>
  <c r="B45" i="2"/>
  <c r="C44" i="2"/>
  <c r="D44" i="2"/>
  <c r="E44" i="2"/>
  <c r="F44" i="2"/>
  <c r="C43" i="2"/>
  <c r="D43" i="2"/>
  <c r="E43" i="2"/>
  <c r="F43" i="2"/>
  <c r="B43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C38" i="2"/>
  <c r="D38" i="2"/>
  <c r="E38" i="2"/>
  <c r="F38" i="2"/>
  <c r="B38" i="2"/>
  <c r="C31" i="2" a="1"/>
  <c r="C31" i="2"/>
  <c r="B26" i="2" a="1"/>
  <c r="B26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B18" i="2"/>
  <c r="F18" i="2"/>
  <c r="D18" i="2"/>
  <c r="E18" i="2"/>
  <c r="C18" i="2"/>
  <c r="C15" i="2"/>
  <c r="D15" i="2"/>
  <c r="E15" i="2"/>
  <c r="F15" i="2"/>
  <c r="G15" i="2"/>
  <c r="H15" i="2"/>
  <c r="I15" i="2"/>
  <c r="J15" i="2"/>
  <c r="K15" i="2"/>
  <c r="L15" i="2"/>
  <c r="M15" i="2"/>
  <c r="N15" i="2"/>
  <c r="B15" i="2"/>
  <c r="N4" i="2"/>
  <c r="N5" i="2"/>
  <c r="N6" i="2"/>
  <c r="N7" i="2"/>
  <c r="N8" i="2"/>
  <c r="N9" i="2"/>
  <c r="N10" i="2"/>
  <c r="N11" i="2"/>
  <c r="N12" i="2"/>
  <c r="N13" i="2"/>
  <c r="N14" i="2"/>
  <c r="N3" i="2"/>
  <c r="M4" i="2"/>
  <c r="M5" i="2"/>
  <c r="M6" i="2"/>
  <c r="M7" i="2"/>
  <c r="M8" i="2"/>
  <c r="M9" i="2"/>
  <c r="M10" i="2"/>
  <c r="M11" i="2"/>
  <c r="M12" i="2"/>
  <c r="M13" i="2"/>
  <c r="M14" i="2"/>
  <c r="M3" i="2"/>
  <c r="L4" i="2"/>
  <c r="L5" i="2"/>
  <c r="L6" i="2"/>
  <c r="L7" i="2"/>
  <c r="L8" i="2"/>
  <c r="L9" i="2"/>
  <c r="L10" i="2"/>
  <c r="L11" i="2"/>
  <c r="L12" i="2"/>
  <c r="L13" i="2"/>
  <c r="L14" i="2"/>
  <c r="L3" i="2"/>
  <c r="K4" i="2"/>
  <c r="K5" i="2"/>
  <c r="K6" i="2"/>
  <c r="K7" i="2"/>
  <c r="K8" i="2"/>
  <c r="K9" i="2"/>
  <c r="K10" i="2"/>
  <c r="K11" i="2"/>
  <c r="K12" i="2"/>
  <c r="K13" i="2"/>
  <c r="K14" i="2"/>
  <c r="K3" i="2"/>
  <c r="J4" i="2"/>
  <c r="J5" i="2"/>
  <c r="J6" i="2"/>
  <c r="J7" i="2"/>
  <c r="J8" i="2"/>
  <c r="J9" i="2"/>
  <c r="J10" i="2"/>
  <c r="J11" i="2"/>
  <c r="J12" i="2"/>
  <c r="J13" i="2"/>
  <c r="J14" i="2"/>
  <c r="J3" i="2"/>
  <c r="I4" i="2"/>
  <c r="I5" i="2"/>
  <c r="I6" i="2"/>
  <c r="I7" i="2"/>
  <c r="I8" i="2"/>
  <c r="I9" i="2"/>
  <c r="I10" i="2"/>
  <c r="I11" i="2"/>
  <c r="I12" i="2"/>
  <c r="I13" i="2"/>
  <c r="I14" i="2"/>
  <c r="I3" i="2"/>
  <c r="H4" i="2"/>
  <c r="H5" i="2"/>
  <c r="H6" i="2"/>
  <c r="H7" i="2"/>
  <c r="H8" i="2"/>
  <c r="H9" i="2"/>
  <c r="H10" i="2"/>
  <c r="H11" i="2"/>
  <c r="H12" i="2"/>
  <c r="H13" i="2"/>
  <c r="H14" i="2"/>
  <c r="H3" i="2"/>
  <c r="G4" i="2"/>
  <c r="G5" i="2"/>
  <c r="G6" i="2"/>
  <c r="G7" i="2"/>
  <c r="G8" i="2"/>
  <c r="G9" i="2"/>
  <c r="G10" i="2"/>
  <c r="G11" i="2"/>
  <c r="G12" i="2"/>
  <c r="G13" i="2"/>
  <c r="G14" i="2"/>
  <c r="G3" i="2"/>
  <c r="F4" i="2"/>
  <c r="F5" i="2"/>
  <c r="F6" i="2"/>
  <c r="F7" i="2"/>
  <c r="F8" i="2"/>
  <c r="F9" i="2"/>
  <c r="F10" i="2"/>
  <c r="F11" i="2"/>
  <c r="F12" i="2"/>
  <c r="F13" i="2"/>
  <c r="F14" i="2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<sst xmlns="http://schemas.openxmlformats.org/spreadsheetml/2006/main" count="33" uniqueCount="25">
  <si>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Y</t>
  </si>
  <si>
    <t>X1</t>
  </si>
  <si>
    <t>X2</t>
  </si>
  <si>
    <t>X3</t>
  </si>
  <si>
    <t>YX1</t>
  </si>
  <si>
    <t>YX2</t>
  </si>
  <si>
    <t>YX3</t>
  </si>
  <si>
    <t>X1X2</t>
  </si>
  <si>
    <t>X1X3</t>
  </si>
  <si>
    <t>X2X3</t>
  </si>
  <si>
    <t>X1^2</t>
  </si>
  <si>
    <t>X2^2</t>
  </si>
  <si>
    <t>X3^2</t>
  </si>
  <si>
    <t>MÉTODO DE LA MATRIZ INVERSA:</t>
  </si>
  <si>
    <t>bo</t>
  </si>
  <si>
    <t>b1</t>
  </si>
  <si>
    <t>b2</t>
  </si>
  <si>
    <t>b3</t>
  </si>
  <si>
    <t>MÉTODO DE GAUSS:</t>
  </si>
  <si>
    <t>REGLA DE CRAMER:</t>
  </si>
  <si>
    <t>Delta</t>
  </si>
  <si>
    <t>Delta bo</t>
  </si>
  <si>
    <t>Delta b1</t>
  </si>
  <si>
    <t>Delta b2</t>
  </si>
  <si>
    <t>Delta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</si>
</sst>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16</xdr:row>
      <xdr:rowOff>76200</xdr:rowOff>
    </xdr:from>
    <xdr:to>
      <xdr:col>19</xdr:col>
      <xdr:colOff>254000</xdr:colOff>
      <xdr:row>29</xdr:row>
      <xdr:rowOff>10932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100" y="3327400"/>
          <a:ext cx="9169400" cy="2576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3A64-EC3C-3B41-96B9-64D2478E977A}">
  <dimension ref="B2:R86"/>
  <sheetViews>
    <sheetView tabSelected="1" workbookViewId="0">
      <selection activeCell="G25" sqref="G25"/>
    </sheetView>
  </sheetViews>
  <sheetFormatPr defaultColWidth="10.8515625" defaultRowHeight="15" x14ac:dyDescent="0.2"/>
  <cols>
    <col min="7" max="7" width="11.8359375" bestFit="1" customWidth="1"/>
  </cols>
  <sheetData>
    <row r="2" spans="2:14" x14ac:dyDescent="0.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x14ac:dyDescent="0.2">
      <c r="B3" s="1">
        <v>47</v>
      </c>
      <c r="C3" s="1">
        <v>15</v>
      </c>
      <c r="D3" s="1">
        <v>20</v>
      </c>
      <c r="E3" s="1">
        <v>10</v>
      </c>
      <c r="F3" s="3">
        <f>B3*C3</f>
        <v>705</v>
      </c>
      <c r="G3" s="3">
        <f>B3*D3</f>
        <v>940</v>
      </c>
      <c r="H3" s="3">
        <f>B3*E3</f>
        <v>470</v>
      </c>
      <c r="I3" s="3">
        <f>C3*D3</f>
        <v>300</v>
      </c>
      <c r="J3" s="3">
        <f>C3*E3</f>
        <v>150</v>
      </c>
      <c r="K3" s="3">
        <f>D3*E3</f>
        <v>200</v>
      </c>
      <c r="L3" s="3">
        <f>C3^2</f>
        <v>225</v>
      </c>
      <c r="M3" s="3">
        <f>D3^2</f>
        <v>400</v>
      </c>
      <c r="N3" s="3">
        <f>E3^2</f>
        <v>100</v>
      </c>
    </row>
    <row r="4" spans="2:14" x14ac:dyDescent="0.2">
      <c r="B4" s="1">
        <v>54</v>
      </c>
      <c r="C4" s="1">
        <v>15</v>
      </c>
      <c r="D4" s="1">
        <v>20</v>
      </c>
      <c r="E4" s="1">
        <v>20</v>
      </c>
      <c r="F4" s="3">
        <f t="shared" ref="F4:F14" si="0">B4*C4</f>
        <v>810</v>
      </c>
      <c r="G4" s="3">
        <f t="shared" ref="G4:G14" si="1">B4*D4</f>
        <v>1080</v>
      </c>
      <c r="H4" s="3">
        <f t="shared" ref="H4:H14" si="2">B4*E4</f>
        <v>1080</v>
      </c>
      <c r="I4" s="3">
        <f t="shared" ref="I4:I14" si="3">C4*D4</f>
        <v>300</v>
      </c>
      <c r="J4" s="3">
        <f t="shared" ref="J4:J14" si="4">C4*E4</f>
        <v>300</v>
      </c>
      <c r="K4" s="3">
        <f t="shared" ref="K4:K14" si="5">D4*E4</f>
        <v>400</v>
      </c>
      <c r="L4" s="3">
        <f t="shared" ref="L4:L14" si="6">C4^2</f>
        <v>225</v>
      </c>
      <c r="M4" s="3">
        <f t="shared" ref="M4:M14" si="7">D4^2</f>
        <v>400</v>
      </c>
      <c r="N4" s="3">
        <f t="shared" ref="N4:N14" si="8">E4^2</f>
        <v>400</v>
      </c>
    </row>
    <row r="5" spans="2:14" x14ac:dyDescent="0.2">
      <c r="B5" s="1">
        <v>58</v>
      </c>
      <c r="C5" s="1">
        <v>15</v>
      </c>
      <c r="D5" s="1">
        <v>30</v>
      </c>
      <c r="E5" s="1">
        <v>10</v>
      </c>
      <c r="F5" s="3">
        <f t="shared" si="0"/>
        <v>870</v>
      </c>
      <c r="G5" s="3">
        <f t="shared" si="1"/>
        <v>1740</v>
      </c>
      <c r="H5" s="3">
        <f t="shared" si="2"/>
        <v>580</v>
      </c>
      <c r="I5" s="3">
        <f t="shared" si="3"/>
        <v>450</v>
      </c>
      <c r="J5" s="3">
        <f t="shared" si="4"/>
        <v>150</v>
      </c>
      <c r="K5" s="3">
        <f t="shared" si="5"/>
        <v>300</v>
      </c>
      <c r="L5" s="3">
        <f t="shared" si="6"/>
        <v>225</v>
      </c>
      <c r="M5" s="3">
        <f t="shared" si="7"/>
        <v>900</v>
      </c>
      <c r="N5" s="3">
        <f t="shared" si="8"/>
        <v>100</v>
      </c>
    </row>
    <row r="6" spans="2:14" x14ac:dyDescent="0.2">
      <c r="B6" s="1">
        <v>66</v>
      </c>
      <c r="C6" s="1">
        <v>15</v>
      </c>
      <c r="D6" s="1">
        <v>30</v>
      </c>
      <c r="E6" s="1">
        <v>20</v>
      </c>
      <c r="F6" s="3">
        <f t="shared" si="0"/>
        <v>990</v>
      </c>
      <c r="G6" s="3">
        <f t="shared" si="1"/>
        <v>1980</v>
      </c>
      <c r="H6" s="3">
        <f t="shared" si="2"/>
        <v>1320</v>
      </c>
      <c r="I6" s="3">
        <f t="shared" si="3"/>
        <v>450</v>
      </c>
      <c r="J6" s="3">
        <f t="shared" si="4"/>
        <v>300</v>
      </c>
      <c r="K6" s="3">
        <f t="shared" si="5"/>
        <v>600</v>
      </c>
      <c r="L6" s="3">
        <f t="shared" si="6"/>
        <v>225</v>
      </c>
      <c r="M6" s="3">
        <f t="shared" si="7"/>
        <v>900</v>
      </c>
      <c r="N6" s="3">
        <f t="shared" si="8"/>
        <v>400</v>
      </c>
    </row>
    <row r="7" spans="2:14" x14ac:dyDescent="0.2">
      <c r="B7" s="1">
        <v>59</v>
      </c>
      <c r="C7" s="1">
        <v>30</v>
      </c>
      <c r="D7" s="1">
        <v>20</v>
      </c>
      <c r="E7" s="1">
        <v>15</v>
      </c>
      <c r="F7" s="3">
        <f t="shared" si="0"/>
        <v>1770</v>
      </c>
      <c r="G7" s="3">
        <f t="shared" si="1"/>
        <v>1180</v>
      </c>
      <c r="H7" s="3">
        <f t="shared" si="2"/>
        <v>885</v>
      </c>
      <c r="I7" s="3">
        <f t="shared" si="3"/>
        <v>600</v>
      </c>
      <c r="J7" s="3">
        <f t="shared" si="4"/>
        <v>450</v>
      </c>
      <c r="K7" s="3">
        <f t="shared" si="5"/>
        <v>300</v>
      </c>
      <c r="L7" s="3">
        <f t="shared" si="6"/>
        <v>900</v>
      </c>
      <c r="M7" s="3">
        <f t="shared" si="7"/>
        <v>400</v>
      </c>
      <c r="N7" s="3">
        <f t="shared" si="8"/>
        <v>225</v>
      </c>
    </row>
    <row r="8" spans="2:14" x14ac:dyDescent="0.2">
      <c r="B8" s="1">
        <v>67</v>
      </c>
      <c r="C8" s="1">
        <v>35</v>
      </c>
      <c r="D8" s="1">
        <v>20</v>
      </c>
      <c r="E8" s="1">
        <v>25</v>
      </c>
      <c r="F8" s="3">
        <f t="shared" si="0"/>
        <v>2345</v>
      </c>
      <c r="G8" s="3">
        <f t="shared" si="1"/>
        <v>1340</v>
      </c>
      <c r="H8" s="3">
        <f t="shared" si="2"/>
        <v>1675</v>
      </c>
      <c r="I8" s="3">
        <f t="shared" si="3"/>
        <v>700</v>
      </c>
      <c r="J8" s="3">
        <f t="shared" si="4"/>
        <v>875</v>
      </c>
      <c r="K8" s="3">
        <f t="shared" si="5"/>
        <v>500</v>
      </c>
      <c r="L8" s="3">
        <f t="shared" si="6"/>
        <v>1225</v>
      </c>
      <c r="M8" s="3">
        <f t="shared" si="7"/>
        <v>400</v>
      </c>
      <c r="N8" s="3">
        <f t="shared" si="8"/>
        <v>625</v>
      </c>
    </row>
    <row r="9" spans="2:14" x14ac:dyDescent="0.2">
      <c r="B9" s="1">
        <v>71</v>
      </c>
      <c r="C9" s="1">
        <v>30</v>
      </c>
      <c r="D9" s="1">
        <v>25</v>
      </c>
      <c r="E9" s="1">
        <v>10</v>
      </c>
      <c r="F9" s="3">
        <f t="shared" si="0"/>
        <v>2130</v>
      </c>
      <c r="G9" s="3">
        <f t="shared" si="1"/>
        <v>1775</v>
      </c>
      <c r="H9" s="3">
        <f t="shared" si="2"/>
        <v>710</v>
      </c>
      <c r="I9" s="3">
        <f t="shared" si="3"/>
        <v>750</v>
      </c>
      <c r="J9" s="3">
        <f t="shared" si="4"/>
        <v>300</v>
      </c>
      <c r="K9" s="3">
        <f t="shared" si="5"/>
        <v>250</v>
      </c>
      <c r="L9" s="3">
        <f t="shared" si="6"/>
        <v>900</v>
      </c>
      <c r="M9" s="3">
        <f t="shared" si="7"/>
        <v>625</v>
      </c>
      <c r="N9" s="3">
        <f t="shared" si="8"/>
        <v>100</v>
      </c>
    </row>
    <row r="10" spans="2:14" x14ac:dyDescent="0.2">
      <c r="B10" s="1">
        <v>83</v>
      </c>
      <c r="C10" s="1">
        <v>30</v>
      </c>
      <c r="D10" s="1">
        <v>25</v>
      </c>
      <c r="E10" s="1">
        <v>20</v>
      </c>
      <c r="F10" s="3">
        <f t="shared" si="0"/>
        <v>2490</v>
      </c>
      <c r="G10" s="3">
        <f t="shared" si="1"/>
        <v>2075</v>
      </c>
      <c r="H10" s="3">
        <f t="shared" si="2"/>
        <v>1660</v>
      </c>
      <c r="I10" s="3">
        <f t="shared" si="3"/>
        <v>750</v>
      </c>
      <c r="J10" s="3">
        <f t="shared" si="4"/>
        <v>600</v>
      </c>
      <c r="K10" s="3">
        <f t="shared" si="5"/>
        <v>500</v>
      </c>
      <c r="L10" s="3">
        <f t="shared" si="6"/>
        <v>900</v>
      </c>
      <c r="M10" s="3">
        <f t="shared" si="7"/>
        <v>625</v>
      </c>
      <c r="N10" s="3">
        <f t="shared" si="8"/>
        <v>400</v>
      </c>
    </row>
    <row r="11" spans="2:14" x14ac:dyDescent="0.2">
      <c r="B11" s="1">
        <v>72</v>
      </c>
      <c r="C11" s="1">
        <v>45</v>
      </c>
      <c r="D11" s="1">
        <v>20</v>
      </c>
      <c r="E11" s="1">
        <v>10</v>
      </c>
      <c r="F11" s="3">
        <f t="shared" si="0"/>
        <v>3240</v>
      </c>
      <c r="G11" s="3">
        <f t="shared" si="1"/>
        <v>1440</v>
      </c>
      <c r="H11" s="3">
        <f t="shared" si="2"/>
        <v>720</v>
      </c>
      <c r="I11" s="3">
        <f t="shared" si="3"/>
        <v>900</v>
      </c>
      <c r="J11" s="3">
        <f t="shared" si="4"/>
        <v>450</v>
      </c>
      <c r="K11" s="3">
        <f t="shared" si="5"/>
        <v>200</v>
      </c>
      <c r="L11" s="3">
        <f t="shared" si="6"/>
        <v>2025</v>
      </c>
      <c r="M11" s="3">
        <f t="shared" si="7"/>
        <v>400</v>
      </c>
      <c r="N11" s="3">
        <f t="shared" si="8"/>
        <v>100</v>
      </c>
    </row>
    <row r="12" spans="2:14" x14ac:dyDescent="0.2">
      <c r="B12" s="1">
        <v>82</v>
      </c>
      <c r="C12" s="1">
        <v>45</v>
      </c>
      <c r="D12" s="1">
        <v>20</v>
      </c>
      <c r="E12" s="1">
        <v>20</v>
      </c>
      <c r="F12" s="3">
        <f t="shared" si="0"/>
        <v>3690</v>
      </c>
      <c r="G12" s="3">
        <f t="shared" si="1"/>
        <v>1640</v>
      </c>
      <c r="H12" s="3">
        <f t="shared" si="2"/>
        <v>1640</v>
      </c>
      <c r="I12" s="3">
        <f t="shared" si="3"/>
        <v>900</v>
      </c>
      <c r="J12" s="3">
        <f t="shared" si="4"/>
        <v>900</v>
      </c>
      <c r="K12" s="3">
        <f t="shared" si="5"/>
        <v>400</v>
      </c>
      <c r="L12" s="3">
        <f t="shared" si="6"/>
        <v>2025</v>
      </c>
      <c r="M12" s="3">
        <f t="shared" si="7"/>
        <v>400</v>
      </c>
      <c r="N12" s="3">
        <f t="shared" si="8"/>
        <v>400</v>
      </c>
    </row>
    <row r="13" spans="2:14" x14ac:dyDescent="0.2">
      <c r="B13" s="1">
        <v>85</v>
      </c>
      <c r="C13" s="1">
        <v>45</v>
      </c>
      <c r="D13" s="1">
        <v>30</v>
      </c>
      <c r="E13" s="1">
        <v>10</v>
      </c>
      <c r="F13" s="3">
        <f t="shared" si="0"/>
        <v>3825</v>
      </c>
      <c r="G13" s="3">
        <f t="shared" si="1"/>
        <v>2550</v>
      </c>
      <c r="H13" s="3">
        <f t="shared" si="2"/>
        <v>850</v>
      </c>
      <c r="I13" s="3">
        <f t="shared" si="3"/>
        <v>1350</v>
      </c>
      <c r="J13" s="3">
        <f t="shared" si="4"/>
        <v>450</v>
      </c>
      <c r="K13" s="3">
        <f t="shared" si="5"/>
        <v>300</v>
      </c>
      <c r="L13" s="3">
        <f t="shared" si="6"/>
        <v>2025</v>
      </c>
      <c r="M13" s="3">
        <f t="shared" si="7"/>
        <v>900</v>
      </c>
      <c r="N13" s="3">
        <f t="shared" si="8"/>
        <v>100</v>
      </c>
    </row>
    <row r="14" spans="2:14" x14ac:dyDescent="0.2">
      <c r="B14" s="1">
        <v>94</v>
      </c>
      <c r="C14" s="1">
        <v>45</v>
      </c>
      <c r="D14" s="1">
        <v>30</v>
      </c>
      <c r="E14" s="1">
        <v>20</v>
      </c>
      <c r="F14" s="3">
        <f t="shared" si="0"/>
        <v>4230</v>
      </c>
      <c r="G14" s="3">
        <f t="shared" si="1"/>
        <v>2820</v>
      </c>
      <c r="H14" s="3">
        <f t="shared" si="2"/>
        <v>1880</v>
      </c>
      <c r="I14" s="3">
        <f t="shared" si="3"/>
        <v>1350</v>
      </c>
      <c r="J14" s="3">
        <f t="shared" si="4"/>
        <v>900</v>
      </c>
      <c r="K14" s="3">
        <f t="shared" si="5"/>
        <v>600</v>
      </c>
      <c r="L14" s="3">
        <f t="shared" si="6"/>
        <v>2025</v>
      </c>
      <c r="M14" s="3">
        <f t="shared" si="7"/>
        <v>900</v>
      </c>
      <c r="N14" s="3">
        <f t="shared" si="8"/>
        <v>400</v>
      </c>
    </row>
    <row r="15" spans="2:14" x14ac:dyDescent="0.2">
      <c r="B15" s="4">
        <f>SUM(B3:B14)</f>
        <v>838</v>
      </c>
      <c r="C15" s="4">
        <f t="shared" ref="C15:N15" si="9">SUM(C3:C14)</f>
        <v>365</v>
      </c>
      <c r="D15" s="4">
        <f t="shared" si="9"/>
        <v>290</v>
      </c>
      <c r="E15" s="4">
        <f t="shared" si="9"/>
        <v>190</v>
      </c>
      <c r="F15" s="4">
        <f t="shared" si="9"/>
        <v>27095</v>
      </c>
      <c r="G15" s="4">
        <f t="shared" si="9"/>
        <v>20560</v>
      </c>
      <c r="H15" s="4">
        <f t="shared" si="9"/>
        <v>13470</v>
      </c>
      <c r="I15" s="4">
        <f t="shared" si="9"/>
        <v>8800</v>
      </c>
      <c r="J15" s="4">
        <f t="shared" si="9"/>
        <v>5825</v>
      </c>
      <c r="K15" s="4">
        <f t="shared" si="9"/>
        <v>4550</v>
      </c>
      <c r="L15" s="4">
        <f t="shared" si="9"/>
        <v>12925</v>
      </c>
      <c r="M15" s="4">
        <f t="shared" si="9"/>
        <v>7250</v>
      </c>
      <c r="N15" s="4">
        <f t="shared" si="9"/>
        <v>3350</v>
      </c>
    </row>
    <row r="18" spans="2:7" x14ac:dyDescent="0.2">
      <c r="B18" s="4">
        <f>COUNT(B3:B14)</f>
        <v>12</v>
      </c>
      <c r="C18" s="4">
        <f>C15</f>
        <v>365</v>
      </c>
      <c r="D18" s="4">
        <f t="shared" ref="D18:E18" si="10">D15</f>
        <v>290</v>
      </c>
      <c r="E18" s="4">
        <f t="shared" si="10"/>
        <v>190</v>
      </c>
      <c r="F18" s="3">
        <f>B15</f>
        <v>838</v>
      </c>
      <c r="G18" s="3"/>
    </row>
    <row r="19" spans="2:7" x14ac:dyDescent="0.2">
      <c r="B19" s="4">
        <f>C15</f>
        <v>365</v>
      </c>
      <c r="C19" s="4">
        <f>L15</f>
        <v>12925</v>
      </c>
      <c r="D19" s="4">
        <f>I15</f>
        <v>8800</v>
      </c>
      <c r="E19" s="4">
        <f>J15</f>
        <v>5825</v>
      </c>
      <c r="F19" s="3">
        <f>F15</f>
        <v>27095</v>
      </c>
      <c r="G19" s="3"/>
    </row>
    <row r="20" spans="2:7" x14ac:dyDescent="0.2">
      <c r="B20" s="4">
        <f>D15</f>
        <v>290</v>
      </c>
      <c r="C20" s="4">
        <f>I15</f>
        <v>8800</v>
      </c>
      <c r="D20" s="4">
        <f>M15</f>
        <v>7250</v>
      </c>
      <c r="E20" s="4">
        <f>K15</f>
        <v>4550</v>
      </c>
      <c r="F20" s="3">
        <f>G15</f>
        <v>20560</v>
      </c>
      <c r="G20" s="3"/>
    </row>
    <row r="21" spans="2:7" x14ac:dyDescent="0.2">
      <c r="B21" s="4">
        <f>E15</f>
        <v>190</v>
      </c>
      <c r="C21" s="4">
        <f>J15</f>
        <v>5825</v>
      </c>
      <c r="D21" s="4">
        <f>K15</f>
        <v>4550</v>
      </c>
      <c r="E21" s="4">
        <f>N15</f>
        <v>3350</v>
      </c>
      <c r="F21" s="3">
        <f>H15</f>
        <v>13470</v>
      </c>
      <c r="G21" s="3"/>
    </row>
    <row r="22" spans="2:7" x14ac:dyDescent="0.2">
      <c r="B22" s="3"/>
      <c r="C22" s="3"/>
      <c r="D22" s="3"/>
      <c r="E22" s="3"/>
      <c r="F22" s="3"/>
      <c r="G22" s="3"/>
    </row>
    <row r="24" spans="2:7" x14ac:dyDescent="0.2">
      <c r="B24" s="5" t="s">
        <v>13</v>
      </c>
      <c r="C24" s="5"/>
      <c r="D24" s="5"/>
    </row>
    <row r="26" spans="2:7" x14ac:dyDescent="0.2">
      <c r="B26" cm="1">
        <f t="array" ref="B26:E29">MINVERSE(B18:E21)</f>
        <v>4.1906781164614575</v>
      </c>
      <c r="C26">
        <v>-1.6507576026400763E-2</v>
      </c>
      <c r="D26">
        <v>-0.11137291082644375</v>
      </c>
      <c r="E26">
        <v>-5.7709094780171125E-2</v>
      </c>
    </row>
    <row r="27" spans="2:7" x14ac:dyDescent="0.2">
      <c r="B27">
        <v>-1.6507576026400853E-2</v>
      </c>
      <c r="C27">
        <v>5.5072566622901972E-4</v>
      </c>
      <c r="D27">
        <v>3.5484901174552802E-5</v>
      </c>
      <c r="E27">
        <v>-6.9550406302117625E-5</v>
      </c>
    </row>
    <row r="28" spans="2:7" x14ac:dyDescent="0.2">
      <c r="B28">
        <v>-0.11137291082644359</v>
      </c>
      <c r="C28">
        <v>3.5484901174549691E-5</v>
      </c>
      <c r="D28">
        <v>4.2290905219829053E-3</v>
      </c>
      <c r="E28">
        <v>5.1098257691352454E-4</v>
      </c>
    </row>
    <row r="29" spans="2:7" x14ac:dyDescent="0.2">
      <c r="B29">
        <v>-5.7709094780171229E-2</v>
      </c>
      <c r="C29">
        <v>-6.9550406302118357E-5</v>
      </c>
      <c r="D29">
        <v>5.1098257691352975E-4</v>
      </c>
      <c r="E29">
        <v>2.9984741492494961E-3</v>
      </c>
    </row>
    <row r="31" spans="2:7" x14ac:dyDescent="0.2">
      <c r="B31" s="4" t="s">
        <v>14</v>
      </c>
      <c r="C31" s="4" cm="1">
        <f t="array" ref="C31:C34">MMULT(_xlfn.ANCHORARRAY(B26),F18:F21)</f>
        <v>-2.653064121215607</v>
      </c>
    </row>
    <row r="32" spans="2:7" x14ac:dyDescent="0.2">
      <c r="B32" s="4" t="s">
        <v>15</v>
      </c>
      <c r="C32" s="4">
        <v>0.88128881161065586</v>
      </c>
    </row>
    <row r="33" spans="2:15" x14ac:dyDescent="0.2">
      <c r="B33" s="4" t="s">
        <v>16</v>
      </c>
      <c r="C33" s="4">
        <v>1.4640005677584149</v>
      </c>
    </row>
    <row r="34" spans="2:15" x14ac:dyDescent="0.2">
      <c r="B34" s="4" t="s">
        <v>17</v>
      </c>
      <c r="C34" s="4">
        <v>0.65055888719349753</v>
      </c>
    </row>
    <row r="36" spans="2:15" x14ac:dyDescent="0.2">
      <c r="B36" s="5" t="s">
        <v>18</v>
      </c>
      <c r="C36" s="5"/>
      <c r="D36" s="5"/>
    </row>
    <row r="38" spans="2:15" x14ac:dyDescent="0.2">
      <c r="B38" s="3">
        <f>B18</f>
        <v>12</v>
      </c>
      <c r="C38" s="3">
        <f t="shared" ref="C38:F38" si="11">C18</f>
        <v>365</v>
      </c>
      <c r="D38" s="3">
        <f t="shared" si="11"/>
        <v>290</v>
      </c>
      <c r="E38" s="3">
        <f t="shared" si="11"/>
        <v>190</v>
      </c>
      <c r="F38" s="3">
        <f t="shared" si="11"/>
        <v>838</v>
      </c>
      <c r="J38" s="8"/>
      <c r="K38" s="8"/>
    </row>
    <row r="39" spans="2:15" x14ac:dyDescent="0.2">
      <c r="B39" s="3">
        <f t="shared" ref="B39:F39" si="12">B19</f>
        <v>365</v>
      </c>
      <c r="C39" s="3">
        <f t="shared" si="12"/>
        <v>12925</v>
      </c>
      <c r="D39" s="3">
        <f t="shared" si="12"/>
        <v>8800</v>
      </c>
      <c r="E39" s="3">
        <f t="shared" si="12"/>
        <v>5825</v>
      </c>
      <c r="F39" s="3">
        <f t="shared" si="12"/>
        <v>27095</v>
      </c>
    </row>
    <row r="40" spans="2:15" x14ac:dyDescent="0.2">
      <c r="B40" s="3">
        <f t="shared" ref="B40:F40" si="13">B20</f>
        <v>290</v>
      </c>
      <c r="C40" s="3">
        <f t="shared" si="13"/>
        <v>8800</v>
      </c>
      <c r="D40" s="3">
        <f t="shared" si="13"/>
        <v>7250</v>
      </c>
      <c r="E40" s="3">
        <f t="shared" si="13"/>
        <v>4550</v>
      </c>
      <c r="F40" s="3">
        <f t="shared" si="13"/>
        <v>20560</v>
      </c>
    </row>
    <row r="41" spans="2:15" x14ac:dyDescent="0.2">
      <c r="B41" s="3">
        <f t="shared" ref="B41:F41" si="14">B21</f>
        <v>190</v>
      </c>
      <c r="C41" s="3">
        <f t="shared" si="14"/>
        <v>5825</v>
      </c>
      <c r="D41" s="3">
        <f t="shared" si="14"/>
        <v>4550</v>
      </c>
      <c r="E41" s="3">
        <f t="shared" si="14"/>
        <v>3350</v>
      </c>
      <c r="F41" s="3">
        <f t="shared" si="14"/>
        <v>13470</v>
      </c>
    </row>
    <row r="43" spans="2:15" x14ac:dyDescent="0.2">
      <c r="B43" s="3">
        <f>B38/12</f>
        <v>1</v>
      </c>
      <c r="C43" s="3">
        <f t="shared" ref="C43:F43" si="15">C38/12</f>
        <v>30.416666666666668</v>
      </c>
      <c r="D43" s="3">
        <f t="shared" si="15"/>
        <v>24.166666666666668</v>
      </c>
      <c r="E43" s="3">
        <f t="shared" si="15"/>
        <v>15.833333333333334</v>
      </c>
      <c r="F43" s="3">
        <f t="shared" si="15"/>
        <v>69.833333333333329</v>
      </c>
    </row>
    <row r="44" spans="2:15" x14ac:dyDescent="0.2">
      <c r="B44" s="3">
        <f>-$B$39*B43+B39</f>
        <v>0</v>
      </c>
      <c r="C44" s="3">
        <f t="shared" ref="C44:F44" si="16">-$B$39*C43+C39</f>
        <v>1822.9166666666661</v>
      </c>
      <c r="D44" s="3">
        <f t="shared" si="16"/>
        <v>-20.83333333333394</v>
      </c>
      <c r="E44" s="3">
        <f t="shared" si="16"/>
        <v>45.83333333333303</v>
      </c>
      <c r="F44" s="3">
        <f t="shared" si="16"/>
        <v>1605.8333333333358</v>
      </c>
    </row>
    <row r="45" spans="2:15" x14ac:dyDescent="0.2">
      <c r="B45" s="3">
        <f>-$B$40*B43+B40</f>
        <v>0</v>
      </c>
      <c r="C45" s="3">
        <f t="shared" ref="C45:F45" si="17">-$B$40*C43+C40</f>
        <v>-20.83333333333394</v>
      </c>
      <c r="D45" s="3">
        <f t="shared" si="17"/>
        <v>241.66666666666606</v>
      </c>
      <c r="E45" s="3">
        <f t="shared" si="17"/>
        <v>-41.66666666666697</v>
      </c>
      <c r="F45" s="3">
        <f t="shared" si="17"/>
        <v>308.33333333333576</v>
      </c>
    </row>
    <row r="46" spans="2:15" x14ac:dyDescent="0.2">
      <c r="B46" s="3">
        <f>-$B$41*B43+B41</f>
        <v>0</v>
      </c>
      <c r="C46" s="3">
        <f t="shared" ref="C46:F46" si="18">-$B$41*C43+C41</f>
        <v>45.83333333333303</v>
      </c>
      <c r="D46" s="3">
        <f t="shared" si="18"/>
        <v>-41.66666666666697</v>
      </c>
      <c r="E46" s="3">
        <f t="shared" si="18"/>
        <v>341.66666666666652</v>
      </c>
      <c r="F46" s="3">
        <f t="shared" si="18"/>
        <v>201.66666666666788</v>
      </c>
      <c r="J46" s="9"/>
      <c r="K46" s="9"/>
      <c r="L46" s="9"/>
      <c r="M46" s="9"/>
      <c r="N46" s="9"/>
      <c r="O46" s="9"/>
    </row>
    <row r="48" spans="2:15" x14ac:dyDescent="0.2">
      <c r="B48" s="3">
        <f>B43</f>
        <v>1</v>
      </c>
      <c r="C48" s="3">
        <f t="shared" ref="C48:F48" si="19">C43</f>
        <v>30.416666666666668</v>
      </c>
      <c r="D48" s="3">
        <f t="shared" si="19"/>
        <v>24.166666666666668</v>
      </c>
      <c r="E48" s="3">
        <f t="shared" si="19"/>
        <v>15.833333333333334</v>
      </c>
      <c r="F48" s="3">
        <f t="shared" si="19"/>
        <v>69.833333333333329</v>
      </c>
    </row>
    <row r="49" spans="2:18" x14ac:dyDescent="0.2">
      <c r="B49" s="3">
        <f>B44/$C$44</f>
        <v>0</v>
      </c>
      <c r="C49" s="3">
        <f t="shared" ref="C49:F49" si="20">C44/$C$44</f>
        <v>1</v>
      </c>
      <c r="D49" s="3">
        <f t="shared" si="20"/>
        <v>-1.1428571428571765E-2</v>
      </c>
      <c r="E49" s="3">
        <f t="shared" si="20"/>
        <v>2.5142857142856984E-2</v>
      </c>
      <c r="F49" s="3">
        <f t="shared" si="20"/>
        <v>0.88091428571428732</v>
      </c>
    </row>
    <row r="50" spans="2:18" x14ac:dyDescent="0.2">
      <c r="B50" s="3">
        <f>-$C$45*B49+B45</f>
        <v>0</v>
      </c>
      <c r="C50" s="3">
        <f t="shared" ref="C50:F50" si="21">-$C$45*C49+C45</f>
        <v>0</v>
      </c>
      <c r="D50" s="3">
        <f t="shared" si="21"/>
        <v>241.42857142857082</v>
      </c>
      <c r="E50" s="3">
        <f t="shared" si="21"/>
        <v>-41.142857142857437</v>
      </c>
      <c r="F50" s="3">
        <f t="shared" si="21"/>
        <v>326.68571428571727</v>
      </c>
    </row>
    <row r="51" spans="2:18" x14ac:dyDescent="0.2">
      <c r="B51" s="3">
        <f>-$C$46*B49+B46</f>
        <v>0</v>
      </c>
      <c r="C51" s="3">
        <f t="shared" ref="C51:F51" si="22">-$C$46*C49+C46</f>
        <v>0</v>
      </c>
      <c r="D51" s="3">
        <f t="shared" si="22"/>
        <v>-41.142857142857437</v>
      </c>
      <c r="E51" s="3">
        <f t="shared" si="22"/>
        <v>340.51428571428556</v>
      </c>
      <c r="F51" s="3">
        <f t="shared" si="22"/>
        <v>161.29142857142998</v>
      </c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K52" s="7"/>
    </row>
    <row r="53" spans="2:18" x14ac:dyDescent="0.2">
      <c r="B53" s="3">
        <f>B48</f>
        <v>1</v>
      </c>
      <c r="C53" s="3">
        <f t="shared" ref="C53:F54" si="23">C48</f>
        <v>30.416666666666668</v>
      </c>
      <c r="D53" s="3">
        <f t="shared" si="23"/>
        <v>24.166666666666668</v>
      </c>
      <c r="E53" s="3">
        <f t="shared" si="23"/>
        <v>15.833333333333334</v>
      </c>
      <c r="F53" s="3">
        <f t="shared" si="23"/>
        <v>69.833333333333329</v>
      </c>
      <c r="H53" s="6" t="s">
        <v>17</v>
      </c>
      <c r="I53" s="6">
        <f>F56/E56</f>
        <v>0.65055888719350696</v>
      </c>
      <c r="K53" s="7"/>
    </row>
    <row r="54" spans="2:18" x14ac:dyDescent="0.2">
      <c r="B54" s="3">
        <f>B49</f>
        <v>0</v>
      </c>
      <c r="C54" s="3">
        <f t="shared" si="23"/>
        <v>1</v>
      </c>
      <c r="D54" s="3">
        <f t="shared" si="23"/>
        <v>-1.1428571428571765E-2</v>
      </c>
      <c r="E54" s="3">
        <f t="shared" si="23"/>
        <v>2.5142857142856984E-2</v>
      </c>
      <c r="F54" s="3">
        <f t="shared" si="23"/>
        <v>0.88091428571428732</v>
      </c>
      <c r="H54" s="6" t="s">
        <v>16</v>
      </c>
      <c r="I54" s="6">
        <f>F55-E55*I53</f>
        <v>1.4640005677584371</v>
      </c>
      <c r="K54" s="7"/>
    </row>
    <row r="55" spans="2:18" x14ac:dyDescent="0.2">
      <c r="B55" s="3">
        <f>B50/$D$50</f>
        <v>0</v>
      </c>
      <c r="C55" s="3">
        <f t="shared" ref="C55:F55" si="24">C50/$D$50</f>
        <v>0</v>
      </c>
      <c r="D55" s="3">
        <f t="shared" si="24"/>
        <v>1</v>
      </c>
      <c r="E55" s="3">
        <f t="shared" si="24"/>
        <v>-0.17041420118343359</v>
      </c>
      <c r="F55" s="3">
        <f t="shared" si="24"/>
        <v>1.3531360946745721</v>
      </c>
      <c r="H55" s="6" t="s">
        <v>15</v>
      </c>
      <c r="I55" s="6">
        <f>F54-E54*I53-D54*I54</f>
        <v>0.88128881161066186</v>
      </c>
      <c r="K55" s="7"/>
    </row>
    <row r="56" spans="2:18" x14ac:dyDescent="0.2">
      <c r="B56" s="3">
        <f>-$D$51*B55+B51</f>
        <v>0</v>
      </c>
      <c r="C56" s="3">
        <f t="shared" ref="C56:F56" si="25">-$D$51*C55+C51</f>
        <v>0</v>
      </c>
      <c r="D56" s="3">
        <f t="shared" si="25"/>
        <v>0</v>
      </c>
      <c r="E56" s="3">
        <f t="shared" si="25"/>
        <v>333.50295857988141</v>
      </c>
      <c r="F56" s="3">
        <f t="shared" si="25"/>
        <v>216.96331360946991</v>
      </c>
      <c r="H56" s="6" t="s">
        <v>14</v>
      </c>
      <c r="I56" s="6">
        <f>F53-E53*I53-D53*I54-C53*I55</f>
        <v>-2.6530641212170671</v>
      </c>
    </row>
    <row r="59" spans="2:18" x14ac:dyDescent="0.2">
      <c r="B59" s="5" t="s">
        <v>19</v>
      </c>
      <c r="C59" s="5"/>
      <c r="D59" s="7"/>
    </row>
    <row r="61" spans="2:18" x14ac:dyDescent="0.2">
      <c r="B61" s="3">
        <f>B38</f>
        <v>12</v>
      </c>
      <c r="C61" s="3">
        <f t="shared" ref="C61:F61" si="26">C38</f>
        <v>365</v>
      </c>
      <c r="D61" s="3">
        <f t="shared" si="26"/>
        <v>290</v>
      </c>
      <c r="E61" s="3">
        <f t="shared" si="26"/>
        <v>190</v>
      </c>
      <c r="F61" s="3">
        <f t="shared" si="26"/>
        <v>838</v>
      </c>
    </row>
    <row r="62" spans="2:18" x14ac:dyDescent="0.2">
      <c r="B62" s="3">
        <f t="shared" ref="B62:F62" si="27">B39</f>
        <v>365</v>
      </c>
      <c r="C62" s="3">
        <f t="shared" si="27"/>
        <v>12925</v>
      </c>
      <c r="D62" s="3">
        <f t="shared" si="27"/>
        <v>8800</v>
      </c>
      <c r="E62" s="3">
        <f t="shared" si="27"/>
        <v>5825</v>
      </c>
      <c r="F62" s="3">
        <f t="shared" si="27"/>
        <v>27095</v>
      </c>
    </row>
    <row r="63" spans="2:18" x14ac:dyDescent="0.2">
      <c r="B63" s="3">
        <f t="shared" ref="B63:F63" si="28">B40</f>
        <v>290</v>
      </c>
      <c r="C63" s="3">
        <f t="shared" si="28"/>
        <v>8800</v>
      </c>
      <c r="D63" s="3">
        <f t="shared" si="28"/>
        <v>7250</v>
      </c>
      <c r="E63" s="3">
        <f t="shared" si="28"/>
        <v>4550</v>
      </c>
      <c r="F63" s="3">
        <f t="shared" si="28"/>
        <v>20560</v>
      </c>
    </row>
    <row r="64" spans="2:18" x14ac:dyDescent="0.2">
      <c r="B64" s="3">
        <f t="shared" ref="B64:F64" si="29">B41</f>
        <v>190</v>
      </c>
      <c r="C64" s="3">
        <f t="shared" si="29"/>
        <v>5825</v>
      </c>
      <c r="D64" s="3">
        <f t="shared" si="29"/>
        <v>4550</v>
      </c>
      <c r="E64" s="3">
        <f t="shared" si="29"/>
        <v>3350</v>
      </c>
      <c r="F64" s="3">
        <f t="shared" si="29"/>
        <v>13470</v>
      </c>
    </row>
    <row r="67" spans="2:7" x14ac:dyDescent="0.2">
      <c r="F67" t="s">
        <v>20</v>
      </c>
      <c r="G67">
        <f>MDETERM(B61:E64)</f>
        <v>1761312499.9999952</v>
      </c>
    </row>
    <row r="68" spans="2:7" x14ac:dyDescent="0.2">
      <c r="B68" s="3">
        <f>F61</f>
        <v>838</v>
      </c>
      <c r="C68" s="3">
        <f>C61</f>
        <v>365</v>
      </c>
      <c r="D68" s="3">
        <f t="shared" ref="D68:E68" si="30">D61</f>
        <v>290</v>
      </c>
      <c r="E68" s="3">
        <f t="shared" si="30"/>
        <v>190</v>
      </c>
    </row>
    <row r="69" spans="2:7" x14ac:dyDescent="0.2">
      <c r="B69" s="3">
        <f t="shared" ref="B69:B71" si="31">F62</f>
        <v>27095</v>
      </c>
      <c r="C69" s="3">
        <f t="shared" ref="C69:E69" si="32">C62</f>
        <v>12925</v>
      </c>
      <c r="D69" s="3">
        <f t="shared" si="32"/>
        <v>8800</v>
      </c>
      <c r="E69" s="3">
        <f t="shared" si="32"/>
        <v>5825</v>
      </c>
      <c r="F69" t="s">
        <v>21</v>
      </c>
      <c r="G69">
        <f>MDETERM(B68:E71)</f>
        <v>-4672874999.9998274</v>
      </c>
    </row>
    <row r="70" spans="2:7" x14ac:dyDescent="0.2">
      <c r="B70" s="3">
        <f t="shared" si="31"/>
        <v>20560</v>
      </c>
      <c r="C70" s="3">
        <f t="shared" ref="C70:E70" si="33">C63</f>
        <v>8800</v>
      </c>
      <c r="D70" s="3">
        <f t="shared" si="33"/>
        <v>7250</v>
      </c>
      <c r="E70" s="3">
        <f t="shared" si="33"/>
        <v>4550</v>
      </c>
    </row>
    <row r="71" spans="2:7" x14ac:dyDescent="0.2">
      <c r="B71" s="3">
        <f t="shared" si="31"/>
        <v>13470</v>
      </c>
      <c r="C71" s="3">
        <f t="shared" ref="C71:E71" si="34">C64</f>
        <v>5825</v>
      </c>
      <c r="D71" s="3">
        <f t="shared" si="34"/>
        <v>4550</v>
      </c>
      <c r="E71" s="3">
        <f t="shared" si="34"/>
        <v>3350</v>
      </c>
      <c r="F71" s="6" t="s">
        <v>14</v>
      </c>
      <c r="G71" s="6">
        <f>G69/G67</f>
        <v>-2.6530641212163317</v>
      </c>
    </row>
    <row r="73" spans="2:7" x14ac:dyDescent="0.2">
      <c r="B73" s="3">
        <f>B61</f>
        <v>12</v>
      </c>
      <c r="C73" s="3">
        <f>F61</f>
        <v>838</v>
      </c>
      <c r="D73" s="3">
        <f>D61</f>
        <v>290</v>
      </c>
      <c r="E73" s="3">
        <f>E61</f>
        <v>190</v>
      </c>
    </row>
    <row r="74" spans="2:7" x14ac:dyDescent="0.2">
      <c r="B74" s="3">
        <f t="shared" ref="B74:B76" si="35">B62</f>
        <v>365</v>
      </c>
      <c r="C74" s="3">
        <f t="shared" ref="C74:C76" si="36">F62</f>
        <v>27095</v>
      </c>
      <c r="D74" s="3">
        <f t="shared" ref="D74:E74" si="37">D62</f>
        <v>8800</v>
      </c>
      <c r="E74" s="3">
        <f t="shared" si="37"/>
        <v>5825</v>
      </c>
      <c r="F74" t="s">
        <v>22</v>
      </c>
      <c r="G74">
        <f>MDETERM(B73:E76)</f>
        <v>1552224999.9999959</v>
      </c>
    </row>
    <row r="75" spans="2:7" x14ac:dyDescent="0.2">
      <c r="B75" s="3">
        <f t="shared" si="35"/>
        <v>290</v>
      </c>
      <c r="C75" s="3">
        <f t="shared" si="36"/>
        <v>20560</v>
      </c>
      <c r="D75" s="3">
        <f t="shared" ref="D75:E75" si="38">D63</f>
        <v>7250</v>
      </c>
      <c r="E75" s="3">
        <f t="shared" si="38"/>
        <v>4550</v>
      </c>
    </row>
    <row r="76" spans="2:7" x14ac:dyDescent="0.2">
      <c r="B76" s="3">
        <f t="shared" si="35"/>
        <v>190</v>
      </c>
      <c r="C76" s="3">
        <f t="shared" si="36"/>
        <v>13470</v>
      </c>
      <c r="D76" s="3">
        <f t="shared" ref="D76:E76" si="39">D64</f>
        <v>4550</v>
      </c>
      <c r="E76" s="3">
        <f t="shared" si="39"/>
        <v>3350</v>
      </c>
      <c r="F76" s="6" t="s">
        <v>15</v>
      </c>
      <c r="G76" s="6">
        <f>G74/G67</f>
        <v>0.88128881161065975</v>
      </c>
    </row>
    <row r="78" spans="2:7" x14ac:dyDescent="0.2">
      <c r="B78" s="3">
        <f>B61</f>
        <v>12</v>
      </c>
      <c r="C78" s="3">
        <f>C61</f>
        <v>365</v>
      </c>
      <c r="D78" s="3">
        <f>F61</f>
        <v>838</v>
      </c>
      <c r="E78" s="3">
        <f>E61</f>
        <v>190</v>
      </c>
    </row>
    <row r="79" spans="2:7" x14ac:dyDescent="0.2">
      <c r="B79" s="3">
        <f t="shared" ref="B79:C79" si="40">B62</f>
        <v>365</v>
      </c>
      <c r="C79" s="3">
        <f t="shared" si="40"/>
        <v>12925</v>
      </c>
      <c r="D79" s="3">
        <f t="shared" ref="D79:D81" si="41">F62</f>
        <v>27095</v>
      </c>
      <c r="E79" s="3">
        <f t="shared" ref="E79:E81" si="42">E62</f>
        <v>5825</v>
      </c>
      <c r="F79" t="s">
        <v>23</v>
      </c>
      <c r="G79">
        <f>MDETERM(B78:E81)</f>
        <v>2578562499.9999843</v>
      </c>
    </row>
    <row r="80" spans="2:7" x14ac:dyDescent="0.2">
      <c r="B80" s="3">
        <f t="shared" ref="B80:C80" si="43">B63</f>
        <v>290</v>
      </c>
      <c r="C80" s="3">
        <f t="shared" si="43"/>
        <v>8800</v>
      </c>
      <c r="D80" s="3">
        <f t="shared" si="41"/>
        <v>20560</v>
      </c>
      <c r="E80" s="3">
        <f t="shared" si="42"/>
        <v>4550</v>
      </c>
    </row>
    <row r="81" spans="2:7" x14ac:dyDescent="0.2">
      <c r="B81" s="3">
        <f t="shared" ref="B81:C81" si="44">B64</f>
        <v>190</v>
      </c>
      <c r="C81" s="3">
        <f t="shared" si="44"/>
        <v>5825</v>
      </c>
      <c r="D81" s="3">
        <f t="shared" si="41"/>
        <v>13470</v>
      </c>
      <c r="E81" s="3">
        <f t="shared" si="42"/>
        <v>3350</v>
      </c>
      <c r="F81" s="6" t="s">
        <v>16</v>
      </c>
      <c r="G81" s="6">
        <f>G79/G67</f>
        <v>1.4640005677584138</v>
      </c>
    </row>
    <row r="83" spans="2:7" x14ac:dyDescent="0.2">
      <c r="B83" s="3">
        <f>B61</f>
        <v>12</v>
      </c>
      <c r="C83" s="3">
        <f t="shared" ref="C83:D83" si="45">C61</f>
        <v>365</v>
      </c>
      <c r="D83" s="3">
        <f t="shared" si="45"/>
        <v>290</v>
      </c>
      <c r="E83" s="3">
        <f>F61</f>
        <v>838</v>
      </c>
    </row>
    <row r="84" spans="2:7" x14ac:dyDescent="0.2">
      <c r="B84" s="3">
        <f t="shared" ref="B84:D84" si="46">B62</f>
        <v>365</v>
      </c>
      <c r="C84" s="3">
        <f t="shared" si="46"/>
        <v>12925</v>
      </c>
      <c r="D84" s="3">
        <f t="shared" si="46"/>
        <v>8800</v>
      </c>
      <c r="E84" s="3">
        <f t="shared" ref="E84:E86" si="47">F62</f>
        <v>27095</v>
      </c>
      <c r="F84" t="s">
        <v>24</v>
      </c>
      <c r="G84">
        <f>MDETERM(B83:E86)</f>
        <v>1145837499.9999936</v>
      </c>
    </row>
    <row r="85" spans="2:7" x14ac:dyDescent="0.2">
      <c r="B85" s="3">
        <f t="shared" ref="B85:D85" si="48">B63</f>
        <v>290</v>
      </c>
      <c r="C85" s="3">
        <f t="shared" si="48"/>
        <v>8800</v>
      </c>
      <c r="D85" s="3">
        <f t="shared" si="48"/>
        <v>7250</v>
      </c>
      <c r="E85" s="3">
        <f t="shared" si="47"/>
        <v>20560</v>
      </c>
    </row>
    <row r="86" spans="2:7" x14ac:dyDescent="0.2">
      <c r="B86" s="3">
        <f t="shared" ref="B86:D86" si="49">B64</f>
        <v>190</v>
      </c>
      <c r="C86" s="3">
        <f t="shared" si="49"/>
        <v>5825</v>
      </c>
      <c r="D86" s="3">
        <f t="shared" si="49"/>
        <v>4550</v>
      </c>
      <c r="E86" s="3">
        <f t="shared" si="47"/>
        <v>13470</v>
      </c>
      <c r="F86" s="6" t="s">
        <v>17</v>
      </c>
      <c r="G86" s="6">
        <f>G84/G67</f>
        <v>0.6505588871934973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Ecuación1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González Sarabia</dc:creator>
  <cp:lastModifiedBy>Manuel González Sarabia</cp:lastModifiedBy>
  <dcterms:created xsi:type="dcterms:W3CDTF">2021-01-11T14:23:26Z</dcterms:created>
  <dcterms:modified xsi:type="dcterms:W3CDTF">2023-06-08T18:09:01Z</dcterms:modified>
</cp:coreProperties>
</file>