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 Khaled\Documents\Arduino\"/>
    </mc:Choice>
  </mc:AlternateContent>
  <bookViews>
    <workbookView xWindow="0" yWindow="0" windowWidth="28800" windowHeight="1221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3" i="1"/>
  <c r="H5" i="1" l="1"/>
  <c r="H6" i="1"/>
  <c r="H7" i="1"/>
  <c r="H8" i="1"/>
  <c r="H9" i="1"/>
  <c r="H10" i="1"/>
  <c r="H11" i="1"/>
  <c r="H4" i="1"/>
  <c r="H3" i="1"/>
  <c r="L3" i="1" l="1"/>
  <c r="R3" i="1"/>
</calcChain>
</file>

<file path=xl/sharedStrings.xml><?xml version="1.0" encoding="utf-8"?>
<sst xmlns="http://schemas.openxmlformats.org/spreadsheetml/2006/main" count="7" uniqueCount="7">
  <si>
    <t>d(mesure latte) [cm]</t>
  </si>
  <si>
    <t>d(mesure capteur) [cm]</t>
  </si>
  <si>
    <t>#</t>
  </si>
  <si>
    <t>T [°C]</t>
  </si>
  <si>
    <t>Vs [m/s] (calculé)</t>
  </si>
  <si>
    <t>Vs [m/s] (approximé)</t>
  </si>
  <si>
    <t>écart relatif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</si>
</sst>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2" fontId="1" fillId="2" borderId="1" xfId="1" applyNumberFormat="1" applyBorder="1" applyAlignment="1">
      <alignment horizontal="center" vertical="center"/>
    </xf>
    <xf numFmtId="2" fontId="1" fillId="2" borderId="2" xfId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2" fontId="2" fillId="3" borderId="3" xfId="2" applyNumberFormat="1" applyBorder="1" applyAlignment="1">
      <alignment horizontal="center" vertical="center"/>
    </xf>
    <xf numFmtId="2" fontId="2" fillId="3" borderId="4" xfId="2" applyNumberFormat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164" fontId="2" fillId="3" borderId="3" xfId="2" applyNumberFormat="1" applyBorder="1" applyAlignment="1">
      <alignment horizontal="center" vertical="center"/>
    </xf>
    <xf numFmtId="164" fontId="2" fillId="3" borderId="4" xfId="2" applyNumberFormat="1" applyBorder="1" applyAlignment="1">
      <alignment horizontal="center" vertical="center"/>
    </xf>
    <xf numFmtId="2" fontId="2" fillId="3" borderId="5" xfId="2" applyNumberFormat="1" applyBorder="1" applyAlignment="1">
      <alignment horizontal="center" vertical="center"/>
    </xf>
    <xf numFmtId="2" fontId="2" fillId="3" borderId="6" xfId="2" applyNumberFormat="1" applyBorder="1" applyAlignment="1">
      <alignment horizontal="center" vertical="center"/>
    </xf>
  </cellXfs>
  <cellStyles count="3">
    <cellStyle name="Insatisfaisant" xfId="1" builtinId="27"/>
    <cellStyle name="Neutre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Feuil1!$AB$4:$AB$12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Feuil1!$AC$4:$AC$12</c:f>
              <c:numCache>
                <c:formatCode>General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2-419B-A2C1-6712B384FF2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Feuil1!$AB$4:$AB$12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Feuil1!$AD$4:$AD$12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2-419B-A2C1-6712B384F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449824"/>
        <c:axId val="1863412832"/>
      </c:scatterChart>
      <c:valAx>
        <c:axId val="149944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63412832"/>
        <c:crosses val="autoZero"/>
        <c:crossBetween val="midCat"/>
      </c:valAx>
      <c:valAx>
        <c:axId val="186341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944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2F3-416A-AE3D-1553B75AD4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Feuil1!$D$3:$D$11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Feuil1!$F$3:$F$11</c:f>
              <c:numCache>
                <c:formatCode>0.00</c:formatCode>
                <c:ptCount val="9"/>
                <c:pt idx="0">
                  <c:v>2.48</c:v>
                </c:pt>
                <c:pt idx="1">
                  <c:v>4.13</c:v>
                </c:pt>
                <c:pt idx="2">
                  <c:v>6.0830000000000002</c:v>
                </c:pt>
                <c:pt idx="3">
                  <c:v>7.5190000000000001</c:v>
                </c:pt>
                <c:pt idx="4" formatCode="General">
                  <c:v>10.02</c:v>
                </c:pt>
                <c:pt idx="5">
                  <c:v>15.81</c:v>
                </c:pt>
                <c:pt idx="6">
                  <c:v>20.158999999999999</c:v>
                </c:pt>
                <c:pt idx="7">
                  <c:v>24.95</c:v>
                </c:pt>
                <c:pt idx="8" formatCode="General">
                  <c:v>29.28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F3-416A-AE3D-1553B75AD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160464"/>
        <c:axId val="1855154160"/>
      </c:scatterChart>
      <c:valAx>
        <c:axId val="177016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5154160"/>
        <c:crosses val="autoZero"/>
        <c:crossBetween val="midCat"/>
      </c:valAx>
      <c:valAx>
        <c:axId val="18551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016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54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 sz="5400" b="1">
                <a:latin typeface="Cambria Math" panose="02040503050406030204" pitchFamily="18" charset="0"/>
                <a:ea typeface="Cambria Math" panose="02040503050406030204" pitchFamily="18" charset="0"/>
              </a:rPr>
              <a:t> Linéarité du capteur (2-30cm</a:t>
            </a:r>
            <a:r>
              <a:rPr lang="en-US" sz="5400" b="1" baseline="0">
                <a:latin typeface="Cambria Math" panose="02040503050406030204" pitchFamily="18" charset="0"/>
                <a:ea typeface="Cambria Math" panose="02040503050406030204" pitchFamily="18" charset="0"/>
              </a:rPr>
              <a:t> )</a:t>
            </a:r>
            <a:endParaRPr lang="en-US" sz="5400" b="1">
              <a:latin typeface="Cambria Math" panose="02040503050406030204" pitchFamily="18" charset="0"/>
              <a:ea typeface="Cambria Math" panose="02040503050406030204" pitchFamily="18" charset="0"/>
            </a:endParaRPr>
          </a:p>
        </c:rich>
      </c:tx>
      <c:layout>
        <c:manualLayout>
          <c:xMode val="edge"/>
          <c:yMode val="edge"/>
          <c:x val="0.36898881378524734"/>
          <c:y val="8.354585778717253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54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2308786502533717E-2"/>
          <c:y val="8.6708825742700668E-2"/>
          <c:w val="0.95158046525748607"/>
          <c:h val="0.79403438068534704"/>
        </c:manualLayout>
      </c:layout>
      <c:scatterChart>
        <c:scatterStyle val="lineMarker"/>
        <c:varyColors val="0"/>
        <c:ser>
          <c:idx val="2"/>
          <c:order val="0"/>
          <c:tx>
            <c:v>Mesures capteur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Feuil1!$D$3:$D$11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Feuil1!$F$3:$F$11</c:f>
              <c:numCache>
                <c:formatCode>0.00</c:formatCode>
                <c:ptCount val="9"/>
                <c:pt idx="0">
                  <c:v>2.48</c:v>
                </c:pt>
                <c:pt idx="1">
                  <c:v>4.13</c:v>
                </c:pt>
                <c:pt idx="2">
                  <c:v>6.0830000000000002</c:v>
                </c:pt>
                <c:pt idx="3">
                  <c:v>7.5190000000000001</c:v>
                </c:pt>
                <c:pt idx="4" formatCode="General">
                  <c:v>10.02</c:v>
                </c:pt>
                <c:pt idx="5">
                  <c:v>15.81</c:v>
                </c:pt>
                <c:pt idx="6">
                  <c:v>20.158999999999999</c:v>
                </c:pt>
                <c:pt idx="7">
                  <c:v>24.95</c:v>
                </c:pt>
                <c:pt idx="8" formatCode="General">
                  <c:v>29.28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48-41C1-B913-DD208F3F63D4}"/>
            </c:ext>
          </c:extLst>
        </c:ser>
        <c:ser>
          <c:idx val="1"/>
          <c:order val="2"/>
          <c:tx>
            <c:v>Valeurs théorique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Feuil1!$AB$4:$AB$12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xVal>
          <c:yVal>
            <c:numRef>
              <c:f>Feuil1!$AD$4:$AD$12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48-41C1-B913-DD208F3F6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449824"/>
        <c:axId val="186341283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Feuil1!$AB$4:$AB$12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15</c:v>
                      </c:pt>
                      <c:pt idx="6">
                        <c:v>20</c:v>
                      </c:pt>
                      <c:pt idx="7">
                        <c:v>25</c:v>
                      </c:pt>
                      <c:pt idx="8">
                        <c:v>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Feuil1!$AC$4:$AC$12</c15:sqref>
                        </c15:formulaRef>
                      </c:ext>
                    </c:extLst>
                    <c:numCache>
                      <c:formatCode>General</c:formatCode>
                      <c:ptCount val="9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1748-41C1-B913-DD208F3F63D4}"/>
                  </c:ext>
                </c:extLst>
              </c15:ser>
            </c15:filteredScatterSeries>
          </c:ext>
        </c:extLst>
      </c:scatterChart>
      <c:valAx>
        <c:axId val="149944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sz="3600">
                    <a:latin typeface="Cambria Math" panose="02040503050406030204" pitchFamily="18" charset="0"/>
                    <a:ea typeface="Cambria Math" panose="02040503050406030204" pitchFamily="18" charset="0"/>
                  </a:rPr>
                  <a:t>distance théorique (cm)</a:t>
                </a:r>
              </a:p>
            </c:rich>
          </c:tx>
          <c:layout>
            <c:manualLayout>
              <c:xMode val="edge"/>
              <c:yMode val="edge"/>
              <c:x val="0.43632931554033744"/>
              <c:y val="0.925025911750948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fr-FR"/>
          </a:p>
        </c:txPr>
        <c:crossAx val="1863412832"/>
        <c:crosses val="autoZero"/>
        <c:crossBetween val="midCat"/>
      </c:valAx>
      <c:valAx>
        <c:axId val="186341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6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sz="3600">
                    <a:latin typeface="Cambria Math" panose="02040503050406030204" pitchFamily="18" charset="0"/>
                    <a:ea typeface="Cambria Math" panose="02040503050406030204" pitchFamily="18" charset="0"/>
                  </a:rPr>
                  <a:t>distance mesurée (cm)</a:t>
                </a:r>
              </a:p>
            </c:rich>
          </c:tx>
          <c:layout>
            <c:manualLayout>
              <c:xMode val="edge"/>
              <c:yMode val="edge"/>
              <c:x val="2.0324465768918094E-5"/>
              <c:y val="0.327258663183173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6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fr-FR"/>
          </a:p>
        </c:txPr>
        <c:crossAx val="149944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5751833382745701"/>
          <c:y val="0.93114716152543364"/>
          <c:w val="0.14248172730057571"/>
          <c:h val="3.16550026516543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95251</xdr:colOff>
      <xdr:row>45</xdr:row>
      <xdr:rowOff>163286</xdr:rowOff>
    </xdr:from>
    <xdr:to>
      <xdr:col>44</xdr:col>
      <xdr:colOff>585107</xdr:colOff>
      <xdr:row>66</xdr:row>
      <xdr:rowOff>81643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F4E17C0F-3AC4-4CB2-A1AB-2F2B64C1D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13</xdr:row>
      <xdr:rowOff>171450</xdr:rowOff>
    </xdr:from>
    <xdr:to>
      <xdr:col>14</xdr:col>
      <xdr:colOff>742950</xdr:colOff>
      <xdr:row>36</xdr:row>
      <xdr:rowOff>104775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E7C6573-2B2D-4487-91FA-B7A025289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93382</xdr:colOff>
      <xdr:row>2</xdr:row>
      <xdr:rowOff>30725</xdr:rowOff>
    </xdr:from>
    <xdr:to>
      <xdr:col>38</xdr:col>
      <xdr:colOff>714375</xdr:colOff>
      <xdr:row>70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540B38E-8584-487A-B264-371CF094F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3"/>
  <sheetViews>
    <sheetView topLeftCell="B1" zoomScale="85" zoomScaleNormal="85" workbookViewId="0">
      <selection activeCell="I13" sqref="I13"/>
    </sheetView>
  </sheetViews>
  <sheetFormatPr baseColWidth="10" defaultRowHeight="15" x14ac:dyDescent="0.25"/>
  <sheetData>
    <row r="1" spans="2:30" ht="15.75" thickBot="1" x14ac:dyDescent="0.3">
      <c r="K1" t="s">
        <v>3</v>
      </c>
      <c r="L1" t="s">
        <v>4</v>
      </c>
      <c r="N1" t="s">
        <v>5</v>
      </c>
    </row>
    <row r="2" spans="2:30" ht="15.75" thickBot="1" x14ac:dyDescent="0.3">
      <c r="C2" s="4" t="s">
        <v>2</v>
      </c>
      <c r="D2" s="5" t="s">
        <v>0</v>
      </c>
      <c r="E2" s="6"/>
      <c r="F2" s="5" t="s">
        <v>1</v>
      </c>
      <c r="G2" s="6"/>
      <c r="H2" s="5" t="s">
        <v>6</v>
      </c>
      <c r="I2" s="6"/>
      <c r="J2" s="1"/>
      <c r="K2">
        <v>15</v>
      </c>
      <c r="L2">
        <v>340.5</v>
      </c>
    </row>
    <row r="3" spans="2:30" x14ac:dyDescent="0.25">
      <c r="C3" s="23">
        <v>1</v>
      </c>
      <c r="D3" s="7">
        <v>2</v>
      </c>
      <c r="E3" s="8"/>
      <c r="F3" s="9">
        <v>2.48</v>
      </c>
      <c r="G3" s="10"/>
      <c r="H3" s="9">
        <f xml:space="preserve"> ((F3-D3)/D3)*100</f>
        <v>24</v>
      </c>
      <c r="I3" s="10"/>
      <c r="J3" s="1">
        <f>H3/100</f>
        <v>0.24</v>
      </c>
      <c r="K3">
        <v>17</v>
      </c>
      <c r="L3">
        <f>L2+(L4-L2)*(K3-K2)/(K4-K2)</f>
        <v>341.65999999999997</v>
      </c>
      <c r="N3">
        <v>340</v>
      </c>
      <c r="P3">
        <v>29.58</v>
      </c>
      <c r="R3">
        <f>(P3+P4+P5+P6+P7+P8+P9+P10+P11+P12)/10</f>
        <v>29.282</v>
      </c>
    </row>
    <row r="4" spans="2:30" x14ac:dyDescent="0.25">
      <c r="C4" s="24">
        <v>2</v>
      </c>
      <c r="D4" s="11">
        <v>4</v>
      </c>
      <c r="E4" s="12"/>
      <c r="F4" s="13">
        <v>4.13</v>
      </c>
      <c r="G4" s="14"/>
      <c r="H4" s="13">
        <f xml:space="preserve"> ((F4-D4)/D4)*100</f>
        <v>3.2499999999999973</v>
      </c>
      <c r="I4" s="14"/>
      <c r="J4" s="1">
        <f t="shared" ref="J4:J11" si="0">H4/100</f>
        <v>3.2499999999999973E-2</v>
      </c>
      <c r="K4">
        <v>20</v>
      </c>
      <c r="L4">
        <v>343.4</v>
      </c>
      <c r="P4">
        <v>29.65</v>
      </c>
      <c r="AB4">
        <v>2</v>
      </c>
      <c r="AD4">
        <v>2</v>
      </c>
    </row>
    <row r="5" spans="2:30" x14ac:dyDescent="0.25">
      <c r="C5" s="24">
        <v>3</v>
      </c>
      <c r="D5" s="11">
        <v>6</v>
      </c>
      <c r="E5" s="12"/>
      <c r="F5" s="13">
        <v>6.0830000000000002</v>
      </c>
      <c r="G5" s="14"/>
      <c r="H5" s="13">
        <f t="shared" ref="H5:H11" si="1" xml:space="preserve"> ((F5-D5)/D5)*100</f>
        <v>1.3833333333333364</v>
      </c>
      <c r="I5" s="14"/>
      <c r="J5" s="1">
        <f t="shared" si="0"/>
        <v>1.3833333333333364E-2</v>
      </c>
      <c r="P5">
        <v>29.21</v>
      </c>
      <c r="AB5">
        <v>4</v>
      </c>
      <c r="AD5">
        <v>4</v>
      </c>
    </row>
    <row r="6" spans="2:30" x14ac:dyDescent="0.25">
      <c r="C6" s="25">
        <v>4</v>
      </c>
      <c r="D6" s="17">
        <v>8</v>
      </c>
      <c r="E6" s="18"/>
      <c r="F6" s="19">
        <v>7.5190000000000001</v>
      </c>
      <c r="G6" s="20"/>
      <c r="H6" s="27">
        <f t="shared" si="1"/>
        <v>-6.0124999999999984</v>
      </c>
      <c r="I6" s="28"/>
      <c r="J6" s="1">
        <f t="shared" si="0"/>
        <v>-6.0124999999999984E-2</v>
      </c>
      <c r="P6">
        <v>29.14</v>
      </c>
      <c r="AB6">
        <v>6</v>
      </c>
      <c r="AD6">
        <v>6</v>
      </c>
    </row>
    <row r="7" spans="2:30" x14ac:dyDescent="0.25">
      <c r="C7" s="24">
        <v>5</v>
      </c>
      <c r="D7" s="11">
        <v>10</v>
      </c>
      <c r="E7" s="12"/>
      <c r="F7" s="11">
        <v>10.02</v>
      </c>
      <c r="G7" s="12"/>
      <c r="H7" s="13">
        <f t="shared" si="1"/>
        <v>0.19999999999999576</v>
      </c>
      <c r="I7" s="14"/>
      <c r="J7" s="1">
        <f t="shared" si="0"/>
        <v>1.9999999999999575E-3</v>
      </c>
      <c r="P7">
        <v>29.1</v>
      </c>
      <c r="AB7">
        <v>8</v>
      </c>
      <c r="AD7">
        <v>8</v>
      </c>
    </row>
    <row r="8" spans="2:30" x14ac:dyDescent="0.25">
      <c r="C8" s="24">
        <v>6</v>
      </c>
      <c r="D8" s="11">
        <v>15</v>
      </c>
      <c r="E8" s="12"/>
      <c r="F8" s="13">
        <v>15.81</v>
      </c>
      <c r="G8" s="14"/>
      <c r="H8" s="13">
        <f t="shared" si="1"/>
        <v>5.400000000000003</v>
      </c>
      <c r="I8" s="14"/>
      <c r="J8" s="1">
        <f t="shared" si="0"/>
        <v>5.4000000000000027E-2</v>
      </c>
      <c r="P8">
        <v>29.1</v>
      </c>
      <c r="AB8">
        <v>10</v>
      </c>
      <c r="AD8">
        <v>10</v>
      </c>
    </row>
    <row r="9" spans="2:30" x14ac:dyDescent="0.25">
      <c r="C9" s="24">
        <v>7</v>
      </c>
      <c r="D9" s="11">
        <v>20</v>
      </c>
      <c r="E9" s="12"/>
      <c r="F9" s="13">
        <v>20.158999999999999</v>
      </c>
      <c r="G9" s="14"/>
      <c r="H9" s="15">
        <f t="shared" si="1"/>
        <v>0.79499999999999471</v>
      </c>
      <c r="I9" s="16"/>
      <c r="J9" s="1">
        <f t="shared" si="0"/>
        <v>7.9499999999999467E-3</v>
      </c>
      <c r="P9">
        <v>29.14</v>
      </c>
      <c r="AB9">
        <v>15</v>
      </c>
      <c r="AD9">
        <v>15</v>
      </c>
    </row>
    <row r="10" spans="2:30" x14ac:dyDescent="0.25">
      <c r="C10" s="25">
        <v>8</v>
      </c>
      <c r="D10" s="17">
        <v>25</v>
      </c>
      <c r="E10" s="18"/>
      <c r="F10" s="19">
        <v>24.95</v>
      </c>
      <c r="G10" s="20"/>
      <c r="H10" s="19">
        <f t="shared" si="1"/>
        <v>-0.20000000000000281</v>
      </c>
      <c r="I10" s="20"/>
      <c r="J10" s="1">
        <f t="shared" si="0"/>
        <v>-2.0000000000000282E-3</v>
      </c>
      <c r="P10">
        <v>29.24</v>
      </c>
      <c r="AB10">
        <v>20</v>
      </c>
      <c r="AD10">
        <v>20</v>
      </c>
    </row>
    <row r="11" spans="2:30" ht="15.75" thickBot="1" x14ac:dyDescent="0.3">
      <c r="C11" s="26">
        <v>9</v>
      </c>
      <c r="D11" s="21">
        <v>30</v>
      </c>
      <c r="E11" s="22"/>
      <c r="F11" s="21">
        <v>29.28</v>
      </c>
      <c r="G11" s="22"/>
      <c r="H11" s="29">
        <f t="shared" si="1"/>
        <v>-2.3999999999999964</v>
      </c>
      <c r="I11" s="30"/>
      <c r="J11" s="1">
        <f t="shared" si="0"/>
        <v>-2.3999999999999962E-2</v>
      </c>
      <c r="P11">
        <v>29.52</v>
      </c>
      <c r="AB11">
        <v>25</v>
      </c>
      <c r="AD11">
        <v>25</v>
      </c>
    </row>
    <row r="12" spans="2:30" x14ac:dyDescent="0.25">
      <c r="C12" s="1"/>
      <c r="D12" s="1"/>
      <c r="E12" s="1"/>
      <c r="F12" s="1"/>
      <c r="G12" s="1"/>
      <c r="H12" s="1"/>
      <c r="I12" s="1"/>
      <c r="P12">
        <v>29.14</v>
      </c>
      <c r="AB12">
        <v>30</v>
      </c>
      <c r="AD12">
        <v>30</v>
      </c>
    </row>
    <row r="13" spans="2:30" x14ac:dyDescent="0.25">
      <c r="C13" s="1"/>
      <c r="D13" s="1"/>
      <c r="E13" s="1"/>
      <c r="F13" s="1"/>
      <c r="G13" s="1"/>
      <c r="H13" s="1"/>
      <c r="I13" s="1"/>
      <c r="P13">
        <v>29.1</v>
      </c>
    </row>
    <row r="15" spans="2:30" x14ac:dyDescent="0.25">
      <c r="B15" s="3"/>
      <c r="C15" s="3"/>
      <c r="D15" s="3"/>
      <c r="E15" s="3"/>
    </row>
    <row r="16" spans="2:30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</sheetData>
  <mergeCells count="48">
    <mergeCell ref="B15:C15"/>
    <mergeCell ref="B16:C16"/>
    <mergeCell ref="B17:C17"/>
    <mergeCell ref="B18:C18"/>
    <mergeCell ref="B19:C19"/>
    <mergeCell ref="D15:E15"/>
    <mergeCell ref="D16:E16"/>
    <mergeCell ref="D17:E17"/>
    <mergeCell ref="D18:E18"/>
    <mergeCell ref="D19:E19"/>
    <mergeCell ref="B20:C20"/>
    <mergeCell ref="B21:C21"/>
    <mergeCell ref="D23:E23"/>
    <mergeCell ref="B22:C22"/>
    <mergeCell ref="B23:C23"/>
    <mergeCell ref="D20:E20"/>
    <mergeCell ref="D21:E21"/>
    <mergeCell ref="D22:E22"/>
    <mergeCell ref="D2:E2"/>
    <mergeCell ref="F2:G2"/>
    <mergeCell ref="H6:I6"/>
    <mergeCell ref="D9:E9"/>
    <mergeCell ref="F9:G9"/>
    <mergeCell ref="D6:E6"/>
    <mergeCell ref="F6:G6"/>
    <mergeCell ref="D7:E7"/>
    <mergeCell ref="F7:G7"/>
    <mergeCell ref="D8:E8"/>
    <mergeCell ref="F8:G8"/>
    <mergeCell ref="H8:I8"/>
    <mergeCell ref="H7:I7"/>
    <mergeCell ref="H2:I2"/>
    <mergeCell ref="H11:I11"/>
    <mergeCell ref="F11:G11"/>
    <mergeCell ref="D11:E11"/>
    <mergeCell ref="H10:I10"/>
    <mergeCell ref="H9:I9"/>
    <mergeCell ref="D10:E10"/>
    <mergeCell ref="F10:G10"/>
    <mergeCell ref="D5:E5"/>
    <mergeCell ref="D4:E4"/>
    <mergeCell ref="F3:G3"/>
    <mergeCell ref="D3:E3"/>
    <mergeCell ref="H5:I5"/>
    <mergeCell ref="H4:I4"/>
    <mergeCell ref="H3:I3"/>
    <mergeCell ref="F4:G4"/>
    <mergeCell ref="F5:G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8" zoomScaleNormal="48" workbookViewId="0">
      <selection activeCell="X75" sqref="X7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Khaled</dc:creator>
  <cp:lastModifiedBy>Ibrahim Khaled</cp:lastModifiedBy>
  <dcterms:created xsi:type="dcterms:W3CDTF">2017-09-22T13:50:37Z</dcterms:created>
  <dcterms:modified xsi:type="dcterms:W3CDTF">2017-10-07T21:25:14Z</dcterms:modified>
</cp:coreProperties>
</file>