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utz/Documents/Stessaonda/cycling-adventures.org/2017 Reisen/TdF Bergisches Land/"/>
    </mc:Choice>
  </mc:AlternateContent>
  <bookViews>
    <workbookView xWindow="0" yWindow="460" windowWidth="28800" windowHeight="165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B20" i="1"/>
  <c r="B21" i="1"/>
  <c r="B22" i="1"/>
  <c r="E12" i="1"/>
  <c r="E3" i="1"/>
  <c r="E4" i="1"/>
  <c r="E6" i="1"/>
  <c r="E7" i="1"/>
  <c r="E25" i="1"/>
  <c r="E5" i="1"/>
  <c r="E8" i="1"/>
  <c r="E26" i="1"/>
  <c r="E27" i="1"/>
  <c r="H3" i="1"/>
  <c r="H4" i="1"/>
  <c r="H17" i="1"/>
  <c r="E13" i="1"/>
  <c r="E9" i="1"/>
  <c r="B25" i="1"/>
  <c r="B26" i="1"/>
  <c r="B29" i="1"/>
  <c r="B28" i="1"/>
  <c r="B19" i="1"/>
  <c r="B23" i="1"/>
  <c r="E17" i="1"/>
  <c r="H20" i="1"/>
  <c r="H21" i="1"/>
</calcChain>
</file>

<file path=xl/sharedStrings.xml><?xml version="1.0" encoding="utf-8"?>
<sst xmlns="http://schemas.openxmlformats.org/spreadsheetml/2006/main" count="51" uniqueCount="47">
  <si>
    <t>Anzahl Nächte</t>
  </si>
  <si>
    <t>Anzahl Touren</t>
  </si>
  <si>
    <t>Anzahl Helfer</t>
  </si>
  <si>
    <t>Preis EZ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</si>
  <si>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</si>
  <si>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</si>
  <si>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</si>
  <si>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</si>
  <si>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</si>
  <si>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</si>
  <si>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</si>
  <si>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</si>
  <si>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</si>
  <si>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</si>
  <si>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</si>
  <si>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</si>
  <si>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Preis Radraum</t>
  </si>
  <si>
    <t>Radraum</t>
  </si>
  <si>
    <t>Helferlohn</t>
  </si>
  <si>
    <t>SUMME</t>
  </si>
  <si>
    <t>Kosten Guides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</si>
  <si>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</si>
  <si>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</si>
  <si>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</si>
  <si>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</si>
  <si>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</si>
  <si>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</si>
  <si>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</si>
  <si>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Nebenkosten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</si>
  <si>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</si>
  <si>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</si>
  <si>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</si>
  <si>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</si>
  <si>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</si>
  <si>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</si>
  <si>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</si>
  <si>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</si>
  <si>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</si>
  <si>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Wo endet Gewinnzone?</t>
  </si>
  <si>
    <t>Guide Trikots</t>
  </si>
  <si>
    <t>Anzahl DZ Betten</t>
  </si>
  <si>
    <t>Anzahl EZ Betten</t>
  </si>
  <si>
    <t>Preis DZ (gesamt)</t>
  </si>
  <si>
    <t>GuideLohn Guides</t>
  </si>
  <si>
    <t>Versicherungen</t>
  </si>
  <si>
    <t>Guidelohn pro Tag</t>
  </si>
  <si>
    <t>Helferlohn pro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</si>
</sst>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2]\ * #,##0.00_-;\-[$€-2]\ * #,##0.00_-;_-[$€-2]\ * &quot;-&quot;??_-;_-@_-"/>
    <numFmt numFmtId="165" formatCode="_-* #,##0.00\ [$€-407]_-;\-* #,##0.00\ [$€-407]_-;_-* &quot;-&quot;??\ [$€-407]_-;_-@_-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0" fillId="0" borderId="0" xfId="0" applyNumberFormat="1" applyProtection="1"/>
    <xf numFmtId="165" fontId="0" fillId="0" borderId="0" xfId="0" applyNumberFormat="1" applyProtection="1"/>
    <xf numFmtId="164" fontId="1" fillId="0" borderId="0" xfId="0" applyNumberFormat="1" applyFont="1" applyProtection="1"/>
    <xf numFmtId="165" fontId="1" fillId="0" borderId="0" xfId="0" applyNumberFormat="1" applyFont="1" applyProtection="1"/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  <xf numFmtId="164" fontId="1" fillId="2" borderId="0" xfId="0" applyNumberFormat="1" applyFont="1" applyFill="1" applyProtection="1">
      <protection locked="0"/>
    </xf>
    <xf numFmtId="0" fontId="0" fillId="0" borderId="0" xfId="0" applyFill="1" applyProtection="1"/>
    <xf numFmtId="164" fontId="0" fillId="0" borderId="0" xfId="0" applyNumberFormat="1" applyFill="1" applyProtection="1"/>
    <xf numFmtId="164" fontId="1" fillId="0" borderId="0" xfId="0" applyNumberFormat="1" applyFont="1" applyFill="1" applyProtection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B9" sqref="B9"/>
    </sheetView>
  </sheetViews>
  <sheetFormatPr baseColWidth="10" defaultRowHeight="16" x14ac:dyDescent="0.2"/>
  <cols>
    <col min="1" max="1" width="17.5" style="1" bestFit="1" customWidth="1"/>
    <col min="2" max="3" width="10.83203125" style="1"/>
    <col min="4" max="4" width="17.6640625" style="1" bestFit="1" customWidth="1"/>
    <col min="5" max="5" width="11.83203125" style="3" bestFit="1" customWidth="1"/>
    <col min="6" max="6" width="10.83203125" style="1"/>
    <col min="7" max="7" width="11.6640625" style="1" bestFit="1" customWidth="1"/>
    <col min="8" max="8" width="11.83203125" style="4" bestFit="1" customWidth="1"/>
    <col min="9" max="16384" width="10.83203125" style="1"/>
  </cols>
  <sheetData>
    <row r="1" spans="1:8" x14ac:dyDescent="0.2">
      <c r="A1" s="1" t="s">
        <v>0</v>
      </c>
      <c r="B1" s="7">
        <v>5</v>
      </c>
      <c r="D1" s="2" t="s">
        <v>9</v>
      </c>
      <c r="G1" s="2" t="s">
        <v>15</v>
      </c>
    </row>
    <row r="2" spans="1:8" x14ac:dyDescent="0.2">
      <c r="A2" s="1" t="s">
        <v>1</v>
      </c>
      <c r="B2" s="7">
        <v>5</v>
      </c>
    </row>
    <row r="3" spans="1:8" x14ac:dyDescent="0.2">
      <c r="A3" s="1" t="s">
        <v>6</v>
      </c>
      <c r="B3" s="7">
        <v>2</v>
      </c>
      <c r="D3" s="1" t="s">
        <v>11</v>
      </c>
      <c r="E3" s="3">
        <f>B20*(B9/2)*B1</f>
        <v>6250</v>
      </c>
      <c r="G3" s="1" t="s">
        <v>11</v>
      </c>
      <c r="H3" s="4">
        <f>B20*B30</f>
        <v>15000</v>
      </c>
    </row>
    <row r="4" spans="1:8" x14ac:dyDescent="0.2">
      <c r="A4" s="1" t="s">
        <v>5</v>
      </c>
      <c r="B4" s="7">
        <v>1</v>
      </c>
      <c r="D4" s="1" t="s">
        <v>10</v>
      </c>
      <c r="E4" s="3">
        <f>B21*B10*B1</f>
        <v>3465</v>
      </c>
      <c r="G4" s="1" t="s">
        <v>10</v>
      </c>
      <c r="H4" s="4">
        <f>B21*B31</f>
        <v>6510</v>
      </c>
    </row>
    <row r="5" spans="1:8" x14ac:dyDescent="0.2">
      <c r="A5" s="1" t="s">
        <v>7</v>
      </c>
      <c r="B5" s="7">
        <v>0</v>
      </c>
      <c r="D5" s="1" t="s">
        <v>12</v>
      </c>
      <c r="E5" s="3">
        <f>(B20+B21)*B11*B1</f>
        <v>4050</v>
      </c>
    </row>
    <row r="6" spans="1:8" x14ac:dyDescent="0.2">
      <c r="A6" s="1" t="s">
        <v>8</v>
      </c>
      <c r="B6" s="7">
        <v>0</v>
      </c>
      <c r="D6" s="1" t="s">
        <v>21</v>
      </c>
      <c r="E6" s="3">
        <f>B3*(B9/2)*B1</f>
        <v>625</v>
      </c>
    </row>
    <row r="7" spans="1:8" x14ac:dyDescent="0.2">
      <c r="A7" s="1" t="s">
        <v>40</v>
      </c>
      <c r="B7" s="7">
        <v>22</v>
      </c>
      <c r="D7" s="1" t="s">
        <v>22</v>
      </c>
      <c r="E7" s="3">
        <f>B4*B10*B1</f>
        <v>495</v>
      </c>
    </row>
    <row r="8" spans="1:8" x14ac:dyDescent="0.2">
      <c r="A8" s="1" t="s">
        <v>41</v>
      </c>
      <c r="B8" s="7">
        <v>8</v>
      </c>
      <c r="D8" s="1" t="s">
        <v>23</v>
      </c>
      <c r="E8" s="3">
        <f>(B3+B4+B5+B6)*B11*B1</f>
        <v>450</v>
      </c>
    </row>
    <row r="9" spans="1:8" x14ac:dyDescent="0.2">
      <c r="A9" s="1" t="s">
        <v>42</v>
      </c>
      <c r="B9" s="8">
        <v>125</v>
      </c>
      <c r="C9" s="3"/>
      <c r="D9" s="1" t="s">
        <v>17</v>
      </c>
      <c r="E9" s="3">
        <f>B12</f>
        <v>0</v>
      </c>
    </row>
    <row r="10" spans="1:8" x14ac:dyDescent="0.2">
      <c r="A10" s="1" t="s">
        <v>3</v>
      </c>
      <c r="B10" s="8">
        <v>99</v>
      </c>
      <c r="C10" s="3"/>
      <c r="D10" s="1" t="s">
        <v>43</v>
      </c>
      <c r="E10" s="3">
        <f>B14*(B4+B3)*B1</f>
        <v>525</v>
      </c>
    </row>
    <row r="11" spans="1:8" x14ac:dyDescent="0.2">
      <c r="A11" s="1" t="s">
        <v>4</v>
      </c>
      <c r="B11" s="8">
        <v>30</v>
      </c>
      <c r="C11" s="3"/>
      <c r="D11" s="1" t="s">
        <v>18</v>
      </c>
      <c r="E11" s="3">
        <f>B13*(B5+B6)*B1</f>
        <v>0</v>
      </c>
    </row>
    <row r="12" spans="1:8" x14ac:dyDescent="0.2">
      <c r="A12" s="1" t="s">
        <v>16</v>
      </c>
      <c r="B12" s="8">
        <v>0</v>
      </c>
      <c r="C12" s="3"/>
      <c r="D12" s="1" t="s">
        <v>39</v>
      </c>
      <c r="E12" s="3">
        <f>B15*B22</f>
        <v>135</v>
      </c>
    </row>
    <row r="13" spans="1:8" x14ac:dyDescent="0.2">
      <c r="A13" s="1" t="s">
        <v>46</v>
      </c>
      <c r="B13" s="11">
        <v>100</v>
      </c>
      <c r="C13" s="3"/>
      <c r="D13" s="1" t="s">
        <v>13</v>
      </c>
      <c r="E13" s="3">
        <f>(B7+B8)*B16</f>
        <v>150</v>
      </c>
    </row>
    <row r="14" spans="1:8" x14ac:dyDescent="0.2">
      <c r="A14" s="1" t="s">
        <v>45</v>
      </c>
      <c r="B14" s="11">
        <v>35</v>
      </c>
    </row>
    <row r="15" spans="1:8" x14ac:dyDescent="0.2">
      <c r="A15" s="1" t="s">
        <v>39</v>
      </c>
      <c r="B15" s="11">
        <v>5</v>
      </c>
    </row>
    <row r="16" spans="1:8" x14ac:dyDescent="0.2">
      <c r="A16" s="1" t="s">
        <v>44</v>
      </c>
      <c r="B16" s="11">
        <v>5</v>
      </c>
    </row>
    <row r="17" spans="1:8" x14ac:dyDescent="0.2">
      <c r="A17" s="1" t="s">
        <v>14</v>
      </c>
      <c r="B17" s="12">
        <v>40</v>
      </c>
      <c r="D17" s="2" t="s">
        <v>19</v>
      </c>
      <c r="E17" s="5">
        <f>SUM(E3:E15)</f>
        <v>16145</v>
      </c>
      <c r="F17" s="2"/>
      <c r="G17" s="2" t="s">
        <v>19</v>
      </c>
      <c r="H17" s="5">
        <f>SUM(H3:H16)</f>
        <v>21510</v>
      </c>
    </row>
    <row r="18" spans="1:8" x14ac:dyDescent="0.2">
      <c r="D18" s="2"/>
      <c r="E18" s="5"/>
      <c r="F18" s="2"/>
      <c r="G18" s="2"/>
      <c r="H18" s="6"/>
    </row>
    <row r="19" spans="1:8" x14ac:dyDescent="0.2">
      <c r="A19" s="10" t="s">
        <v>2</v>
      </c>
      <c r="B19" s="10">
        <f>SUM(B3:B6)</f>
        <v>3</v>
      </c>
      <c r="D19" s="2"/>
      <c r="E19" s="5"/>
      <c r="F19" s="2"/>
      <c r="G19" s="2"/>
      <c r="H19" s="6"/>
    </row>
    <row r="20" spans="1:8" x14ac:dyDescent="0.2">
      <c r="A20" s="10" t="s">
        <v>25</v>
      </c>
      <c r="B20" s="10">
        <f>B7-B5-B3</f>
        <v>20</v>
      </c>
      <c r="D20" s="2"/>
      <c r="E20" s="5"/>
      <c r="F20" s="2"/>
      <c r="G20" s="2" t="s">
        <v>33</v>
      </c>
      <c r="H20" s="6">
        <f>H17-E17</f>
        <v>5365</v>
      </c>
    </row>
    <row r="21" spans="1:8" x14ac:dyDescent="0.2">
      <c r="A21" s="10" t="s">
        <v>24</v>
      </c>
      <c r="B21" s="10">
        <f>B8-B6-B4</f>
        <v>7</v>
      </c>
      <c r="D21" s="2"/>
      <c r="E21" s="5"/>
      <c r="F21" s="2"/>
      <c r="G21" s="2" t="s">
        <v>34</v>
      </c>
      <c r="H21" s="6">
        <f>H20/B22/B1</f>
        <v>39.74074074074074</v>
      </c>
    </row>
    <row r="22" spans="1:8" x14ac:dyDescent="0.2">
      <c r="A22" s="10" t="s">
        <v>27</v>
      </c>
      <c r="B22" s="10">
        <f>B20+B21</f>
        <v>27</v>
      </c>
    </row>
    <row r="23" spans="1:8" x14ac:dyDescent="0.2">
      <c r="A23" s="10" t="s">
        <v>26</v>
      </c>
      <c r="B23" s="10">
        <f>SUM(B19:B21)</f>
        <v>30</v>
      </c>
    </row>
    <row r="24" spans="1:8" x14ac:dyDescent="0.2">
      <c r="A24" s="10"/>
      <c r="B24" s="10"/>
    </row>
    <row r="25" spans="1:8" x14ac:dyDescent="0.2">
      <c r="A25" s="10" t="s">
        <v>20</v>
      </c>
      <c r="B25" s="11">
        <f>SUM(E6:E8)</f>
        <v>1570</v>
      </c>
      <c r="D25" s="2" t="s">
        <v>35</v>
      </c>
      <c r="E25" s="3">
        <f>SUM(E3:E4,E6,E7)+B12</f>
        <v>10835</v>
      </c>
    </row>
    <row r="26" spans="1:8" x14ac:dyDescent="0.2">
      <c r="A26" s="10" t="s">
        <v>28</v>
      </c>
      <c r="B26" s="11">
        <f>SUM(E10:E14)</f>
        <v>810</v>
      </c>
      <c r="D26" s="2" t="s">
        <v>36</v>
      </c>
      <c r="E26" s="3">
        <f>SUM(E5,E8)</f>
        <v>4500</v>
      </c>
    </row>
    <row r="27" spans="1:8" x14ac:dyDescent="0.2">
      <c r="A27" s="10"/>
      <c r="B27" s="10"/>
      <c r="D27" s="2" t="s">
        <v>37</v>
      </c>
      <c r="E27" s="5">
        <f>SUM(E25:E26)</f>
        <v>15335</v>
      </c>
    </row>
    <row r="28" spans="1:8" x14ac:dyDescent="0.2">
      <c r="A28" s="10" t="s">
        <v>29</v>
      </c>
      <c r="B28" s="11">
        <f>E3/B20+E5/B22+B25/B22+B26/B22+B17*B1</f>
        <v>750.64814814814815</v>
      </c>
    </row>
    <row r="29" spans="1:8" x14ac:dyDescent="0.2">
      <c r="A29" s="10" t="s">
        <v>30</v>
      </c>
      <c r="B29" s="11">
        <f>E4/B21+E5/B22+B25/B22+B26/B22+B17*B1</f>
        <v>933.14814814814815</v>
      </c>
    </row>
    <row r="30" spans="1:8" x14ac:dyDescent="0.2">
      <c r="A30" s="2" t="s">
        <v>31</v>
      </c>
      <c r="B30" s="9">
        <v>750</v>
      </c>
    </row>
    <row r="31" spans="1:8" x14ac:dyDescent="0.2">
      <c r="A31" s="2" t="s">
        <v>32</v>
      </c>
      <c r="B31" s="9">
        <v>930</v>
      </c>
      <c r="E31" s="3" t="s">
        <v>38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2016-02-07T13:29:18Z</dcterms:modified>
</cp:coreProperties>
</file>