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toskana/"/>
    </mc:Choice>
  </mc:AlternateContent>
  <bookViews>
    <workbookView xWindow="0" yWindow="460" windowWidth="28800" windowHeight="165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32" i="1"/>
  <c r="B33" i="1"/>
  <c r="B30" i="1"/>
  <c r="F16" i="1"/>
  <c r="F13" i="1"/>
  <c r="F12" i="1"/>
  <c r="F10" i="1"/>
  <c r="F9" i="1"/>
  <c r="F8" i="1"/>
  <c r="F7" i="1"/>
  <c r="F6" i="1"/>
  <c r="F5" i="1"/>
  <c r="F4" i="1"/>
  <c r="F3" i="1"/>
  <c r="I7" i="1"/>
  <c r="I3" i="1"/>
  <c r="I4" i="1"/>
  <c r="I5" i="1"/>
  <c r="I6" i="1"/>
  <c r="I21" i="1"/>
  <c r="F21" i="1"/>
  <c r="I24" i="1"/>
  <c r="B25" i="1"/>
  <c r="B24" i="1"/>
  <c r="B23" i="1"/>
  <c r="B22" i="1"/>
  <c r="B27" i="1"/>
  <c r="B28" i="1"/>
  <c r="B26" i="1"/>
  <c r="F24" i="1"/>
  <c r="F17" i="1"/>
  <c r="F25" i="1"/>
  <c r="F26" i="1"/>
  <c r="F11" i="1"/>
  <c r="I25" i="1"/>
</calcChain>
</file>

<file path=xl/sharedStrings.xml><?xml version="1.0" encoding="utf-8"?>
<sst xmlns="http://schemas.openxmlformats.org/spreadsheetml/2006/main" count="64" uniqueCount="58">
  <si>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</si>
  <si>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</si>
  <si>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</si>
  <si>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</si>
  <si>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</si>
  <si>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</si>
  <si>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</si>
  <si>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</si>
  <si>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</si>
  <si>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</si>
  <si>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</si>
  <si>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</si>
  <si>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</si>
  <si>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</si>
  <si>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</si>
  <si>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Preis Radraum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</si>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</sst>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2" borderId="0" xfId="0" applyFill="1" applyProtection="1">
      <protection locked="0"/>
    </xf>
    <xf numFmtId="0" fontId="0" fillId="0" borderId="0" xfId="0" applyFill="1" applyProtection="1"/>
    <xf numFmtId="0" fontId="3" fillId="0" borderId="0" xfId="0" applyFont="1" applyProtection="1"/>
    <xf numFmtId="0" fontId="4" fillId="0" borderId="0" xfId="0" applyFont="1" applyProtection="1"/>
    <xf numFmtId="0" fontId="2" fillId="2" borderId="0" xfId="0" applyFont="1" applyFill="1" applyProtection="1">
      <protection locked="0"/>
    </xf>
    <xf numFmtId="0" fontId="5" fillId="0" borderId="0" xfId="0" applyFont="1" applyProtection="1"/>
    <xf numFmtId="0" fontId="5" fillId="2" borderId="0" xfId="0" applyFont="1" applyFill="1" applyProtection="1">
      <protection locked="0"/>
    </xf>
    <xf numFmtId="0" fontId="2" fillId="0" borderId="0" xfId="0" applyFont="1" applyFill="1" applyProtection="1"/>
    <xf numFmtId="166" fontId="0" fillId="0" borderId="0" xfId="0" applyNumberFormat="1" applyProtection="1"/>
    <xf numFmtId="166" fontId="2" fillId="0" borderId="0" xfId="0" applyNumberFormat="1" applyFont="1" applyProtection="1"/>
    <xf numFmtId="166" fontId="0" fillId="0" borderId="0" xfId="0" applyNumberFormat="1" applyFont="1" applyProtection="1"/>
    <xf numFmtId="165" fontId="0" fillId="0" borderId="0" xfId="0" applyNumberFormat="1" applyFill="1" applyProtection="1"/>
    <xf numFmtId="165" fontId="2" fillId="0" borderId="0" xfId="0" applyNumberFormat="1" applyFont="1" applyFill="1" applyProtection="1"/>
    <xf numFmtId="165" fontId="0" fillId="0" borderId="0" xfId="1" applyNumberFormat="1" applyFont="1" applyFill="1" applyProtection="1"/>
    <xf numFmtId="165" fontId="2" fillId="2" borderId="0" xfId="1" applyNumberFormat="1" applyFont="1" applyFill="1" applyProtection="1">
      <protection locked="0"/>
    </xf>
    <xf numFmtId="166" fontId="2" fillId="2" borderId="0" xfId="0" applyNumberFormat="1" applyFont="1" applyFill="1" applyProtection="1"/>
    <xf numFmtId="166" fontId="5" fillId="2" borderId="0" xfId="0" applyNumberFormat="1" applyFont="1" applyFill="1" applyProtection="1"/>
    <xf numFmtId="165" fontId="0" fillId="0" borderId="0" xfId="0" applyNumberFormat="1" applyProtection="1"/>
    <xf numFmtId="0" fontId="0" fillId="2" borderId="0" xfId="0" applyFill="1" applyProtection="1"/>
    <xf numFmtId="166" fontId="0" fillId="2" borderId="0" xfId="0" applyNumberFormat="1" applyFont="1" applyFill="1" applyProtection="1"/>
    <xf numFmtId="0" fontId="0" fillId="3" borderId="0" xfId="0" applyFill="1" applyProtection="1"/>
    <xf numFmtId="166" fontId="0" fillId="3" borderId="0" xfId="0" applyNumberFormat="1" applyFont="1" applyFill="1" applyProtection="1"/>
    <xf numFmtId="164" fontId="0" fillId="3" borderId="0" xfId="0" applyNumberFormat="1" applyFill="1" applyProtection="1"/>
    <xf numFmtId="165" fontId="2" fillId="0" borderId="0" xfId="1" applyNumberFormat="1" applyFont="1" applyFill="1" applyProtection="1"/>
    <xf numFmtId="166" fontId="3" fillId="0" borderId="0" xfId="0" applyNumberFormat="1" applyFont="1" applyProtection="1"/>
    <xf numFmtId="0" fontId="2" fillId="0" borderId="1" xfId="0" applyFont="1" applyBorder="1" applyProtection="1"/>
    <xf numFmtId="166" fontId="2" fillId="0" borderId="2" xfId="0" applyNumberFormat="1" applyFont="1" applyBorder="1" applyProtection="1"/>
    <xf numFmtId="0" fontId="2" fillId="0" borderId="2" xfId="0" applyFont="1" applyBorder="1" applyProtection="1"/>
    <xf numFmtId="166" fontId="2" fillId="0" borderId="3" xfId="0" applyNumberFormat="1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E29" sqref="E29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10.83203125" style="1"/>
    <col min="5" max="5" width="17.6640625" style="1" bestFit="1" customWidth="1"/>
    <col min="6" max="6" width="11.83203125" style="3" bestFit="1" customWidth="1"/>
    <col min="7" max="7" width="10.83203125" style="1"/>
    <col min="8" max="8" width="11.6640625" style="1" bestFit="1" customWidth="1"/>
    <col min="9" max="9" width="11.83203125" style="12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x14ac:dyDescent="0.2">
      <c r="B1" s="2" t="s">
        <v>44</v>
      </c>
      <c r="C1" s="2" t="s">
        <v>45</v>
      </c>
      <c r="E1" s="2" t="s">
        <v>8</v>
      </c>
      <c r="H1" s="2" t="s">
        <v>14</v>
      </c>
    </row>
    <row r="2" spans="1:16" x14ac:dyDescent="0.2">
      <c r="A2" s="6" t="s">
        <v>0</v>
      </c>
      <c r="B2" s="4">
        <v>7</v>
      </c>
      <c r="M2" s="12"/>
      <c r="N2" s="12"/>
      <c r="O2" s="12"/>
    </row>
    <row r="3" spans="1:16" x14ac:dyDescent="0.2">
      <c r="A3" s="6" t="s">
        <v>1</v>
      </c>
      <c r="B3" s="4">
        <v>7</v>
      </c>
      <c r="E3" s="22" t="s">
        <v>10</v>
      </c>
      <c r="F3" s="23">
        <f>B23*C8*B2/2</f>
        <v>5264</v>
      </c>
      <c r="H3" s="1" t="s">
        <v>10</v>
      </c>
      <c r="I3" s="12">
        <f>B23*B34</f>
        <v>15440</v>
      </c>
    </row>
    <row r="4" spans="1:16" x14ac:dyDescent="0.2">
      <c r="A4" s="6" t="s">
        <v>5</v>
      </c>
      <c r="B4" s="4">
        <v>3</v>
      </c>
      <c r="E4" s="22" t="s">
        <v>9</v>
      </c>
      <c r="F4" s="23">
        <f>B24*C9*B2</f>
        <v>3024</v>
      </c>
      <c r="H4" s="1" t="s">
        <v>9</v>
      </c>
      <c r="I4" s="12">
        <f>B24*B35</f>
        <v>6840</v>
      </c>
      <c r="M4" s="12"/>
    </row>
    <row r="5" spans="1:16" x14ac:dyDescent="0.2">
      <c r="A5" s="6" t="s">
        <v>4</v>
      </c>
      <c r="B5" s="4">
        <v>1</v>
      </c>
      <c r="E5" s="22" t="s">
        <v>49</v>
      </c>
      <c r="F5" s="23">
        <f>B25*B2*C10/2</f>
        <v>2604</v>
      </c>
      <c r="H5" s="1" t="s">
        <v>49</v>
      </c>
      <c r="I5" s="12">
        <f>B25*B36</f>
        <v>6420</v>
      </c>
    </row>
    <row r="6" spans="1:16" x14ac:dyDescent="0.2">
      <c r="A6" s="6" t="s">
        <v>6</v>
      </c>
      <c r="B6" s="4">
        <v>0</v>
      </c>
      <c r="E6" s="22" t="s">
        <v>50</v>
      </c>
      <c r="F6" s="23">
        <f>B26*B2*C11</f>
        <v>0</v>
      </c>
      <c r="H6" s="1" t="s">
        <v>50</v>
      </c>
      <c r="I6" s="12">
        <f>B26*B37</f>
        <v>0</v>
      </c>
    </row>
    <row r="7" spans="1:16" x14ac:dyDescent="0.2">
      <c r="A7" s="6" t="s">
        <v>7</v>
      </c>
      <c r="B7" s="4">
        <v>0</v>
      </c>
      <c r="E7" s="24" t="s">
        <v>11</v>
      </c>
      <c r="F7" s="25">
        <f>B27*C12*B2</f>
        <v>5292</v>
      </c>
      <c r="H7" s="1" t="s">
        <v>57</v>
      </c>
      <c r="I7" s="12">
        <f>-B13*C13-B14*C14</f>
        <v>-1040</v>
      </c>
      <c r="M7" s="12"/>
      <c r="N7" s="12"/>
      <c r="O7" s="12"/>
    </row>
    <row r="8" spans="1:16" x14ac:dyDescent="0.2">
      <c r="A8" s="7" t="s">
        <v>37</v>
      </c>
      <c r="B8" s="8">
        <v>19</v>
      </c>
      <c r="C8" s="19">
        <v>94</v>
      </c>
      <c r="E8" s="24" t="s">
        <v>19</v>
      </c>
      <c r="F8" s="25">
        <f>B2*B4*C8/2</f>
        <v>987</v>
      </c>
      <c r="M8" s="12"/>
      <c r="N8" s="12"/>
      <c r="O8" s="12"/>
      <c r="P8" s="12"/>
    </row>
    <row r="9" spans="1:16" x14ac:dyDescent="0.2">
      <c r="A9" s="7" t="s">
        <v>38</v>
      </c>
      <c r="B9" s="8">
        <v>7</v>
      </c>
      <c r="C9" s="19">
        <v>72</v>
      </c>
      <c r="D9" s="3"/>
      <c r="E9" s="24" t="s">
        <v>20</v>
      </c>
      <c r="F9" s="25">
        <f>B5*C9*B2</f>
        <v>504</v>
      </c>
      <c r="M9" s="21"/>
    </row>
    <row r="10" spans="1:16" x14ac:dyDescent="0.2">
      <c r="A10" s="7" t="s">
        <v>46</v>
      </c>
      <c r="B10" s="8">
        <v>6</v>
      </c>
      <c r="C10" s="19">
        <v>124</v>
      </c>
      <c r="D10" s="3"/>
      <c r="E10" s="24" t="s">
        <v>21</v>
      </c>
      <c r="F10" s="25">
        <f>B22*C12*B2</f>
        <v>756</v>
      </c>
      <c r="M10" s="12"/>
    </row>
    <row r="11" spans="1:16" x14ac:dyDescent="0.2">
      <c r="A11" s="7" t="s">
        <v>47</v>
      </c>
      <c r="B11" s="8">
        <v>0</v>
      </c>
      <c r="C11" s="19"/>
      <c r="D11" s="3"/>
      <c r="E11" s="24" t="s">
        <v>16</v>
      </c>
      <c r="F11" s="25">
        <f>C15</f>
        <v>100</v>
      </c>
    </row>
    <row r="12" spans="1:16" x14ac:dyDescent="0.2">
      <c r="A12" s="7" t="s">
        <v>3</v>
      </c>
      <c r="B12" s="11"/>
      <c r="C12" s="19">
        <v>27</v>
      </c>
      <c r="D12" s="3"/>
      <c r="E12" s="24" t="s">
        <v>56</v>
      </c>
      <c r="F12" s="25">
        <f>B17*(B5+B4)*B2</f>
        <v>980</v>
      </c>
      <c r="L12" s="12"/>
      <c r="M12" s="12"/>
    </row>
    <row r="13" spans="1:16" x14ac:dyDescent="0.2">
      <c r="A13" s="9" t="s">
        <v>42</v>
      </c>
      <c r="B13" s="10">
        <v>8</v>
      </c>
      <c r="C13" s="20">
        <v>105</v>
      </c>
      <c r="D13" s="3"/>
      <c r="E13" s="24" t="s">
        <v>17</v>
      </c>
      <c r="F13" s="25">
        <f>B16*(B6+B7)*B2</f>
        <v>0</v>
      </c>
      <c r="L13" s="12"/>
    </row>
    <row r="14" spans="1:16" x14ac:dyDescent="0.2">
      <c r="A14" s="9" t="s">
        <v>43</v>
      </c>
      <c r="B14" s="10">
        <v>4</v>
      </c>
      <c r="C14" s="20">
        <v>50</v>
      </c>
      <c r="D14" s="3"/>
      <c r="E14" s="24"/>
      <c r="F14" s="26"/>
    </row>
    <row r="15" spans="1:16" x14ac:dyDescent="0.2">
      <c r="A15" s="2" t="s">
        <v>15</v>
      </c>
      <c r="B15" s="11"/>
      <c r="C15" s="19">
        <v>100</v>
      </c>
      <c r="D15" s="3"/>
      <c r="E15" s="24"/>
      <c r="F15" s="25"/>
    </row>
    <row r="16" spans="1:16" x14ac:dyDescent="0.2">
      <c r="A16" s="1" t="s">
        <v>41</v>
      </c>
      <c r="B16" s="15">
        <v>100</v>
      </c>
      <c r="D16" s="3"/>
      <c r="E16" s="24" t="s">
        <v>36</v>
      </c>
      <c r="F16" s="25">
        <f>B18*B27</f>
        <v>140</v>
      </c>
    </row>
    <row r="17" spans="1:12" x14ac:dyDescent="0.2">
      <c r="A17" s="1" t="s">
        <v>40</v>
      </c>
      <c r="B17" s="15">
        <v>35</v>
      </c>
      <c r="D17" s="3"/>
      <c r="E17" s="24" t="s">
        <v>12</v>
      </c>
      <c r="F17" s="25">
        <f>(B8+B9)*B19</f>
        <v>182</v>
      </c>
    </row>
    <row r="18" spans="1:12" x14ac:dyDescent="0.2">
      <c r="A18" s="1" t="s">
        <v>36</v>
      </c>
      <c r="B18" s="15">
        <v>5</v>
      </c>
      <c r="F18" s="14"/>
    </row>
    <row r="19" spans="1:12" x14ac:dyDescent="0.2">
      <c r="A19" s="1" t="s">
        <v>39</v>
      </c>
      <c r="B19" s="15">
        <v>7</v>
      </c>
      <c r="F19" s="14"/>
    </row>
    <row r="20" spans="1:12" ht="17" thickBot="1" x14ac:dyDescent="0.25">
      <c r="A20" s="1" t="s">
        <v>13</v>
      </c>
      <c r="B20" s="16">
        <v>40</v>
      </c>
      <c r="F20" s="14"/>
    </row>
    <row r="21" spans="1:12" ht="17" thickBot="1" x14ac:dyDescent="0.25">
      <c r="E21" s="29" t="s">
        <v>18</v>
      </c>
      <c r="F21" s="30">
        <f>SUM(F3:F20)</f>
        <v>19833</v>
      </c>
      <c r="G21" s="31"/>
      <c r="H21" s="31" t="s">
        <v>18</v>
      </c>
      <c r="I21" s="32">
        <f>SUM(I3:I20)</f>
        <v>27660</v>
      </c>
      <c r="L21" s="21"/>
    </row>
    <row r="22" spans="1:12" x14ac:dyDescent="0.2">
      <c r="A22" s="5" t="s">
        <v>2</v>
      </c>
      <c r="B22" s="5">
        <f>SUM(B4:B7)</f>
        <v>4</v>
      </c>
      <c r="E22" s="2"/>
      <c r="F22" s="14"/>
      <c r="G22" s="2"/>
      <c r="H22" s="2"/>
      <c r="I22" s="13"/>
    </row>
    <row r="23" spans="1:12" x14ac:dyDescent="0.2">
      <c r="A23" s="5" t="s">
        <v>23</v>
      </c>
      <c r="B23" s="5">
        <f>B8-B4</f>
        <v>16</v>
      </c>
      <c r="E23" s="2"/>
      <c r="F23" s="14"/>
      <c r="G23" s="2"/>
      <c r="H23" s="2"/>
      <c r="I23" s="13"/>
    </row>
    <row r="24" spans="1:12" x14ac:dyDescent="0.2">
      <c r="A24" s="5" t="s">
        <v>22</v>
      </c>
      <c r="B24" s="5">
        <f>B9-B5</f>
        <v>6</v>
      </c>
      <c r="E24" s="2" t="s">
        <v>32</v>
      </c>
      <c r="F24" s="14">
        <f>SUM(F3:F6,F8,F9)+C15</f>
        <v>12483</v>
      </c>
      <c r="G24" s="2"/>
      <c r="H24" s="2" t="s">
        <v>30</v>
      </c>
      <c r="I24" s="13">
        <f>I21-F21</f>
        <v>7827</v>
      </c>
      <c r="L24" s="12"/>
    </row>
    <row r="25" spans="1:12" x14ac:dyDescent="0.2">
      <c r="A25" s="5" t="s">
        <v>51</v>
      </c>
      <c r="B25" s="5">
        <f>B10</f>
        <v>6</v>
      </c>
      <c r="E25" s="2" t="s">
        <v>33</v>
      </c>
      <c r="F25" s="14">
        <f>SUM(F7,F10)</f>
        <v>6048</v>
      </c>
      <c r="G25" s="2"/>
      <c r="H25" s="2" t="s">
        <v>31</v>
      </c>
      <c r="I25" s="13">
        <f>I24/B27/B2</f>
        <v>39.933673469387756</v>
      </c>
    </row>
    <row r="26" spans="1:12" x14ac:dyDescent="0.2">
      <c r="A26" s="5" t="s">
        <v>52</v>
      </c>
      <c r="B26" s="5">
        <f>B11</f>
        <v>0</v>
      </c>
      <c r="E26" s="2" t="s">
        <v>34</v>
      </c>
      <c r="F26" s="14">
        <f>SUM(F24:F25)</f>
        <v>18531</v>
      </c>
      <c r="G26" s="2"/>
      <c r="H26" s="2"/>
      <c r="I26" s="13"/>
    </row>
    <row r="27" spans="1:12" x14ac:dyDescent="0.2">
      <c r="A27" s="5" t="s">
        <v>25</v>
      </c>
      <c r="B27" s="5">
        <f>SUM(B23:B26)</f>
        <v>28</v>
      </c>
      <c r="F27" s="14"/>
      <c r="G27" s="2"/>
    </row>
    <row r="28" spans="1:12" x14ac:dyDescent="0.2">
      <c r="A28" s="5" t="s">
        <v>24</v>
      </c>
      <c r="B28" s="5">
        <f>B27+B22</f>
        <v>32</v>
      </c>
      <c r="F28" s="14"/>
    </row>
    <row r="29" spans="1:12" x14ac:dyDescent="0.2">
      <c r="A29" s="5"/>
      <c r="B29" s="5"/>
      <c r="F29" s="14"/>
    </row>
    <row r="30" spans="1:12" x14ac:dyDescent="0.2">
      <c r="A30" s="5" t="s">
        <v>26</v>
      </c>
      <c r="B30" s="28">
        <f>IF(B23&lt;&gt;0,(F3/B23)+(SUM($F$7:$F$17)/$B$27)+($B$20*$B$2)-$I$7/$B$27,0)</f>
        <v>965.46428571428567</v>
      </c>
      <c r="C30" s="21"/>
      <c r="F30" s="1"/>
    </row>
    <row r="31" spans="1:12" x14ac:dyDescent="0.2">
      <c r="A31" s="5" t="s">
        <v>27</v>
      </c>
      <c r="B31" s="28">
        <f>IF(B24&lt;&gt;0,(F4/B24)+(SUM($F$7:$F$17)/$B$27)+($B$20*$B$2)-$I$7/$B$27,0)</f>
        <v>1140.4642857142856</v>
      </c>
      <c r="C31" s="27"/>
      <c r="F31" s="1"/>
    </row>
    <row r="32" spans="1:12" x14ac:dyDescent="0.2">
      <c r="A32" s="5" t="s">
        <v>48</v>
      </c>
      <c r="B32" s="28">
        <f>IF(B25&lt;&gt;0,(F5/B25)+(SUM($F$7:$F$17)/$B$27)+($B$20*$B$2)-$I$7/$B$27,0)</f>
        <v>1070.4642857142856</v>
      </c>
      <c r="C32" s="17"/>
      <c r="F32" s="1"/>
    </row>
    <row r="33" spans="1:6" x14ac:dyDescent="0.2">
      <c r="A33" s="5" t="s">
        <v>53</v>
      </c>
      <c r="B33" s="28">
        <f>IF(B26&lt;&gt;0,(F6/B26)+(SUM($F$7:$F$17)/$B$27)+($B$20*$B$2)-$I$7/$B$27,0)</f>
        <v>0</v>
      </c>
      <c r="C33" s="17"/>
      <c r="E33" s="2"/>
      <c r="F33" s="14"/>
    </row>
    <row r="34" spans="1:6" x14ac:dyDescent="0.2">
      <c r="A34" s="2" t="s">
        <v>28</v>
      </c>
      <c r="B34" s="18">
        <v>965</v>
      </c>
      <c r="C34" s="17"/>
      <c r="E34" s="2"/>
      <c r="F34" s="14"/>
    </row>
    <row r="35" spans="1:6" x14ac:dyDescent="0.2">
      <c r="A35" s="2" t="s">
        <v>29</v>
      </c>
      <c r="B35" s="18">
        <v>1140</v>
      </c>
      <c r="C35" s="17"/>
      <c r="E35" s="2"/>
      <c r="F35" s="14"/>
    </row>
    <row r="36" spans="1:6" x14ac:dyDescent="0.2">
      <c r="A36" s="11" t="s">
        <v>54</v>
      </c>
      <c r="B36" s="18">
        <v>1070</v>
      </c>
      <c r="C36" s="27"/>
      <c r="E36" s="2"/>
      <c r="F36" s="14"/>
    </row>
    <row r="37" spans="1:6" x14ac:dyDescent="0.2">
      <c r="A37" s="11" t="s">
        <v>55</v>
      </c>
      <c r="B37" s="18"/>
      <c r="C37" s="27"/>
      <c r="E37" s="2"/>
      <c r="F37" s="14"/>
    </row>
    <row r="38" spans="1:6" x14ac:dyDescent="0.2">
      <c r="A38" s="5"/>
      <c r="B38" s="17"/>
      <c r="E38" s="2"/>
      <c r="F38" s="14"/>
    </row>
    <row r="39" spans="1:6" x14ac:dyDescent="0.2">
      <c r="E39" s="2"/>
      <c r="F39" s="14"/>
    </row>
    <row r="45" spans="1:6" x14ac:dyDescent="0.2">
      <c r="F45" s="3" t="s">
        <v>35</v>
      </c>
    </row>
    <row r="46" spans="1:6" x14ac:dyDescent="0.2">
      <c r="F46" s="1"/>
    </row>
    <row r="47" spans="1:6" x14ac:dyDescent="0.2">
      <c r="F47" s="1"/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2016-02-07T16:05:48Z</dcterms:modified>
</cp:coreProperties>
</file>