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880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Заказ!$A$8:$U$20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7" i="1" l="1"/>
  <c r="X17" i="1"/>
  <c r="W16" i="1"/>
  <c r="X16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8" i="1"/>
  <c r="X18" i="1"/>
  <c r="X19" i="1"/>
  <c r="C19" i="1"/>
</calcChain>
</file>

<file path=xl/sharedStrings.xml><?xml version="1.0" encoding="utf-8"?>
<sst xmlns="http://schemas.openxmlformats.org/spreadsheetml/2006/main" count="357" uniqueCount="299">
  <si>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</si>
  <si>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</si>
  <si>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</si>
  <si>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</si>
  <si>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</si>
  <si>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</si>
  <si>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</si>
  <si>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</si>
  <si>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</si>
  <si>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</si>
  <si>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</si>
  <si>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</si>
  <si>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</si>
  <si>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</si>
  <si>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</si>
  <si>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</si>
  <si>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</si>
  <si>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</si>
  <si>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</si>
  <si>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</si>
  <si>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</si>
  <si>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</si>
  <si>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</si>
  <si>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</si>
  <si>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</si>
  <si>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</si>
  <si>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</si>
  <si>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</si>
  <si>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</si>
  <si>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</si>
  <si>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</si>
  <si>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</si>
  <si>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</si>
  <si>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</si>
  <si>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</si>
  <si>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</si>
  <si>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</si>
  <si>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</si>
  <si>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</si>
  <si>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</si>
  <si>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</si>
  <si>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</si>
  <si>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</si>
  <si>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</si>
  <si>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</si>
  <si>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</si>
  <si>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</si>
  <si>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</si>
  <si>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</si>
  <si>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</si>
  <si>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</si>
  <si>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</si>
  <si>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</si>
  <si>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</si>
  <si>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</si>
  <si>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</si>
  <si>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</si>
  <si>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</si>
  <si>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</si>
  <si>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</si>
  <si>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</si>
  <si>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</si>
  <si>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</si>
  <si>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</si>
  <si>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</si>
  <si>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</si>
  <si>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</si>
  <si>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</si>
  <si>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</si>
  <si>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</si>
  <si>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</si>
  <si>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</si>
  <si>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</si>
  <si>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</si>
  <si>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</si>
  <si>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</si>
  <si>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</si>
  <si>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</si>
  <si>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</si>
  <si>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</si>
  <si>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</si>
  <si>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</si>
  <si>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</si>
  <si>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</si>
  <si>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</si>
  <si>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</si>
  <si>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</si>
  <si>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</si>
  <si>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</si>
  <si>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</si>
  <si>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</si>
  <si>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</si>
  <si>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</si>
  <si>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</si>
  <si>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</si>
  <si>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</si>
  <si>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</si>
  <si>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</si>
  <si>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</si>
  <si>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</si>
  <si>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</si>
  <si>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</si>
  <si>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</si>
  <si>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</si>
  <si>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</si>
  <si>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</si>
  <si>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</si>
  <si>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</si>
  <si>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</si>
  <si>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</si>
  <si>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</si>
  <si>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</si>
  <si>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</si>
  <si>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</si>
  <si>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</si>
  <si>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</si>
  <si>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</si>
  <si>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</si>
  <si>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</si>
  <si>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</si>
  <si>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</si>
  <si>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</si>
  <si>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</si>
  <si>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</si>
  <si>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</si>
  <si>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</si>
  <si>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</si>
  <si>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</si>
  <si>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</si>
  <si>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</si>
  <si>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</si>
  <si>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</si>
  <si>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</si>
  <si>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</si>
  <si>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</si>
  <si>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</si>
  <si>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</si>
  <si>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</si>
  <si>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</si>
  <si>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</si>
  <si>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</si>
  <si>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</si>
  <si>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</si>
  <si>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</si>
  <si>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</si>
  <si>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</si>
  <si>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</si>
  <si>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</si>
  <si>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</si>
  <si>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</si>
  <si>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</si>
  <si>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</si>
  <si>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</si>
  <si>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</si>
  <si>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</si>
  <si>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</si>
  <si>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</si>
  <si>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</si>
  <si>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</si>
  <si>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</si>
  <si>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</si>
  <si>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</si>
  <si>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</si>
  <si>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</si>
  <si>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</si>
  <si>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</si>
  <si>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</si>
  <si>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</si>
  <si>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</si>
  <si>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</si>
  <si>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</si>
  <si>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</si>
  <si>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</si>
  <si>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</si>
  <si>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</si>
  <si>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</si>
  <si>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</si>
  <si>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</si>
  <si>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</si>
  <si>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</si>
  <si>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</si>
  <si>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</si>
  <si>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</si>
  <si>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</si>
  <si>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</si>
  <si>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</si>
  <si>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</si>
  <si>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</si>
  <si>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</si>
  <si>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</si>
  <si>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</si>
  <si>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</si>
  <si>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</si>
  <si>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</si>
  <si>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</si>
  <si>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</si>
  <si>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</si>
  <si>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</si>
  <si>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</si>
  <si>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</si>
  <si>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</si>
  <si>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</si>
  <si>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</si>
  <si>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</si>
  <si>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</si>
  <si>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</si>
  <si>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</si>
  <si>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</si>
  <si>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</si>
  <si>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</si>
  <si>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</si>
  <si>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</si>
  <si>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</si>
  <si>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</si>
  <si>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</si>
  <si>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</si>
  <si>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</si>
  <si>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</si>
  <si>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</si>
  <si>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</si>
  <si>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</si>
  <si>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</si>
  <si>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</si>
  <si>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</si>
  <si>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</si>
  <si>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</si>
  <si>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</si>
  <si>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</si>
  <si>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</si>
  <si>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</si>
  <si>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</si>
  <si>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</si>
  <si>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</si>
  <si>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</si>
  <si>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</si>
  <si>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</si>
  <si>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</si>
  <si>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</si>
  <si>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</si>
  <si>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</si>
  <si>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</si>
  <si>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</si>
  <si>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</si>
  <si>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</si>
  <si>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</si>
  <si>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</si>
  <si>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</si>
  <si>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</si>
  <si>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</si>
  <si>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</si>
  <si>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</si>
  <si>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</si>
  <si>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</si>
  <si>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</si>
  <si>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</si>
  <si>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</si>
  <si>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</si>
  <si>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</si>
  <si>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</si>
  <si>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</si>
  <si>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</si>
  <si>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</si>
  <si>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</si>
  <si>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</si>
  <si>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</si>
  <si>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</si>
  <si>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</si>
  <si>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</si>
  <si>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</si>
  <si>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</si>
  <si>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</si>
  <si>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</t>
  </si>
  <si>
    <t>8-905-212-26-98 Пётр</t>
  </si>
  <si>
    <t>Маркировка</t>
  </si>
  <si>
    <t>ДВ-1л</t>
  </si>
  <si>
    <t>ДВ-2л</t>
  </si>
  <si>
    <t>ДВ-3</t>
  </si>
  <si>
    <t>ДВ-3л</t>
  </si>
  <si>
    <t>ДВ-4л</t>
  </si>
  <si>
    <t>ДВ-5</t>
  </si>
  <si>
    <t>ДВ-5л</t>
  </si>
  <si>
    <t>ДВ-6</t>
  </si>
  <si>
    <t>ДВ-6л</t>
  </si>
  <si>
    <t>ДН-1</t>
  </si>
  <si>
    <t>001257</t>
  </si>
  <si>
    <t>001260</t>
  </si>
  <si>
    <t>001274</t>
  </si>
  <si>
    <t>001285</t>
  </si>
  <si>
    <t>000691</t>
  </si>
  <si>
    <t>000693</t>
  </si>
  <si>
    <t>001248</t>
  </si>
  <si>
    <t xml:space="preserve">Порог 14 мм. Огнестойкий стеклопакет 24 мм 700*1600(h) мм на высоте 300 мм от низа полотна. ВЫСОТА ДВЕРИ 2100 ММ, ОСТАЛЬНОЕ Фрамуга 1060*390(h) мм с огнейстоким стеклопакетом 24 мм. Подготовка под ручку на планке Apecs. Стандартной ручкой и цилиндром не комплектовать. </t>
  </si>
  <si>
    <t xml:space="preserve">ЗАМОК П/П.  Порог 14 мм. Закрытый и утепленный короб. Подготовка под раздельную ручку с круглой розеткой DOORLOCK 040/F-55 (отверстие только под квадрат!!!и отверстие под цилиндр). Стандартной ручкой не комплектовать. </t>
  </si>
  <si>
    <t xml:space="preserve">ЗАМОК П/П.  Порог 14 мм. Проклеить D-уплотнитель и противопожарную ленту. Подготовка под раздельную ручку с круглой розеткой DOORLOCK 040/F-55 (отверстие только под квадрат!!!и отверстие под цилиндр). Стандартной ручкой не комплектовать. </t>
  </si>
  <si>
    <t xml:space="preserve">ЗАМОК П/П.  Порог 14 мм. Проклеить D-уплотнитель и противопожарную ленту. Огнестойкий стеклопакет 24 мм 500*800(h) мм на высоте 1000 мм от низа полотна. Подготовка под раздельную ручку с круглой розеткой DOORLOCK 040/F-55 (отверстие только под квадрат!!!), без отверстия под цилиндр. Стандартной ручкой и цилиндром не комплектовать. </t>
  </si>
  <si>
    <t xml:space="preserve">ДЫМАГАЗ!! ЗАМОК П/П.  Порог 14 мм. Проклеить D-уплотнитель и противопожарную ленту. Огнестойкий стеклопакет 24 мм 500*800(h) мм на высоте 1000 мм от низа полотна. Подготовка под раздельную ручку с круглой розеткой DOORLOCK 040/F-55 (отверстие только под квадрат!!!), без отверстия под цилиндр. Стандартной ручкой и цилиндром не комплектовать. </t>
  </si>
  <si>
    <t xml:space="preserve">ДЫМАГАЗ!!  ЗАМОК П/П.   Порог 14 мм. Проклеить D-уплотнитель и противопожарную ленту. Огнестойкий стеклопакет 24 мм 500*800(h) мм на высоте 1000 мм от низа полотна. Подготовка под раздельную ручку с круглой розеткой DOORLOCK 040/F-55 (отверстие только под квадрат!!!), без отверстия под цилиндр. Стандартной ручкой и цилиндром не комплектовать. </t>
  </si>
  <si>
    <t>ЗАМОК П/П.  Закрытый и утепленный короб.</t>
  </si>
  <si>
    <t>равн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</si>
</sst>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name val="Times New Roman"/>
      <family val="1"/>
      <charset val="204"/>
    </font>
    <font>
      <sz val="16"/>
      <color indexed="8"/>
      <name val="Calibri"/>
      <family val="2"/>
      <charset val="204"/>
    </font>
    <font>
      <sz val="16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/>
    </xf>
    <xf numFmtId="1" fontId="9" fillId="4" borderId="0" xfId="0" applyNumberFormat="1" applyFont="1" applyFill="1" applyBorder="1" applyAlignment="1">
      <alignment horizontal="center" vertical="center"/>
    </xf>
    <xf numFmtId="3" fontId="9" fillId="4" borderId="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1" xfId="0" applyFont="1" applyBorder="1" applyAlignment="1">
      <alignment wrapText="1"/>
    </xf>
    <xf numFmtId="0" fontId="11" fillId="3" borderId="7" xfId="0" applyFont="1" applyFill="1" applyBorder="1" applyAlignment="1">
      <alignment horizontal="left" vertical="top" wrapText="1"/>
    </xf>
    <xf numFmtId="0" fontId="7" fillId="4" borderId="0" xfId="0" applyFont="1" applyFill="1"/>
    <xf numFmtId="0" fontId="8" fillId="4" borderId="0" xfId="0" applyNumberFormat="1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 shrinkToFit="1"/>
    </xf>
    <xf numFmtId="0" fontId="0" fillId="4" borderId="0" xfId="0" applyFill="1" applyBorder="1"/>
    <xf numFmtId="1" fontId="0" fillId="4" borderId="0" xfId="0" applyNumberFormat="1" applyFill="1" applyBorder="1"/>
    <xf numFmtId="3" fontId="0" fillId="4" borderId="0" xfId="0" applyNumberFormat="1" applyFill="1" applyBorder="1"/>
    <xf numFmtId="49" fontId="0" fillId="4" borderId="0" xfId="0" applyNumberFormat="1" applyFill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15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3" fontId="7" fillId="4" borderId="1" xfId="0" applyNumberFormat="1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0" fillId="0" borderId="0" xfId="0" applyNumberFormat="1"/>
    <xf numFmtId="49" fontId="11" fillId="0" borderId="1" xfId="0" applyNumberFormat="1" applyFont="1" applyBorder="1"/>
    <xf numFmtId="49" fontId="17" fillId="4" borderId="1" xfId="0" applyNumberFormat="1" applyFont="1" applyFill="1" applyBorder="1" applyAlignment="1">
      <alignment horizontal="center" vertical="center" wrapText="1"/>
    </xf>
    <xf numFmtId="49" fontId="10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/>
    <xf numFmtId="49" fontId="0" fillId="4" borderId="0" xfId="0" applyNumberForma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556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50" builtinId="8" hidden="1"/>
    <cellStyle name="Гиперссылка" xfId="452" builtinId="8" hidden="1"/>
    <cellStyle name="Гиперссылка" xfId="454" builtinId="8" hidden="1"/>
    <cellStyle name="Гиперссылка" xfId="456" builtinId="8" hidden="1"/>
    <cellStyle name="Гиперссылка" xfId="458" builtinId="8" hidden="1"/>
    <cellStyle name="Гиперссылка" xfId="460" builtinId="8" hidden="1"/>
    <cellStyle name="Гиперссылка" xfId="462" builtinId="8" hidden="1"/>
    <cellStyle name="Гиперссылка" xfId="464" builtinId="8" hidden="1"/>
    <cellStyle name="Гиперссылка" xfId="466" builtinId="8" hidden="1"/>
    <cellStyle name="Гиперссылка" xfId="468" builtinId="8" hidden="1"/>
    <cellStyle name="Гиперссылка" xfId="470" builtinId="8" hidden="1"/>
    <cellStyle name="Гиперссылка" xfId="472" builtinId="8" hidden="1"/>
    <cellStyle name="Гиперссылка" xfId="474" builtinId="8" hidden="1"/>
    <cellStyle name="Гиперссылка" xfId="476" builtinId="8" hidden="1"/>
    <cellStyle name="Гиперссылка" xfId="478" builtinId="8" hidden="1"/>
    <cellStyle name="Гиперссылка" xfId="480" builtinId="8" hidden="1"/>
    <cellStyle name="Гиперссылка" xfId="482" builtinId="8" hidden="1"/>
    <cellStyle name="Гиперссылка" xfId="484" builtinId="8" hidden="1"/>
    <cellStyle name="Гиперссылка" xfId="486" builtinId="8" hidden="1"/>
    <cellStyle name="Гиперссылка" xfId="488" builtinId="8" hidden="1"/>
    <cellStyle name="Гиперссылка" xfId="490" builtinId="8" hidden="1"/>
    <cellStyle name="Гиперссылка" xfId="492" builtinId="8" hidden="1"/>
    <cellStyle name="Гиперссылка" xfId="494" builtinId="8" hidden="1"/>
    <cellStyle name="Гиперссылка" xfId="496" builtinId="8" hidden="1"/>
    <cellStyle name="Гиперссылка" xfId="498" builtinId="8" hidden="1"/>
    <cellStyle name="Гиперссылка" xfId="500" builtinId="8" hidden="1"/>
    <cellStyle name="Гиперссылка" xfId="502" builtinId="8" hidden="1"/>
    <cellStyle name="Гиперссылка" xfId="504" builtinId="8" hidden="1"/>
    <cellStyle name="Гиперссылка" xfId="506" builtinId="8" hidden="1"/>
    <cellStyle name="Гиперссылка" xfId="508" builtinId="8" hidden="1"/>
    <cellStyle name="Гиперссылка" xfId="510" builtinId="8" hidden="1"/>
    <cellStyle name="Гиперссылка" xfId="512" builtinId="8" hidden="1"/>
    <cellStyle name="Гиперссылка" xfId="514" builtinId="8" hidden="1"/>
    <cellStyle name="Гиперссылка" xfId="516" builtinId="8" hidden="1"/>
    <cellStyle name="Гиперссылка" xfId="518" builtinId="8" hidden="1"/>
    <cellStyle name="Гиперссылка" xfId="520" builtinId="8" hidden="1"/>
    <cellStyle name="Гиперссылка" xfId="522" builtinId="8" hidden="1"/>
    <cellStyle name="Гиперссылка" xfId="524" builtinId="8" hidden="1"/>
    <cellStyle name="Гиперссылка" xfId="526" builtinId="8" hidden="1"/>
    <cellStyle name="Гиперссылка" xfId="528" builtinId="8" hidden="1"/>
    <cellStyle name="Гиперссылка" xfId="530" builtinId="8" hidden="1"/>
    <cellStyle name="Гиперссылка" xfId="532" builtinId="8" hidden="1"/>
    <cellStyle name="Гиперссылка" xfId="534" builtinId="8" hidden="1"/>
    <cellStyle name="Гиперссылка" xfId="536" builtinId="8" hidden="1"/>
    <cellStyle name="Гиперссылка" xfId="538" builtinId="8" hidden="1"/>
    <cellStyle name="Гиперссылка" xfId="540" builtinId="8" hidden="1"/>
    <cellStyle name="Гиперссылка" xfId="542" builtinId="8" hidden="1"/>
    <cellStyle name="Гиперссылка" xfId="544" builtinId="8" hidden="1"/>
    <cellStyle name="Гиперссылка" xfId="546" builtinId="8" hidden="1"/>
    <cellStyle name="Гиперссылка" xfId="548" builtinId="8" hidden="1"/>
    <cellStyle name="Гиперссылка" xfId="550" builtinId="8" hidden="1"/>
    <cellStyle name="Гиперссылка" xfId="552" builtinId="8" hidden="1"/>
    <cellStyle name="Гиперссылка" xfId="554" builtinId="8" hidden="1"/>
    <cellStyle name="Обычный" xfId="0" builtinId="0"/>
    <cellStyle name="Обычный 3" xfId="449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1" builtinId="9" hidden="1"/>
    <cellStyle name="Открывавшаяся гиперссылка" xfId="453" builtinId="9" hidden="1"/>
    <cellStyle name="Открывавшаяся гиперссылка" xfId="455" builtinId="9" hidden="1"/>
    <cellStyle name="Открывавшаяся гиперссылка" xfId="457" builtinId="9" hidden="1"/>
    <cellStyle name="Открывавшаяся гиперссылка" xfId="459" builtinId="9" hidden="1"/>
    <cellStyle name="Открывавшаяся гиперссылка" xfId="461" builtinId="9" hidden="1"/>
    <cellStyle name="Открывавшаяся гиперссылка" xfId="463" builtinId="9" hidden="1"/>
    <cellStyle name="Открывавшаяся гиперссылка" xfId="465" builtinId="9" hidden="1"/>
    <cellStyle name="Открывавшаяся гиперссылка" xfId="467" builtinId="9" hidden="1"/>
    <cellStyle name="Открывавшаяся гиперссылка" xfId="469" builtinId="9" hidden="1"/>
    <cellStyle name="Открывавшаяся гиперссылка" xfId="471" builtinId="9" hidden="1"/>
    <cellStyle name="Открывавшаяся гиперссылка" xfId="473" builtinId="9" hidden="1"/>
    <cellStyle name="Открывавшаяся гиперссылка" xfId="475" builtinId="9" hidden="1"/>
    <cellStyle name="Открывавшаяся гиперссылка" xfId="477" builtinId="9" hidden="1"/>
    <cellStyle name="Открывавшаяся гиперссылка" xfId="479" builtinId="9" hidden="1"/>
    <cellStyle name="Открывавшаяся гиперссылка" xfId="481" builtinId="9" hidden="1"/>
    <cellStyle name="Открывавшаяся гиперссылка" xfId="483" builtinId="9" hidden="1"/>
    <cellStyle name="Открывавшаяся гиперссылка" xfId="485" builtinId="9" hidden="1"/>
    <cellStyle name="Открывавшаяся гиперссылка" xfId="487" builtinId="9" hidden="1"/>
    <cellStyle name="Открывавшаяся гиперссылка" xfId="489" builtinId="9" hidden="1"/>
    <cellStyle name="Открывавшаяся гиперссылка" xfId="491" builtinId="9" hidden="1"/>
    <cellStyle name="Открывавшаяся гиперссылка" xfId="493" builtinId="9" hidden="1"/>
    <cellStyle name="Открывавшаяся гиперссылка" xfId="495" builtinId="9" hidden="1"/>
    <cellStyle name="Открывавшаяся гиперссылка" xfId="497" builtinId="9" hidden="1"/>
    <cellStyle name="Открывавшаяся гиперссылка" xfId="499" builtinId="9" hidden="1"/>
    <cellStyle name="Открывавшаяся гиперссылка" xfId="501" builtinId="9" hidden="1"/>
    <cellStyle name="Открывавшаяся гиперссылка" xfId="503" builtinId="9" hidden="1"/>
    <cellStyle name="Открывавшаяся гиперссылка" xfId="505" builtinId="9" hidden="1"/>
    <cellStyle name="Открывавшаяся гиперссылка" xfId="507" builtinId="9" hidden="1"/>
    <cellStyle name="Открывавшаяся гиперссылка" xfId="509" builtinId="9" hidden="1"/>
    <cellStyle name="Открывавшаяся гиперссылка" xfId="511" builtinId="9" hidden="1"/>
    <cellStyle name="Открывавшаяся гиперссылка" xfId="513" builtinId="9" hidden="1"/>
    <cellStyle name="Открывавшаяся гиперссылка" xfId="515" builtinId="9" hidden="1"/>
    <cellStyle name="Открывавшаяся гиперссылка" xfId="517" builtinId="9" hidden="1"/>
    <cellStyle name="Открывавшаяся гиперссылка" xfId="519" builtinId="9" hidden="1"/>
    <cellStyle name="Открывавшаяся гиперссылка" xfId="521" builtinId="9" hidden="1"/>
    <cellStyle name="Открывавшаяся гиперссылка" xfId="523" builtinId="9" hidden="1"/>
    <cellStyle name="Открывавшаяся гиперссылка" xfId="525" builtinId="9" hidden="1"/>
    <cellStyle name="Открывавшаяся гиперссылка" xfId="527" builtinId="9" hidden="1"/>
    <cellStyle name="Открывавшаяся гиперссылка" xfId="529" builtinId="9" hidden="1"/>
    <cellStyle name="Открывавшаяся гиперссылка" xfId="531" builtinId="9" hidden="1"/>
    <cellStyle name="Открывавшаяся гиперссылка" xfId="533" builtinId="9" hidden="1"/>
    <cellStyle name="Открывавшаяся гиперссылка" xfId="535" builtinId="9" hidden="1"/>
    <cellStyle name="Открывавшаяся гиперссылка" xfId="537" builtinId="9" hidden="1"/>
    <cellStyle name="Открывавшаяся гиперссылка" xfId="539" builtinId="9" hidden="1"/>
    <cellStyle name="Открывавшаяся гиперссылка" xfId="541" builtinId="9" hidden="1"/>
    <cellStyle name="Открывавшаяся гиперссылка" xfId="543" builtinId="9" hidden="1"/>
    <cellStyle name="Открывавшаяся гиперссылка" xfId="545" builtinId="9" hidden="1"/>
    <cellStyle name="Открывавшаяся гиперссылка" xfId="547" builtinId="9" hidden="1"/>
    <cellStyle name="Открывавшаяся гиперссылка" xfId="549" builtinId="9" hidden="1"/>
    <cellStyle name="Открывавшаяся гиперссылка" xfId="551" builtinId="9" hidden="1"/>
    <cellStyle name="Открывавшаяся гиперссылка" xfId="553" builtinId="9" hidden="1"/>
    <cellStyle name="Открывавшаяся гиперссылка" xfId="555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16"/>
  <sheetViews>
    <sheetView tabSelected="1" zoomScaleNormal="100" zoomScalePageLayoutView="50" workbookViewId="0">
      <selection activeCell="B10" sqref="B10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7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58.42578125" customWidth="1"/>
    <col min="20" max="20" width="26" style="44" customWidth="1"/>
    <col min="21" max="21" width="18.42578125" style="19" customWidth="1"/>
    <col min="22" max="22" width="13.140625" customWidth="1"/>
    <col min="23" max="23" width="14" customWidth="1"/>
    <col min="24" max="24" width="13.5703125" customWidth="1"/>
  </cols>
  <sheetData>
    <row r="1" spans="1:24" ht="21" x14ac:dyDescent="0.35">
      <c r="B1" s="2"/>
      <c r="C1" s="50" t="s">
        <v>229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</row>
    <row r="2" spans="1:24" ht="21" x14ac:dyDescent="0.25"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24" ht="18.75" x14ac:dyDescent="0.3">
      <c r="B3" s="2" t="s">
        <v>227</v>
      </c>
      <c r="C3" s="51" t="s">
        <v>270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</row>
    <row r="4" spans="1:24" ht="18.75" x14ac:dyDescent="0.3">
      <c r="B4" s="2" t="s">
        <v>228</v>
      </c>
      <c r="C4" s="51" t="s">
        <v>272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</row>
    <row r="5" spans="1:24" ht="18.75" x14ac:dyDescent="0.3">
      <c r="B5" s="2" t="s">
        <v>236</v>
      </c>
      <c r="C5" s="52" t="s">
        <v>247</v>
      </c>
      <c r="D5" s="53"/>
      <c r="E5" s="53"/>
      <c r="F5" s="53"/>
      <c r="G5" s="53"/>
    </row>
    <row r="7" spans="1:24" s="12" customFormat="1" x14ac:dyDescent="0.2">
      <c r="A7" s="11">
        <v>1</v>
      </c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1">
        <v>9</v>
      </c>
      <c r="J7" s="11">
        <v>10</v>
      </c>
      <c r="K7" s="11">
        <v>11</v>
      </c>
      <c r="L7" s="11">
        <v>12</v>
      </c>
      <c r="M7" s="11">
        <v>13</v>
      </c>
      <c r="N7" s="11">
        <v>14</v>
      </c>
      <c r="O7" s="11">
        <v>15</v>
      </c>
      <c r="P7" s="11">
        <v>16</v>
      </c>
      <c r="Q7" s="11">
        <v>17</v>
      </c>
      <c r="R7" s="11">
        <v>18</v>
      </c>
      <c r="S7" s="11">
        <v>19</v>
      </c>
      <c r="T7" s="45">
        <v>20</v>
      </c>
      <c r="U7" s="20">
        <v>21</v>
      </c>
    </row>
    <row r="8" spans="1:24" s="12" customFormat="1" ht="78.75" customHeight="1" x14ac:dyDescent="0.25">
      <c r="A8" s="9" t="s">
        <v>0</v>
      </c>
      <c r="B8" s="9" t="s">
        <v>12</v>
      </c>
      <c r="C8" s="4" t="s">
        <v>222</v>
      </c>
      <c r="D8" s="5" t="s">
        <v>9</v>
      </c>
      <c r="E8" s="4" t="s">
        <v>10</v>
      </c>
      <c r="F8" s="4" t="s">
        <v>11</v>
      </c>
      <c r="G8" s="4" t="s">
        <v>13</v>
      </c>
      <c r="H8" s="4" t="s">
        <v>223</v>
      </c>
      <c r="I8" s="4" t="s">
        <v>218</v>
      </c>
      <c r="J8" s="4" t="s">
        <v>219</v>
      </c>
      <c r="K8" s="4" t="s">
        <v>239</v>
      </c>
      <c r="L8" s="4" t="s">
        <v>240</v>
      </c>
      <c r="M8" s="4" t="s">
        <v>241</v>
      </c>
      <c r="N8" s="4" t="s">
        <v>242</v>
      </c>
      <c r="O8" s="4" t="s">
        <v>243</v>
      </c>
      <c r="P8" s="4" t="s">
        <v>246</v>
      </c>
      <c r="Q8" s="4" t="s">
        <v>224</v>
      </c>
      <c r="R8" s="4" t="s">
        <v>225</v>
      </c>
      <c r="S8" s="6" t="s">
        <v>244</v>
      </c>
      <c r="T8" s="13" t="s">
        <v>245</v>
      </c>
      <c r="U8" s="21" t="s">
        <v>273</v>
      </c>
    </row>
    <row r="9" spans="1:24" s="22" customFormat="1" ht="141.75" customHeight="1" x14ac:dyDescent="0.35">
      <c r="A9" s="33">
        <v>1</v>
      </c>
      <c r="B9" s="34" t="s">
        <v>6</v>
      </c>
      <c r="C9" s="35">
        <v>3</v>
      </c>
      <c r="D9" s="36">
        <v>2010</v>
      </c>
      <c r="E9" s="36">
        <v>860</v>
      </c>
      <c r="F9" s="36"/>
      <c r="G9" s="37">
        <v>344</v>
      </c>
      <c r="H9" s="38"/>
      <c r="I9" s="39" t="s">
        <v>221</v>
      </c>
      <c r="J9" s="39" t="s">
        <v>7</v>
      </c>
      <c r="K9" s="40">
        <v>2</v>
      </c>
      <c r="L9" s="40"/>
      <c r="M9" s="41"/>
      <c r="N9" s="41"/>
      <c r="O9" s="41"/>
      <c r="P9" s="41"/>
      <c r="Q9" s="40" t="s">
        <v>1</v>
      </c>
      <c r="R9" s="42"/>
      <c r="S9" s="35"/>
      <c r="T9" s="46" t="s">
        <v>284</v>
      </c>
      <c r="U9" s="43" t="s">
        <v>274</v>
      </c>
      <c r="W9" s="22">
        <f>12900-500-300</f>
        <v>12100</v>
      </c>
      <c r="X9" s="22">
        <f>W9*C9</f>
        <v>36300</v>
      </c>
    </row>
    <row r="10" spans="1:24" s="22" customFormat="1" ht="148.5" customHeight="1" x14ac:dyDescent="0.35">
      <c r="A10" s="33">
        <v>2</v>
      </c>
      <c r="B10" s="34" t="s">
        <v>234</v>
      </c>
      <c r="C10" s="35">
        <v>1</v>
      </c>
      <c r="D10" s="36">
        <v>2010</v>
      </c>
      <c r="E10" s="36">
        <v>1050</v>
      </c>
      <c r="F10" s="36" t="s">
        <v>15</v>
      </c>
      <c r="G10" s="37" t="s">
        <v>298</v>
      </c>
      <c r="H10" s="38">
        <v>7035</v>
      </c>
      <c r="I10" s="39" t="s">
        <v>1</v>
      </c>
      <c r="J10" s="39" t="s">
        <v>7</v>
      </c>
      <c r="K10" s="40">
        <v>3</v>
      </c>
      <c r="L10" s="40"/>
      <c r="M10" s="41"/>
      <c r="N10" s="41"/>
      <c r="O10" s="41"/>
      <c r="P10" s="41"/>
      <c r="Q10" s="40"/>
      <c r="R10" s="42"/>
      <c r="S10" s="35" t="s">
        <v>292</v>
      </c>
      <c r="T10" s="46"/>
      <c r="U10" s="43" t="s">
        <v>275</v>
      </c>
      <c r="W10" s="22">
        <f>13600-500-300</f>
        <v>12800</v>
      </c>
      <c r="X10" s="22">
        <f t="shared" ref="X10:X18" si="0">W10*C10</f>
        <v>12800</v>
      </c>
    </row>
    <row r="11" spans="1:24" s="22" customFormat="1" ht="144" customHeight="1" x14ac:dyDescent="0.35">
      <c r="A11" s="33">
        <v>3</v>
      </c>
      <c r="B11" s="34" t="s">
        <v>256</v>
      </c>
      <c r="C11" s="35">
        <v>14</v>
      </c>
      <c r="D11" s="36">
        <v>2010</v>
      </c>
      <c r="E11" s="36">
        <v>1050</v>
      </c>
      <c r="F11" s="36" t="s">
        <v>16</v>
      </c>
      <c r="G11" s="37"/>
      <c r="H11" s="38" t="s">
        <v>163</v>
      </c>
      <c r="I11" s="39" t="s">
        <v>1</v>
      </c>
      <c r="J11" s="39" t="s">
        <v>7</v>
      </c>
      <c r="K11" s="40">
        <v>3</v>
      </c>
      <c r="L11" s="40"/>
      <c r="M11" s="41"/>
      <c r="N11" s="41"/>
      <c r="O11" s="41"/>
      <c r="P11" s="41"/>
      <c r="Q11" s="40" t="s">
        <v>1</v>
      </c>
      <c r="R11" s="42"/>
      <c r="S11" s="35" t="s">
        <v>293</v>
      </c>
      <c r="T11" s="46" t="s">
        <v>285</v>
      </c>
      <c r="U11" s="43" t="s">
        <v>276</v>
      </c>
      <c r="W11" s="22">
        <f>13800-500-300</f>
        <v>13000</v>
      </c>
      <c r="X11" s="22">
        <f t="shared" si="0"/>
        <v>182000</v>
      </c>
    </row>
    <row r="12" spans="1:24" s="22" customFormat="1" ht="147" customHeight="1" x14ac:dyDescent="0.35">
      <c r="A12" s="33">
        <v>4</v>
      </c>
      <c r="B12" s="34" t="s">
        <v>256</v>
      </c>
      <c r="C12" s="35">
        <v>11</v>
      </c>
      <c r="D12" s="36">
        <v>2010</v>
      </c>
      <c r="E12" s="36">
        <v>1050</v>
      </c>
      <c r="F12" s="36" t="s">
        <v>15</v>
      </c>
      <c r="G12" s="37"/>
      <c r="H12" s="38" t="s">
        <v>163</v>
      </c>
      <c r="I12" s="39" t="s">
        <v>1</v>
      </c>
      <c r="J12" s="39" t="s">
        <v>7</v>
      </c>
      <c r="K12" s="40">
        <v>3</v>
      </c>
      <c r="L12" s="40"/>
      <c r="M12" s="41"/>
      <c r="N12" s="41"/>
      <c r="O12" s="41"/>
      <c r="P12" s="41"/>
      <c r="Q12" s="40"/>
      <c r="R12" s="42"/>
      <c r="S12" s="35" t="s">
        <v>293</v>
      </c>
      <c r="T12" s="46" t="s">
        <v>286</v>
      </c>
      <c r="U12" s="43" t="s">
        <v>277</v>
      </c>
      <c r="W12" s="22">
        <f>13800-500-300</f>
        <v>13000</v>
      </c>
      <c r="X12" s="22">
        <f t="shared" si="0"/>
        <v>143000</v>
      </c>
    </row>
    <row r="13" spans="1:24" s="22" customFormat="1" ht="190.5" customHeight="1" x14ac:dyDescent="0.35">
      <c r="A13" s="33">
        <v>5</v>
      </c>
      <c r="B13" s="34" t="s">
        <v>257</v>
      </c>
      <c r="C13" s="35">
        <v>3</v>
      </c>
      <c r="D13" s="36">
        <v>2080</v>
      </c>
      <c r="E13" s="36">
        <v>1150</v>
      </c>
      <c r="F13" s="36" t="s">
        <v>15</v>
      </c>
      <c r="G13" s="37"/>
      <c r="H13" s="38" t="s">
        <v>168</v>
      </c>
      <c r="I13" s="39" t="s">
        <v>1</v>
      </c>
      <c r="J13" s="39" t="s">
        <v>7</v>
      </c>
      <c r="K13" s="40">
        <v>3</v>
      </c>
      <c r="L13" s="40"/>
      <c r="M13" s="41">
        <v>1</v>
      </c>
      <c r="N13" s="41"/>
      <c r="O13" s="41"/>
      <c r="P13" s="41"/>
      <c r="Q13" s="40"/>
      <c r="R13" s="42"/>
      <c r="S13" s="35" t="s">
        <v>294</v>
      </c>
      <c r="T13" s="46" t="s">
        <v>287</v>
      </c>
      <c r="U13" s="43" t="s">
        <v>278</v>
      </c>
      <c r="W13" s="22">
        <f>15400+3000-500-300</f>
        <v>17600</v>
      </c>
      <c r="X13" s="22">
        <f t="shared" si="0"/>
        <v>52800</v>
      </c>
    </row>
    <row r="14" spans="1:24" s="22" customFormat="1" ht="190.5" customHeight="1" x14ac:dyDescent="0.35">
      <c r="A14" s="33">
        <v>6</v>
      </c>
      <c r="B14" s="34" t="s">
        <v>253</v>
      </c>
      <c r="C14" s="35">
        <v>2</v>
      </c>
      <c r="D14" s="36">
        <v>2080</v>
      </c>
      <c r="E14" s="36">
        <v>1150</v>
      </c>
      <c r="F14" s="36" t="s">
        <v>16</v>
      </c>
      <c r="G14" s="37"/>
      <c r="H14" s="38" t="s">
        <v>168</v>
      </c>
      <c r="I14" s="39" t="s">
        <v>1</v>
      </c>
      <c r="J14" s="39" t="s">
        <v>7</v>
      </c>
      <c r="K14" s="40">
        <v>3</v>
      </c>
      <c r="L14" s="40"/>
      <c r="M14" s="41">
        <v>1</v>
      </c>
      <c r="N14" s="41"/>
      <c r="O14" s="41"/>
      <c r="P14" s="41"/>
      <c r="Q14" s="40"/>
      <c r="R14" s="42"/>
      <c r="S14" s="35" t="s">
        <v>295</v>
      </c>
      <c r="T14" s="46" t="s">
        <v>288</v>
      </c>
      <c r="U14" s="43" t="s">
        <v>279</v>
      </c>
      <c r="W14" s="22">
        <f>15400+200+3000-500-300</f>
        <v>17800</v>
      </c>
      <c r="X14" s="22">
        <f t="shared" si="0"/>
        <v>35600</v>
      </c>
    </row>
    <row r="15" spans="1:24" s="22" customFormat="1" ht="195" customHeight="1" x14ac:dyDescent="0.35">
      <c r="A15" s="33">
        <v>7</v>
      </c>
      <c r="B15" s="34" t="s">
        <v>253</v>
      </c>
      <c r="C15" s="35">
        <v>2</v>
      </c>
      <c r="D15" s="36">
        <v>2080</v>
      </c>
      <c r="E15" s="36">
        <v>1150</v>
      </c>
      <c r="F15" s="36" t="s">
        <v>15</v>
      </c>
      <c r="G15" s="37"/>
      <c r="H15" s="38" t="s">
        <v>168</v>
      </c>
      <c r="I15" s="39" t="s">
        <v>1</v>
      </c>
      <c r="J15" s="39" t="s">
        <v>7</v>
      </c>
      <c r="K15" s="40">
        <v>3</v>
      </c>
      <c r="L15" s="40"/>
      <c r="M15" s="41">
        <v>1</v>
      </c>
      <c r="N15" s="41"/>
      <c r="O15" s="41"/>
      <c r="P15" s="41"/>
      <c r="Q15" s="40"/>
      <c r="R15" s="42"/>
      <c r="S15" s="35" t="s">
        <v>296</v>
      </c>
      <c r="T15" s="46" t="s">
        <v>289</v>
      </c>
      <c r="U15" s="43" t="s">
        <v>280</v>
      </c>
      <c r="W15" s="22">
        <f>15400+200+3000-500-300</f>
        <v>17800</v>
      </c>
      <c r="X15" s="22">
        <f t="shared" si="0"/>
        <v>35600</v>
      </c>
    </row>
    <row r="16" spans="1:24" s="22" customFormat="1" ht="160.5" customHeight="1" x14ac:dyDescent="0.35">
      <c r="A16" s="33">
        <v>8</v>
      </c>
      <c r="B16" s="34" t="s">
        <v>234</v>
      </c>
      <c r="C16" s="35">
        <v>50</v>
      </c>
      <c r="D16" s="36">
        <v>1960</v>
      </c>
      <c r="E16" s="36">
        <v>860</v>
      </c>
      <c r="F16" s="36" t="s">
        <v>16</v>
      </c>
      <c r="G16" s="37"/>
      <c r="H16" s="38" t="s">
        <v>168</v>
      </c>
      <c r="I16" s="39" t="s">
        <v>1</v>
      </c>
      <c r="J16" s="39" t="s">
        <v>7</v>
      </c>
      <c r="K16" s="40">
        <v>2</v>
      </c>
      <c r="L16" s="40"/>
      <c r="M16" s="41"/>
      <c r="N16" s="41"/>
      <c r="O16" s="41"/>
      <c r="P16" s="41"/>
      <c r="Q16" s="40"/>
      <c r="R16" s="42"/>
      <c r="S16" s="35" t="s">
        <v>297</v>
      </c>
      <c r="T16" s="46"/>
      <c r="U16" s="43" t="s">
        <v>281</v>
      </c>
      <c r="W16" s="22">
        <f>12700-500</f>
        <v>12200</v>
      </c>
      <c r="X16" s="22">
        <f>W16*C16</f>
        <v>610000</v>
      </c>
    </row>
    <row r="17" spans="1:24" s="22" customFormat="1" ht="151.5" customHeight="1" x14ac:dyDescent="0.35">
      <c r="A17" s="33">
        <v>9</v>
      </c>
      <c r="B17" s="34" t="s">
        <v>234</v>
      </c>
      <c r="C17" s="35">
        <v>57</v>
      </c>
      <c r="D17" s="36">
        <v>1960</v>
      </c>
      <c r="E17" s="36">
        <v>860</v>
      </c>
      <c r="F17" s="36" t="s">
        <v>16</v>
      </c>
      <c r="G17" s="37"/>
      <c r="H17" s="38" t="s">
        <v>168</v>
      </c>
      <c r="I17" s="39" t="s">
        <v>1</v>
      </c>
      <c r="J17" s="39" t="s">
        <v>7</v>
      </c>
      <c r="K17" s="40">
        <v>2</v>
      </c>
      <c r="L17" s="40"/>
      <c r="M17" s="41"/>
      <c r="N17" s="41"/>
      <c r="O17" s="41"/>
      <c r="P17" s="41"/>
      <c r="Q17" s="40"/>
      <c r="R17" s="42"/>
      <c r="S17" s="35" t="s">
        <v>297</v>
      </c>
      <c r="T17" s="46"/>
      <c r="U17" s="43" t="s">
        <v>282</v>
      </c>
      <c r="W17" s="22">
        <f>12700-500</f>
        <v>12200</v>
      </c>
      <c r="X17" s="22">
        <f>W17*C17</f>
        <v>695400</v>
      </c>
    </row>
    <row r="18" spans="1:24" s="22" customFormat="1" ht="213.75" customHeight="1" x14ac:dyDescent="0.35">
      <c r="A18" s="33">
        <v>10</v>
      </c>
      <c r="B18" s="34" t="s">
        <v>257</v>
      </c>
      <c r="C18" s="35">
        <v>2</v>
      </c>
      <c r="D18" s="36">
        <v>2490</v>
      </c>
      <c r="E18" s="36">
        <v>1060</v>
      </c>
      <c r="F18" s="36" t="s">
        <v>16</v>
      </c>
      <c r="G18" s="37"/>
      <c r="H18" s="38" t="s">
        <v>152</v>
      </c>
      <c r="I18" s="39" t="s">
        <v>1</v>
      </c>
      <c r="J18" s="39" t="s">
        <v>7</v>
      </c>
      <c r="K18" s="40">
        <v>3</v>
      </c>
      <c r="L18" s="40"/>
      <c r="M18" s="41">
        <v>1</v>
      </c>
      <c r="N18" s="41"/>
      <c r="O18" s="41"/>
      <c r="P18" s="41"/>
      <c r="Q18" s="40" t="s">
        <v>1</v>
      </c>
      <c r="R18" s="42"/>
      <c r="S18" s="35" t="s">
        <v>291</v>
      </c>
      <c r="T18" s="46" t="s">
        <v>290</v>
      </c>
      <c r="U18" s="43" t="s">
        <v>283</v>
      </c>
      <c r="W18" s="22">
        <f>2.1*1.06*6700*1.03+0.7*1.6*10000+1.06*0.39*15000</f>
        <v>32762.626000000004</v>
      </c>
      <c r="X18" s="22">
        <f t="shared" si="0"/>
        <v>65525.252000000008</v>
      </c>
    </row>
    <row r="19" spans="1:24" s="22" customFormat="1" ht="51" customHeight="1" x14ac:dyDescent="0.35">
      <c r="A19" s="23"/>
      <c r="B19" s="14"/>
      <c r="C19" s="15">
        <f>SUM(C9:C18)</f>
        <v>145</v>
      </c>
      <c r="D19" s="15"/>
      <c r="E19" s="15"/>
      <c r="F19" s="24"/>
      <c r="G19" s="15"/>
      <c r="H19" s="15"/>
      <c r="I19" s="16"/>
      <c r="J19" s="16"/>
      <c r="K19" s="16"/>
      <c r="L19" s="16"/>
      <c r="M19" s="17"/>
      <c r="N19" s="17"/>
      <c r="O19" s="17"/>
      <c r="P19" s="17"/>
      <c r="Q19" s="16"/>
      <c r="R19" s="18"/>
      <c r="S19" s="25"/>
      <c r="T19" s="47"/>
      <c r="U19" s="26"/>
      <c r="X19" s="22">
        <f>SUM(X9:X18)</f>
        <v>1869025.2520000001</v>
      </c>
    </row>
    <row r="20" spans="1:24" s="32" customFormat="1" ht="111.95" customHeight="1" x14ac:dyDescent="0.25">
      <c r="A20" s="27"/>
      <c r="B20" s="14" t="s">
        <v>271</v>
      </c>
      <c r="C20" s="28"/>
      <c r="D20" s="29"/>
      <c r="E20" s="29"/>
      <c r="F20" s="27"/>
      <c r="G20" s="29"/>
      <c r="H20" s="27"/>
      <c r="I20" s="27"/>
      <c r="J20" s="27"/>
      <c r="K20" s="27"/>
      <c r="L20" s="27"/>
      <c r="M20" s="28"/>
      <c r="N20" s="28"/>
      <c r="O20" s="28"/>
      <c r="P20" s="28"/>
      <c r="Q20" s="27"/>
      <c r="R20" s="29"/>
      <c r="S20" s="30"/>
      <c r="T20" s="30"/>
      <c r="U20" s="31"/>
    </row>
    <row r="21" spans="1:24" s="32" customFormat="1" x14ac:dyDescent="0.25">
      <c r="A21" s="27"/>
      <c r="B21" s="27"/>
      <c r="C21" s="28"/>
      <c r="D21" s="29"/>
      <c r="E21" s="29"/>
      <c r="F21" s="27"/>
      <c r="G21" s="29"/>
      <c r="H21" s="27"/>
      <c r="I21" s="27"/>
      <c r="J21" s="27"/>
      <c r="K21" s="27"/>
      <c r="L21" s="27"/>
      <c r="M21" s="28"/>
      <c r="N21" s="28"/>
      <c r="O21" s="28"/>
      <c r="P21" s="28"/>
      <c r="Q21" s="27"/>
      <c r="R21" s="29"/>
      <c r="S21" s="30"/>
      <c r="T21" s="30"/>
      <c r="U21" s="31"/>
    </row>
    <row r="22" spans="1:24" s="32" customFormat="1" x14ac:dyDescent="0.25">
      <c r="A22" s="27"/>
      <c r="B22" s="27"/>
      <c r="C22" s="28"/>
      <c r="D22" s="29"/>
      <c r="E22" s="29"/>
      <c r="F22" s="27"/>
      <c r="G22" s="29"/>
      <c r="H22" s="27"/>
      <c r="I22" s="27"/>
      <c r="J22" s="27"/>
      <c r="K22" s="27"/>
      <c r="L22" s="27"/>
      <c r="M22" s="28"/>
      <c r="N22" s="28"/>
      <c r="O22" s="28"/>
      <c r="P22" s="28"/>
      <c r="Q22" s="27"/>
      <c r="R22" s="29"/>
      <c r="S22" s="30"/>
      <c r="T22" s="30"/>
      <c r="U22" s="31"/>
    </row>
    <row r="23" spans="1:24" s="32" customFormat="1" x14ac:dyDescent="0.25">
      <c r="A23" s="27"/>
      <c r="B23" s="27"/>
      <c r="C23" s="28"/>
      <c r="D23" s="29"/>
      <c r="E23" s="29"/>
      <c r="F23" s="27"/>
      <c r="G23" s="29"/>
      <c r="H23" s="27"/>
      <c r="I23" s="27"/>
      <c r="J23" s="27"/>
      <c r="K23" s="27"/>
      <c r="L23" s="27"/>
      <c r="M23" s="28"/>
      <c r="N23" s="28"/>
      <c r="O23" s="28"/>
      <c r="P23" s="28"/>
      <c r="Q23" s="27"/>
      <c r="R23" s="29"/>
      <c r="S23" s="30"/>
      <c r="T23" s="30"/>
      <c r="U23" s="31"/>
    </row>
    <row r="24" spans="1:24" s="32" customFormat="1" x14ac:dyDescent="0.25">
      <c r="A24" s="27"/>
      <c r="B24" s="27"/>
      <c r="C24" s="28"/>
      <c r="D24" s="29"/>
      <c r="E24" s="29"/>
      <c r="F24" s="27"/>
      <c r="G24" s="29"/>
      <c r="H24" s="27"/>
      <c r="I24" s="27"/>
      <c r="J24" s="27"/>
      <c r="K24" s="27"/>
      <c r="L24" s="27"/>
      <c r="M24" s="28"/>
      <c r="N24" s="28"/>
      <c r="O24" s="28"/>
      <c r="P24" s="28"/>
      <c r="Q24" s="27"/>
      <c r="R24" s="29"/>
      <c r="S24" s="30"/>
      <c r="T24" s="30"/>
      <c r="U24" s="31"/>
    </row>
    <row r="25" spans="1:24" s="32" customFormat="1" x14ac:dyDescent="0.25">
      <c r="A25" s="27"/>
      <c r="B25" s="27"/>
      <c r="C25" s="28"/>
      <c r="D25" s="29"/>
      <c r="E25" s="29"/>
      <c r="F25" s="27"/>
      <c r="G25" s="29"/>
      <c r="H25" s="27"/>
      <c r="I25" s="27"/>
      <c r="J25" s="27"/>
      <c r="K25" s="27"/>
      <c r="L25" s="27"/>
      <c r="M25" s="28"/>
      <c r="N25" s="28"/>
      <c r="O25" s="28"/>
      <c r="P25" s="28"/>
      <c r="Q25" s="27"/>
      <c r="R25" s="29"/>
      <c r="S25" s="30"/>
      <c r="T25" s="30"/>
      <c r="U25" s="31"/>
    </row>
    <row r="26" spans="1:24" s="32" customFormat="1" x14ac:dyDescent="0.25">
      <c r="A26" s="27"/>
      <c r="B26" s="27"/>
      <c r="C26" s="28"/>
      <c r="D26" s="29"/>
      <c r="E26" s="29"/>
      <c r="F26" s="27"/>
      <c r="G26" s="29"/>
      <c r="H26" s="27"/>
      <c r="I26" s="27"/>
      <c r="J26" s="27"/>
      <c r="K26" s="27"/>
      <c r="L26" s="27"/>
      <c r="M26" s="28"/>
      <c r="N26" s="28"/>
      <c r="O26" s="28"/>
      <c r="P26" s="28"/>
      <c r="Q26" s="27"/>
      <c r="R26" s="29"/>
      <c r="S26" s="30"/>
      <c r="T26" s="30"/>
      <c r="U26" s="31"/>
    </row>
    <row r="27" spans="1:24" s="32" customFormat="1" x14ac:dyDescent="0.25">
      <c r="A27" s="27"/>
      <c r="B27" s="27"/>
      <c r="C27" s="28"/>
      <c r="D27" s="29"/>
      <c r="E27" s="29"/>
      <c r="F27" s="27"/>
      <c r="G27" s="29"/>
      <c r="H27" s="27"/>
      <c r="I27" s="27"/>
      <c r="J27" s="27"/>
      <c r="K27" s="27"/>
      <c r="L27" s="27"/>
      <c r="M27" s="28"/>
      <c r="N27" s="28"/>
      <c r="O27" s="28"/>
      <c r="P27" s="28"/>
      <c r="Q27" s="27"/>
      <c r="R27" s="29"/>
      <c r="S27" s="30"/>
      <c r="T27" s="30"/>
      <c r="U27" s="31"/>
    </row>
    <row r="28" spans="1:24" s="32" customFormat="1" x14ac:dyDescent="0.25">
      <c r="A28" s="27"/>
      <c r="B28" s="27"/>
      <c r="C28" s="28"/>
      <c r="D28" s="29"/>
      <c r="E28" s="29"/>
      <c r="F28" s="27"/>
      <c r="G28" s="29"/>
      <c r="H28" s="27"/>
      <c r="I28" s="27"/>
      <c r="J28" s="27"/>
      <c r="K28" s="27"/>
      <c r="L28" s="27"/>
      <c r="M28" s="28"/>
      <c r="N28" s="28"/>
      <c r="O28" s="28"/>
      <c r="P28" s="28"/>
      <c r="Q28" s="27"/>
      <c r="R28" s="29"/>
      <c r="S28" s="30"/>
      <c r="T28" s="30"/>
      <c r="U28" s="31"/>
    </row>
    <row r="29" spans="1:24" s="32" customFormat="1" x14ac:dyDescent="0.25">
      <c r="A29" s="27"/>
      <c r="B29" s="27"/>
      <c r="C29" s="28"/>
      <c r="D29" s="29"/>
      <c r="E29" s="29"/>
      <c r="F29" s="27"/>
      <c r="G29" s="29"/>
      <c r="H29" s="27"/>
      <c r="I29" s="27"/>
      <c r="J29" s="27"/>
      <c r="K29" s="27"/>
      <c r="L29" s="27"/>
      <c r="M29" s="28"/>
      <c r="N29" s="28"/>
      <c r="O29" s="28"/>
      <c r="P29" s="28"/>
      <c r="Q29" s="27"/>
      <c r="R29" s="29"/>
      <c r="S29" s="30"/>
      <c r="T29" s="30"/>
      <c r="U29" s="31"/>
    </row>
    <row r="30" spans="1:24" s="32" customFormat="1" x14ac:dyDescent="0.25">
      <c r="A30" s="27"/>
      <c r="B30" s="27"/>
      <c r="C30" s="28"/>
      <c r="D30" s="29"/>
      <c r="E30" s="29"/>
      <c r="F30" s="27"/>
      <c r="G30" s="29"/>
      <c r="H30" s="27"/>
      <c r="I30" s="27"/>
      <c r="J30" s="27"/>
      <c r="K30" s="27"/>
      <c r="L30" s="27"/>
      <c r="M30" s="28"/>
      <c r="N30" s="28"/>
      <c r="O30" s="28"/>
      <c r="P30" s="28"/>
      <c r="Q30" s="27"/>
      <c r="R30" s="29"/>
      <c r="S30" s="30"/>
      <c r="T30" s="30"/>
      <c r="U30" s="31"/>
    </row>
    <row r="31" spans="1:24" s="32" customFormat="1" x14ac:dyDescent="0.25">
      <c r="A31" s="27"/>
      <c r="B31" s="27"/>
      <c r="C31" s="28"/>
      <c r="D31" s="29"/>
      <c r="E31" s="29"/>
      <c r="F31" s="27"/>
      <c r="G31" s="29"/>
      <c r="H31" s="27"/>
      <c r="I31" s="27"/>
      <c r="J31" s="27"/>
      <c r="K31" s="27"/>
      <c r="L31" s="27"/>
      <c r="M31" s="28"/>
      <c r="N31" s="28"/>
      <c r="O31" s="28"/>
      <c r="P31" s="28"/>
      <c r="Q31" s="27"/>
      <c r="R31" s="29"/>
      <c r="S31" s="30"/>
      <c r="T31" s="30"/>
      <c r="U31" s="31"/>
    </row>
    <row r="32" spans="1:24" s="32" customFormat="1" x14ac:dyDescent="0.25">
      <c r="A32" s="27"/>
      <c r="B32" s="27"/>
      <c r="C32" s="28"/>
      <c r="D32" s="29"/>
      <c r="E32" s="29"/>
      <c r="F32" s="27"/>
      <c r="G32" s="29"/>
      <c r="H32" s="27"/>
      <c r="I32" s="27"/>
      <c r="J32" s="27"/>
      <c r="K32" s="27"/>
      <c r="L32" s="27"/>
      <c r="M32" s="28"/>
      <c r="N32" s="28"/>
      <c r="O32" s="28"/>
      <c r="P32" s="28"/>
      <c r="Q32" s="27"/>
      <c r="R32" s="29"/>
      <c r="S32" s="30"/>
      <c r="T32" s="30"/>
      <c r="U32" s="31"/>
    </row>
    <row r="33" spans="1:21" s="32" customFormat="1" x14ac:dyDescent="0.25">
      <c r="A33" s="27"/>
      <c r="B33" s="27"/>
      <c r="C33" s="28"/>
      <c r="D33" s="29"/>
      <c r="E33" s="29"/>
      <c r="F33" s="27"/>
      <c r="G33" s="29"/>
      <c r="H33" s="27"/>
      <c r="I33" s="27"/>
      <c r="J33" s="27"/>
      <c r="K33" s="27"/>
      <c r="L33" s="27"/>
      <c r="M33" s="28"/>
      <c r="N33" s="28"/>
      <c r="O33" s="28"/>
      <c r="P33" s="28"/>
      <c r="Q33" s="27"/>
      <c r="R33" s="29"/>
      <c r="S33" s="30"/>
      <c r="T33" s="30"/>
      <c r="U33" s="31"/>
    </row>
    <row r="34" spans="1:21" s="32" customFormat="1" x14ac:dyDescent="0.25">
      <c r="A34" s="27"/>
      <c r="B34" s="27"/>
      <c r="C34" s="28"/>
      <c r="D34" s="29"/>
      <c r="E34" s="29"/>
      <c r="F34" s="27"/>
      <c r="G34" s="29"/>
      <c r="H34" s="27"/>
      <c r="I34" s="27"/>
      <c r="J34" s="27"/>
      <c r="K34" s="27"/>
      <c r="L34" s="27"/>
      <c r="M34" s="28"/>
      <c r="N34" s="28"/>
      <c r="O34" s="28"/>
      <c r="P34" s="28"/>
      <c r="Q34" s="27"/>
      <c r="R34" s="29"/>
      <c r="S34" s="30"/>
      <c r="T34" s="30"/>
      <c r="U34" s="31"/>
    </row>
    <row r="35" spans="1:21" s="32" customFormat="1" x14ac:dyDescent="0.25">
      <c r="A35" s="27"/>
      <c r="B35" s="27"/>
      <c r="C35" s="28"/>
      <c r="D35" s="29"/>
      <c r="E35" s="29"/>
      <c r="F35" s="27"/>
      <c r="G35" s="29"/>
      <c r="H35" s="27"/>
      <c r="I35" s="27"/>
      <c r="J35" s="27"/>
      <c r="K35" s="27"/>
      <c r="L35" s="27"/>
      <c r="M35" s="28"/>
      <c r="N35" s="28"/>
      <c r="O35" s="28"/>
      <c r="P35" s="28"/>
      <c r="Q35" s="27"/>
      <c r="R35" s="29"/>
      <c r="S35" s="30"/>
      <c r="T35" s="30"/>
      <c r="U35" s="31"/>
    </row>
    <row r="36" spans="1:21" s="32" customFormat="1" x14ac:dyDescent="0.25">
      <c r="A36" s="27"/>
      <c r="B36" s="27"/>
      <c r="C36" s="28"/>
      <c r="D36" s="29"/>
      <c r="E36" s="29"/>
      <c r="F36" s="27"/>
      <c r="G36" s="29"/>
      <c r="H36" s="27"/>
      <c r="I36" s="27"/>
      <c r="J36" s="27"/>
      <c r="K36" s="27"/>
      <c r="L36" s="27"/>
      <c r="M36" s="28"/>
      <c r="N36" s="28"/>
      <c r="O36" s="28"/>
      <c r="P36" s="28"/>
      <c r="Q36" s="27"/>
      <c r="R36" s="29"/>
      <c r="S36" s="30"/>
      <c r="T36" s="30"/>
      <c r="U36" s="31"/>
    </row>
    <row r="37" spans="1:21" s="32" customFormat="1" x14ac:dyDescent="0.25">
      <c r="A37" s="27"/>
      <c r="B37" s="27"/>
      <c r="C37" s="28"/>
      <c r="D37" s="29"/>
      <c r="E37" s="29"/>
      <c r="F37" s="27"/>
      <c r="G37" s="29"/>
      <c r="H37" s="27"/>
      <c r="I37" s="27"/>
      <c r="J37" s="27"/>
      <c r="K37" s="27"/>
      <c r="L37" s="27"/>
      <c r="M37" s="28"/>
      <c r="N37" s="28"/>
      <c r="O37" s="28"/>
      <c r="P37" s="28"/>
      <c r="Q37" s="27"/>
      <c r="R37" s="29"/>
      <c r="S37" s="30"/>
      <c r="T37" s="30"/>
      <c r="U37" s="31"/>
    </row>
    <row r="38" spans="1:21" s="32" customFormat="1" x14ac:dyDescent="0.25">
      <c r="A38" s="27"/>
      <c r="B38" s="27"/>
      <c r="C38" s="28"/>
      <c r="D38" s="29"/>
      <c r="E38" s="29"/>
      <c r="F38" s="27"/>
      <c r="G38" s="29"/>
      <c r="H38" s="27"/>
      <c r="I38" s="27"/>
      <c r="J38" s="27"/>
      <c r="K38" s="27"/>
      <c r="L38" s="27"/>
      <c r="M38" s="28"/>
      <c r="N38" s="28"/>
      <c r="O38" s="28"/>
      <c r="P38" s="28"/>
      <c r="Q38" s="27"/>
      <c r="R38" s="29"/>
      <c r="S38" s="30"/>
      <c r="T38" s="30"/>
      <c r="U38" s="31"/>
    </row>
    <row r="39" spans="1:21" s="32" customFormat="1" x14ac:dyDescent="0.25">
      <c r="A39" s="27"/>
      <c r="B39" s="27"/>
      <c r="C39" s="28"/>
      <c r="D39" s="29"/>
      <c r="E39" s="29"/>
      <c r="F39" s="27"/>
      <c r="G39" s="29"/>
      <c r="H39" s="27"/>
      <c r="I39" s="27"/>
      <c r="J39" s="27"/>
      <c r="K39" s="27"/>
      <c r="L39" s="27"/>
      <c r="M39" s="28"/>
      <c r="N39" s="28"/>
      <c r="O39" s="28"/>
      <c r="P39" s="28"/>
      <c r="Q39" s="27"/>
      <c r="R39" s="29"/>
      <c r="S39" s="30"/>
      <c r="T39" s="30"/>
      <c r="U39" s="31"/>
    </row>
    <row r="40" spans="1:21" s="32" customFormat="1" x14ac:dyDescent="0.25">
      <c r="A40" s="27"/>
      <c r="B40" s="27"/>
      <c r="C40" s="28"/>
      <c r="D40" s="29"/>
      <c r="E40" s="29"/>
      <c r="F40" s="27"/>
      <c r="G40" s="29"/>
      <c r="H40" s="27"/>
      <c r="I40" s="27"/>
      <c r="J40" s="27"/>
      <c r="K40" s="27"/>
      <c r="L40" s="27"/>
      <c r="M40" s="28"/>
      <c r="N40" s="28"/>
      <c r="O40" s="28"/>
      <c r="P40" s="28"/>
      <c r="Q40" s="27"/>
      <c r="R40" s="29"/>
      <c r="S40" s="30"/>
      <c r="T40" s="30"/>
      <c r="U40" s="31"/>
    </row>
    <row r="41" spans="1:21" s="32" customFormat="1" x14ac:dyDescent="0.25">
      <c r="A41" s="27"/>
      <c r="B41" s="27"/>
      <c r="C41" s="28"/>
      <c r="D41" s="29"/>
      <c r="E41" s="29"/>
      <c r="F41" s="27"/>
      <c r="G41" s="29"/>
      <c r="H41" s="27"/>
      <c r="I41" s="27"/>
      <c r="J41" s="27"/>
      <c r="K41" s="27"/>
      <c r="L41" s="27"/>
      <c r="M41" s="28"/>
      <c r="N41" s="28"/>
      <c r="O41" s="28"/>
      <c r="P41" s="28"/>
      <c r="Q41" s="27"/>
      <c r="R41" s="29"/>
      <c r="S41" s="30"/>
      <c r="T41" s="30"/>
      <c r="U41" s="31"/>
    </row>
    <row r="42" spans="1:21" s="32" customFormat="1" x14ac:dyDescent="0.25">
      <c r="A42" s="27"/>
      <c r="B42" s="27"/>
      <c r="C42" s="28"/>
      <c r="D42" s="29"/>
      <c r="E42" s="29"/>
      <c r="F42" s="27"/>
      <c r="G42" s="29"/>
      <c r="H42" s="27"/>
      <c r="I42" s="27"/>
      <c r="J42" s="27"/>
      <c r="K42" s="27"/>
      <c r="L42" s="27"/>
      <c r="M42" s="28"/>
      <c r="N42" s="28"/>
      <c r="O42" s="28"/>
      <c r="P42" s="28"/>
      <c r="Q42" s="27"/>
      <c r="R42" s="29"/>
      <c r="S42" s="30"/>
      <c r="T42" s="30"/>
      <c r="U42" s="31"/>
    </row>
    <row r="43" spans="1:21" s="32" customFormat="1" x14ac:dyDescent="0.25">
      <c r="A43" s="27"/>
      <c r="B43" s="27"/>
      <c r="C43" s="28"/>
      <c r="D43" s="29"/>
      <c r="E43" s="29"/>
      <c r="F43" s="27"/>
      <c r="G43" s="29"/>
      <c r="H43" s="27"/>
      <c r="I43" s="27"/>
      <c r="J43" s="27"/>
      <c r="K43" s="27"/>
      <c r="L43" s="27"/>
      <c r="M43" s="28"/>
      <c r="N43" s="28"/>
      <c r="O43" s="28"/>
      <c r="P43" s="28"/>
      <c r="Q43" s="27"/>
      <c r="R43" s="29"/>
      <c r="S43" s="30"/>
      <c r="T43" s="30"/>
      <c r="U43" s="31"/>
    </row>
    <row r="44" spans="1:21" s="32" customFormat="1" x14ac:dyDescent="0.25">
      <c r="A44" s="27"/>
      <c r="B44" s="27"/>
      <c r="C44" s="28"/>
      <c r="D44" s="29"/>
      <c r="E44" s="29"/>
      <c r="F44" s="27"/>
      <c r="G44" s="29"/>
      <c r="H44" s="27"/>
      <c r="I44" s="27"/>
      <c r="J44" s="27"/>
      <c r="K44" s="27"/>
      <c r="L44" s="27"/>
      <c r="M44" s="28"/>
      <c r="N44" s="28"/>
      <c r="O44" s="28"/>
      <c r="P44" s="28"/>
      <c r="Q44" s="27"/>
      <c r="R44" s="29"/>
      <c r="S44" s="30"/>
      <c r="T44" s="30"/>
      <c r="U44" s="31"/>
    </row>
    <row r="45" spans="1:21" s="32" customFormat="1" x14ac:dyDescent="0.25">
      <c r="A45" s="27"/>
      <c r="B45" s="27"/>
      <c r="C45" s="28"/>
      <c r="D45" s="29"/>
      <c r="E45" s="29"/>
      <c r="F45" s="27"/>
      <c r="G45" s="29"/>
      <c r="H45" s="27"/>
      <c r="I45" s="27"/>
      <c r="J45" s="27"/>
      <c r="K45" s="27"/>
      <c r="L45" s="27"/>
      <c r="M45" s="28"/>
      <c r="N45" s="28"/>
      <c r="O45" s="28"/>
      <c r="P45" s="28"/>
      <c r="Q45" s="27"/>
      <c r="R45" s="29"/>
      <c r="S45" s="30"/>
      <c r="T45" s="30"/>
      <c r="U45" s="31"/>
    </row>
    <row r="46" spans="1:21" s="32" customFormat="1" x14ac:dyDescent="0.25">
      <c r="A46" s="27"/>
      <c r="B46" s="27"/>
      <c r="C46" s="28"/>
      <c r="D46" s="29"/>
      <c r="E46" s="29"/>
      <c r="F46" s="27"/>
      <c r="G46" s="29"/>
      <c r="H46" s="27"/>
      <c r="I46" s="27"/>
      <c r="J46" s="27"/>
      <c r="K46" s="27"/>
      <c r="L46" s="27"/>
      <c r="M46" s="28"/>
      <c r="N46" s="28"/>
      <c r="O46" s="28"/>
      <c r="P46" s="28"/>
      <c r="Q46" s="27"/>
      <c r="R46" s="29"/>
      <c r="S46" s="30"/>
      <c r="T46" s="30"/>
      <c r="U46" s="31"/>
    </row>
    <row r="47" spans="1:21" s="32" customFormat="1" x14ac:dyDescent="0.25">
      <c r="A47" s="27"/>
      <c r="B47" s="27"/>
      <c r="C47" s="28"/>
      <c r="D47" s="29"/>
      <c r="E47" s="29"/>
      <c r="F47" s="27"/>
      <c r="G47" s="29"/>
      <c r="H47" s="27"/>
      <c r="I47" s="27"/>
      <c r="J47" s="27"/>
      <c r="K47" s="27"/>
      <c r="L47" s="27"/>
      <c r="M47" s="28"/>
      <c r="N47" s="28"/>
      <c r="O47" s="28"/>
      <c r="P47" s="28"/>
      <c r="Q47" s="27"/>
      <c r="R47" s="29"/>
      <c r="S47" s="30"/>
      <c r="T47" s="30"/>
      <c r="U47" s="31"/>
    </row>
    <row r="48" spans="1:21" s="32" customFormat="1" x14ac:dyDescent="0.25">
      <c r="A48" s="27"/>
      <c r="B48" s="27"/>
      <c r="C48" s="28"/>
      <c r="D48" s="29"/>
      <c r="E48" s="29"/>
      <c r="F48" s="27"/>
      <c r="G48" s="29"/>
      <c r="H48" s="27"/>
      <c r="I48" s="27"/>
      <c r="J48" s="27"/>
      <c r="K48" s="27"/>
      <c r="L48" s="27"/>
      <c r="M48" s="28"/>
      <c r="N48" s="28"/>
      <c r="O48" s="28"/>
      <c r="P48" s="28"/>
      <c r="Q48" s="27"/>
      <c r="R48" s="27"/>
      <c r="S48" s="27"/>
      <c r="T48" s="48"/>
      <c r="U48" s="31"/>
    </row>
    <row r="49" spans="1:21" s="32" customFormat="1" x14ac:dyDescent="0.25">
      <c r="A49" s="27"/>
      <c r="B49" s="27"/>
      <c r="C49" s="28"/>
      <c r="D49" s="29"/>
      <c r="E49" s="29"/>
      <c r="F49" s="27"/>
      <c r="G49" s="29"/>
      <c r="H49" s="27"/>
      <c r="I49" s="27"/>
      <c r="J49" s="27"/>
      <c r="K49" s="27"/>
      <c r="L49" s="27"/>
      <c r="M49" s="28"/>
      <c r="N49" s="28"/>
      <c r="O49" s="28"/>
      <c r="P49" s="28"/>
      <c r="Q49" s="27"/>
      <c r="R49" s="27"/>
      <c r="S49" s="27"/>
      <c r="T49" s="48"/>
      <c r="U49" s="31"/>
    </row>
    <row r="50" spans="1:21" s="32" customFormat="1" x14ac:dyDescent="0.25">
      <c r="A50" s="27"/>
      <c r="B50" s="27"/>
      <c r="C50" s="28"/>
      <c r="D50" s="29"/>
      <c r="E50" s="29"/>
      <c r="F50" s="27"/>
      <c r="G50" s="29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48"/>
      <c r="U50" s="31"/>
    </row>
    <row r="51" spans="1:21" s="32" customFormat="1" x14ac:dyDescent="0.25">
      <c r="A51" s="27"/>
      <c r="B51" s="27"/>
      <c r="C51" s="28"/>
      <c r="D51" s="29"/>
      <c r="E51" s="29"/>
      <c r="F51" s="27"/>
      <c r="G51" s="29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48"/>
      <c r="U51" s="31"/>
    </row>
    <row r="52" spans="1:21" s="32" customFormat="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48"/>
      <c r="U52" s="31"/>
    </row>
    <row r="53" spans="1:21" s="32" customFormat="1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48"/>
      <c r="U53" s="31"/>
    </row>
    <row r="54" spans="1:21" s="32" customFormat="1" x14ac:dyDescent="0.2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48"/>
      <c r="U54" s="31"/>
    </row>
    <row r="55" spans="1:21" s="32" customFormat="1" x14ac:dyDescent="0.2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48"/>
      <c r="U55" s="31"/>
    </row>
    <row r="56" spans="1:21" s="32" customFormat="1" x14ac:dyDescent="0.2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48"/>
      <c r="U56" s="31"/>
    </row>
    <row r="57" spans="1:21" s="32" customFormat="1" x14ac:dyDescent="0.2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48"/>
      <c r="U57" s="31"/>
    </row>
    <row r="58" spans="1:21" s="32" customFormat="1" x14ac:dyDescent="0.2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48"/>
      <c r="U58" s="31"/>
    </row>
    <row r="59" spans="1:21" s="32" customFormat="1" x14ac:dyDescent="0.2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48"/>
      <c r="U59" s="31"/>
    </row>
    <row r="60" spans="1:21" s="32" customFormat="1" x14ac:dyDescent="0.2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48"/>
      <c r="U60" s="31"/>
    </row>
    <row r="61" spans="1:21" s="32" customFormat="1" x14ac:dyDescent="0.2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48"/>
      <c r="U61" s="31"/>
    </row>
    <row r="62" spans="1:21" s="32" customFormat="1" x14ac:dyDescent="0.2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48"/>
      <c r="U62" s="31"/>
    </row>
    <row r="63" spans="1:21" s="32" customFormat="1" x14ac:dyDescent="0.2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48"/>
      <c r="U63" s="31"/>
    </row>
    <row r="64" spans="1:21" s="32" customForma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48"/>
      <c r="U64" s="31"/>
    </row>
    <row r="65" spans="20:21" s="32" customFormat="1" x14ac:dyDescent="0.25">
      <c r="T65" s="49"/>
      <c r="U65" s="31"/>
    </row>
    <row r="66" spans="20:21" s="32" customFormat="1" x14ac:dyDescent="0.25">
      <c r="T66" s="49"/>
      <c r="U66" s="31"/>
    </row>
    <row r="67" spans="20:21" s="32" customFormat="1" x14ac:dyDescent="0.25">
      <c r="T67" s="49"/>
      <c r="U67" s="31"/>
    </row>
    <row r="68" spans="20:21" s="32" customFormat="1" x14ac:dyDescent="0.25">
      <c r="T68" s="49"/>
      <c r="U68" s="31"/>
    </row>
    <row r="69" spans="20:21" s="32" customFormat="1" x14ac:dyDescent="0.25">
      <c r="T69" s="49"/>
      <c r="U69" s="31"/>
    </row>
    <row r="70" spans="20:21" s="32" customFormat="1" x14ac:dyDescent="0.25">
      <c r="T70" s="49"/>
      <c r="U70" s="31"/>
    </row>
    <row r="71" spans="20:21" s="32" customFormat="1" x14ac:dyDescent="0.25">
      <c r="T71" s="49"/>
      <c r="U71" s="31"/>
    </row>
    <row r="72" spans="20:21" s="32" customFormat="1" x14ac:dyDescent="0.25">
      <c r="T72" s="49"/>
      <c r="U72" s="31"/>
    </row>
    <row r="73" spans="20:21" s="32" customFormat="1" x14ac:dyDescent="0.25">
      <c r="T73" s="49"/>
      <c r="U73" s="31"/>
    </row>
    <row r="74" spans="20:21" s="32" customFormat="1" x14ac:dyDescent="0.25">
      <c r="T74" s="49"/>
      <c r="U74" s="31"/>
    </row>
    <row r="75" spans="20:21" s="32" customFormat="1" x14ac:dyDescent="0.25">
      <c r="T75" s="49"/>
      <c r="U75" s="31"/>
    </row>
    <row r="76" spans="20:21" s="32" customFormat="1" x14ac:dyDescent="0.25">
      <c r="T76" s="49"/>
      <c r="U76" s="31"/>
    </row>
    <row r="77" spans="20:21" s="32" customFormat="1" x14ac:dyDescent="0.25">
      <c r="T77" s="49"/>
      <c r="U77" s="31"/>
    </row>
    <row r="78" spans="20:21" s="32" customFormat="1" x14ac:dyDescent="0.25">
      <c r="T78" s="49"/>
      <c r="U78" s="31"/>
    </row>
    <row r="79" spans="20:21" s="32" customFormat="1" x14ac:dyDescent="0.25">
      <c r="T79" s="49"/>
      <c r="U79" s="31"/>
    </row>
    <row r="80" spans="20:21" s="32" customFormat="1" x14ac:dyDescent="0.25">
      <c r="T80" s="49"/>
      <c r="U80" s="31"/>
    </row>
    <row r="81" spans="20:21" s="32" customFormat="1" x14ac:dyDescent="0.25">
      <c r="T81" s="49"/>
      <c r="U81" s="31"/>
    </row>
    <row r="82" spans="20:21" s="32" customFormat="1" x14ac:dyDescent="0.25">
      <c r="T82" s="49"/>
      <c r="U82" s="31"/>
    </row>
    <row r="83" spans="20:21" s="32" customFormat="1" x14ac:dyDescent="0.25">
      <c r="T83" s="49"/>
      <c r="U83" s="31"/>
    </row>
    <row r="84" spans="20:21" s="32" customFormat="1" x14ac:dyDescent="0.25">
      <c r="T84" s="49"/>
      <c r="U84" s="31"/>
    </row>
    <row r="85" spans="20:21" s="32" customFormat="1" x14ac:dyDescent="0.25">
      <c r="T85" s="49"/>
      <c r="U85" s="31"/>
    </row>
    <row r="86" spans="20:21" s="32" customFormat="1" x14ac:dyDescent="0.25">
      <c r="T86" s="49"/>
      <c r="U86" s="31"/>
    </row>
    <row r="87" spans="20:21" s="32" customFormat="1" x14ac:dyDescent="0.25">
      <c r="T87" s="49"/>
      <c r="U87" s="31"/>
    </row>
    <row r="88" spans="20:21" s="32" customFormat="1" x14ac:dyDescent="0.25">
      <c r="T88" s="49"/>
      <c r="U88" s="31"/>
    </row>
    <row r="89" spans="20:21" s="32" customFormat="1" x14ac:dyDescent="0.25">
      <c r="T89" s="49"/>
      <c r="U89" s="31"/>
    </row>
    <row r="90" spans="20:21" s="32" customFormat="1" x14ac:dyDescent="0.25">
      <c r="T90" s="49"/>
      <c r="U90" s="31"/>
    </row>
    <row r="91" spans="20:21" s="32" customFormat="1" x14ac:dyDescent="0.25">
      <c r="T91" s="49"/>
      <c r="U91" s="31"/>
    </row>
    <row r="92" spans="20:21" s="32" customFormat="1" x14ac:dyDescent="0.25">
      <c r="T92" s="49"/>
      <c r="U92" s="31"/>
    </row>
    <row r="93" spans="20:21" s="32" customFormat="1" x14ac:dyDescent="0.25">
      <c r="T93" s="49"/>
      <c r="U93" s="31"/>
    </row>
    <row r="94" spans="20:21" s="32" customFormat="1" x14ac:dyDescent="0.25">
      <c r="T94" s="49"/>
      <c r="U94" s="31"/>
    </row>
    <row r="95" spans="20:21" s="32" customFormat="1" x14ac:dyDescent="0.25">
      <c r="T95" s="49"/>
      <c r="U95" s="31"/>
    </row>
    <row r="96" spans="20:21" s="32" customFormat="1" x14ac:dyDescent="0.25">
      <c r="T96" s="49"/>
      <c r="U96" s="31"/>
    </row>
    <row r="97" spans="20:21" s="32" customFormat="1" x14ac:dyDescent="0.25">
      <c r="T97" s="49"/>
      <c r="U97" s="31"/>
    </row>
    <row r="98" spans="20:21" s="32" customFormat="1" x14ac:dyDescent="0.25">
      <c r="T98" s="49"/>
      <c r="U98" s="31"/>
    </row>
    <row r="99" spans="20:21" s="32" customFormat="1" x14ac:dyDescent="0.25">
      <c r="T99" s="49"/>
      <c r="U99" s="31"/>
    </row>
    <row r="100" spans="20:21" s="32" customFormat="1" x14ac:dyDescent="0.25">
      <c r="T100" s="49"/>
      <c r="U100" s="31"/>
    </row>
    <row r="101" spans="20:21" s="32" customFormat="1" x14ac:dyDescent="0.25">
      <c r="T101" s="49"/>
      <c r="U101" s="31"/>
    </row>
    <row r="102" spans="20:21" s="32" customFormat="1" x14ac:dyDescent="0.25">
      <c r="T102" s="49"/>
      <c r="U102" s="31"/>
    </row>
    <row r="103" spans="20:21" s="32" customFormat="1" x14ac:dyDescent="0.25">
      <c r="T103" s="49"/>
      <c r="U103" s="31"/>
    </row>
    <row r="104" spans="20:21" s="32" customFormat="1" x14ac:dyDescent="0.25">
      <c r="T104" s="49"/>
      <c r="U104" s="31"/>
    </row>
    <row r="105" spans="20:21" s="32" customFormat="1" x14ac:dyDescent="0.25">
      <c r="T105" s="49"/>
      <c r="U105" s="31"/>
    </row>
    <row r="106" spans="20:21" s="32" customFormat="1" x14ac:dyDescent="0.25">
      <c r="T106" s="49"/>
      <c r="U106" s="31"/>
    </row>
    <row r="107" spans="20:21" s="32" customFormat="1" x14ac:dyDescent="0.25">
      <c r="T107" s="49"/>
      <c r="U107" s="31"/>
    </row>
    <row r="108" spans="20:21" s="32" customFormat="1" x14ac:dyDescent="0.25">
      <c r="T108" s="49"/>
      <c r="U108" s="31"/>
    </row>
    <row r="109" spans="20:21" s="32" customFormat="1" x14ac:dyDescent="0.25">
      <c r="T109" s="49"/>
      <c r="U109" s="31"/>
    </row>
    <row r="110" spans="20:21" s="32" customFormat="1" x14ac:dyDescent="0.25">
      <c r="T110" s="49"/>
      <c r="U110" s="31"/>
    </row>
    <row r="111" spans="20:21" s="32" customFormat="1" x14ac:dyDescent="0.25">
      <c r="T111" s="49"/>
      <c r="U111" s="31"/>
    </row>
    <row r="112" spans="20:21" s="32" customFormat="1" x14ac:dyDescent="0.25">
      <c r="T112" s="49"/>
      <c r="U112" s="31"/>
    </row>
    <row r="113" spans="20:21" s="32" customFormat="1" x14ac:dyDescent="0.25">
      <c r="T113" s="49"/>
      <c r="U113" s="31"/>
    </row>
    <row r="114" spans="20:21" s="32" customFormat="1" x14ac:dyDescent="0.25">
      <c r="T114" s="49"/>
      <c r="U114" s="31"/>
    </row>
    <row r="115" spans="20:21" s="32" customFormat="1" x14ac:dyDescent="0.25">
      <c r="T115" s="49"/>
      <c r="U115" s="31"/>
    </row>
    <row r="116" spans="20:21" s="32" customFormat="1" x14ac:dyDescent="0.25">
      <c r="T116" s="49"/>
      <c r="U116" s="31"/>
    </row>
  </sheetData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B9:B19">
      <formula1>Наименования_изделий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</dataValidations>
  <pageMargins left="0.39000000000000007" right="0.39000000000000007" top="0.59" bottom="0.59" header="0.31" footer="0.31"/>
  <pageSetup paperSize="9" scale="3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2" sqref="A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8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7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7" t="s">
        <v>235</v>
      </c>
      <c r="C9" t="s">
        <v>25</v>
      </c>
    </row>
    <row r="10" spans="1:6" x14ac:dyDescent="0.25">
      <c r="A10" s="1" t="s">
        <v>252</v>
      </c>
      <c r="C10" t="s">
        <v>26</v>
      </c>
    </row>
    <row r="11" spans="1:6" x14ac:dyDescent="0.25">
      <c r="A11" s="1" t="s">
        <v>253</v>
      </c>
      <c r="C11" t="s">
        <v>27</v>
      </c>
    </row>
    <row r="12" spans="1:6" x14ac:dyDescent="0.25">
      <c r="A12" s="1" t="s">
        <v>254</v>
      </c>
      <c r="C12" t="s">
        <v>28</v>
      </c>
    </row>
    <row r="13" spans="1:6" x14ac:dyDescent="0.25">
      <c r="A13" s="1" t="s">
        <v>255</v>
      </c>
      <c r="C13" t="s">
        <v>29</v>
      </c>
    </row>
    <row r="14" spans="1:6" x14ac:dyDescent="0.25">
      <c r="A14" s="1" t="s">
        <v>256</v>
      </c>
      <c r="C14" t="s">
        <v>30</v>
      </c>
    </row>
    <row r="15" spans="1:6" x14ac:dyDescent="0.25">
      <c r="A15" s="1" t="s">
        <v>257</v>
      </c>
      <c r="C15" t="s">
        <v>31</v>
      </c>
    </row>
    <row r="16" spans="1:6" x14ac:dyDescent="0.25">
      <c r="A16" s="1" t="s">
        <v>258</v>
      </c>
      <c r="C16" t="s">
        <v>32</v>
      </c>
    </row>
    <row r="17" spans="1:3" x14ac:dyDescent="0.25">
      <c r="A17" s="1" t="s">
        <v>259</v>
      </c>
      <c r="C17" t="s">
        <v>33</v>
      </c>
    </row>
    <row r="18" spans="1:3" x14ac:dyDescent="0.25">
      <c r="A18" s="1" t="s">
        <v>260</v>
      </c>
      <c r="C18" t="s">
        <v>34</v>
      </c>
    </row>
    <row r="19" spans="1:3" x14ac:dyDescent="0.25">
      <c r="A19" s="1" t="s">
        <v>261</v>
      </c>
      <c r="C19" t="s">
        <v>35</v>
      </c>
    </row>
    <row r="20" spans="1:3" x14ac:dyDescent="0.25">
      <c r="A20" s="1" t="s">
        <v>262</v>
      </c>
      <c r="C20" t="s">
        <v>36</v>
      </c>
    </row>
    <row r="21" spans="1:3" x14ac:dyDescent="0.25">
      <c r="A21" s="1" t="s">
        <v>263</v>
      </c>
      <c r="C21" t="s">
        <v>37</v>
      </c>
    </row>
    <row r="22" spans="1:3" x14ac:dyDescent="0.25">
      <c r="A22" s="1" t="s">
        <v>249</v>
      </c>
      <c r="C22" t="s">
        <v>38</v>
      </c>
    </row>
    <row r="23" spans="1:3" x14ac:dyDescent="0.25">
      <c r="A23" s="1" t="s">
        <v>248</v>
      </c>
      <c r="C23" t="s">
        <v>39</v>
      </c>
    </row>
    <row r="24" spans="1:3" x14ac:dyDescent="0.25">
      <c r="A24" s="1" t="s">
        <v>250</v>
      </c>
      <c r="C24" t="s">
        <v>40</v>
      </c>
    </row>
    <row r="25" spans="1:3" x14ac:dyDescent="0.25">
      <c r="A25" s="1" t="s">
        <v>251</v>
      </c>
      <c r="C25" t="s">
        <v>41</v>
      </c>
    </row>
    <row r="26" spans="1:3" x14ac:dyDescent="0.25">
      <c r="A26" s="1" t="s">
        <v>264</v>
      </c>
      <c r="C26" t="s">
        <v>42</v>
      </c>
    </row>
    <row r="27" spans="1:3" x14ac:dyDescent="0.25">
      <c r="A27" s="1" t="s">
        <v>265</v>
      </c>
      <c r="C27" t="s">
        <v>43</v>
      </c>
    </row>
    <row r="28" spans="1:3" x14ac:dyDescent="0.25">
      <c r="A28" s="1" t="s">
        <v>266</v>
      </c>
      <c r="C28" t="s">
        <v>44</v>
      </c>
    </row>
    <row r="29" spans="1:3" x14ac:dyDescent="0.25">
      <c r="A29" s="1" t="s">
        <v>267</v>
      </c>
      <c r="C29" t="s">
        <v>45</v>
      </c>
    </row>
    <row r="30" spans="1:3" x14ac:dyDescent="0.25">
      <c r="A30" s="1" t="s">
        <v>268</v>
      </c>
      <c r="C30" t="s">
        <v>46</v>
      </c>
    </row>
    <row r="31" spans="1:3" x14ac:dyDescent="0.25">
      <c r="A31" s="1" t="s">
        <v>269</v>
      </c>
      <c r="C31" t="s">
        <v>47</v>
      </c>
    </row>
    <row r="32" spans="1:3" x14ac:dyDescent="0.25">
      <c r="A32" s="7" t="s">
        <v>233</v>
      </c>
      <c r="C32" t="s">
        <v>48</v>
      </c>
    </row>
    <row r="33" spans="1:3" x14ac:dyDescent="0.25">
      <c r="A33" s="7" t="s">
        <v>237</v>
      </c>
      <c r="C33" t="s">
        <v>49</v>
      </c>
    </row>
    <row r="34" spans="1:3" x14ac:dyDescent="0.25">
      <c r="A34" s="7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2019-06-24T11:31:38Z</cp:lastPrinted>
  <dcterms:created xsi:type="dcterms:W3CDTF">2006-09-28T05:33:49Z</dcterms:created>
  <dcterms:modified xsi:type="dcterms:W3CDTF">2022-05-14T09:52:13Z</dcterms:modified>
</cp:coreProperties>
</file>