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celenciaitechconsult-my.sharepoint.com/personal/xavi_ancy_excelenciaconsulting_com/Documents/Desktop/KPI Sheets/Sales_Manager/"/>
    </mc:Choice>
  </mc:AlternateContent>
  <xr:revisionPtr revIDLastSave="134" documentId="8_{DE937442-1DC9-43E8-B238-FE6BE950C934}" xr6:coauthVersionLast="47" xr6:coauthVersionMax="47" xr10:uidLastSave="{2F6E67AF-000B-40AB-A6CE-CA0E0D42F7E7}"/>
  <bookViews>
    <workbookView xWindow="-120" yWindow="-120" windowWidth="20730" windowHeight="11160" activeTab="1" xr2:uid="{84AE344C-97F6-4DB4-A366-C244246D744D}"/>
  </bookViews>
  <sheets>
    <sheet name="CSF" sheetId="2" r:id="rId1"/>
    <sheet name="KPIs" sheetId="1" r:id="rId2"/>
    <sheet name="Overall_Sco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N17" i="1"/>
  <c r="K18" i="1"/>
  <c r="M18" i="1" s="1"/>
  <c r="K20" i="1"/>
  <c r="M20" i="1" s="1"/>
  <c r="K19" i="1"/>
  <c r="M19" i="1" s="1"/>
  <c r="K16" i="1"/>
  <c r="M16" i="1" s="1"/>
  <c r="K15" i="1"/>
  <c r="M15" i="1" s="1"/>
  <c r="K14" i="1"/>
  <c r="M14" i="1" s="1"/>
  <c r="K13" i="1"/>
  <c r="M13" i="1" s="1"/>
  <c r="K11" i="1"/>
  <c r="M11" i="1" s="1"/>
  <c r="K9" i="1"/>
  <c r="M9" i="1" s="1"/>
  <c r="K8" i="1"/>
  <c r="M8" i="1" s="1"/>
  <c r="K6" i="1"/>
  <c r="M6" i="1" s="1"/>
  <c r="K5" i="1"/>
  <c r="M5" i="1" s="1"/>
  <c r="K3" i="1"/>
  <c r="M3" i="1" s="1"/>
  <c r="K4" i="1"/>
  <c r="M4" i="1" s="1"/>
  <c r="N12" i="1"/>
  <c r="D9" i="3"/>
  <c r="N10" i="1" l="1"/>
  <c r="N7" i="1"/>
  <c r="M12" i="1" l="1"/>
  <c r="M17" i="1"/>
  <c r="M7" i="1"/>
  <c r="P7" i="1" s="1"/>
  <c r="E4" i="3" s="1"/>
  <c r="M10" i="1"/>
  <c r="P10" i="1" s="1"/>
  <c r="E5" i="3" s="1"/>
  <c r="M21" i="1"/>
  <c r="P21" i="1" s="1"/>
  <c r="E8" i="3" s="1"/>
  <c r="P17" i="1" l="1"/>
  <c r="E7" i="3" s="1"/>
  <c r="P12" i="1"/>
  <c r="E6" i="3" s="1"/>
  <c r="E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tc={0C905F75-C3E6-41FF-A71E-61D374B95D5C}</author>
  </authors>
  <commentList>
    <comment ref="E3" authorId="0" shapeId="0" xr:uid="{0C905F75-C3E6-41FF-A71E-61D374B95D5C}">
      <text>
        <t>[Threaded comment]
Your version of Excel allows you to read this threaded comment; however, any edits to it will get removed if the file is opened in a newer version of Excel. Learn more: https://go.microsoft.com/fwlink/?linkid=870924
Comment:
    # of proposals every month also is an important measure</t>
      </text>
    </comment>
  </commentList>
</comments>
</file>

<file path=xl/sharedStrings.xml><?xml version="1.0" encoding="utf-8"?>
<sst xmlns="http://schemas.openxmlformats.org/spreadsheetml/2006/main" count="140" uniqueCount="59">
  <si>
    <t>S.No</t>
  </si>
  <si>
    <t>Critical Success Factor</t>
  </si>
  <si>
    <t>Lead/Lag</t>
  </si>
  <si>
    <t>Name of Measure</t>
  </si>
  <si>
    <t>Frequency of Measure</t>
  </si>
  <si>
    <t>Expected</t>
  </si>
  <si>
    <t>Actuals</t>
  </si>
  <si>
    <t>Score</t>
  </si>
  <si>
    <t>Item Weightage</t>
  </si>
  <si>
    <t>Primary Accountability</t>
  </si>
  <si>
    <t>Upper Limit</t>
  </si>
  <si>
    <t>Lower Limit</t>
  </si>
  <si>
    <t xml:space="preserve">CSF </t>
  </si>
  <si>
    <t>Weightage%</t>
  </si>
  <si>
    <t>Lead</t>
  </si>
  <si>
    <t>Monthly</t>
  </si>
  <si>
    <t>N/A</t>
  </si>
  <si>
    <t>Total</t>
  </si>
  <si>
    <t>Lag</t>
  </si>
  <si>
    <t>Category</t>
  </si>
  <si>
    <t>Sub-category</t>
  </si>
  <si>
    <t>Description</t>
  </si>
  <si>
    <t xml:space="preserve">Customer </t>
  </si>
  <si>
    <t>Employee</t>
  </si>
  <si>
    <t>Revenue growth through increase in Projects and Managed Services</t>
  </si>
  <si>
    <t>Derived Score Percentage (for each CSF)</t>
  </si>
  <si>
    <t>Base Score</t>
  </si>
  <si>
    <t>Annual</t>
  </si>
  <si>
    <t>Standardized Score</t>
  </si>
  <si>
    <t>Weighted Score</t>
  </si>
  <si>
    <t>Profitability</t>
  </si>
  <si>
    <t>Revenue</t>
  </si>
  <si>
    <t>Customer Sales</t>
  </si>
  <si>
    <t>Process</t>
  </si>
  <si>
    <t>Process Adherence</t>
  </si>
  <si>
    <t>Ensuring effective process discipline in the Sales Unit</t>
  </si>
  <si>
    <t>Finance</t>
  </si>
  <si>
    <t>Career &amp; Compensation</t>
  </si>
  <si>
    <t>Ensuring Sales Team is getting the right rewards, incentives and compensation.</t>
  </si>
  <si>
    <t>Customer-Sales</t>
  </si>
  <si>
    <t>Timely Submissions of Good Quality Proposals</t>
  </si>
  <si>
    <t>Timely Updates of Lead Data - Self and Team</t>
  </si>
  <si>
    <t>Periodic Reporting of Pipeline and Conversion Tracker</t>
  </si>
  <si>
    <t>Achieve Accounts Receivables less than 45 days</t>
  </si>
  <si>
    <t>Sales</t>
  </si>
  <si>
    <t>Quarterly</t>
  </si>
  <si>
    <t>Non-staffing projects sold per month</t>
  </si>
  <si>
    <t>Gross Margin Targets to be met</t>
  </si>
  <si>
    <t>Generating Sales from New Customers</t>
  </si>
  <si>
    <t>Sales Pipeline Generation per month (300,000 USD)</t>
  </si>
  <si>
    <t>Onboard 2 customers every quarter/month</t>
  </si>
  <si>
    <t>Meet 4 new customers and 3 new strategic partners every month</t>
  </si>
  <si>
    <t>Achieve Additional Individual Target of $500K USD by June 2024 (50% non-staff Aug)</t>
  </si>
  <si>
    <t>Achieve Overall Team Target of $850K USD by October 2024 (50% non-staff Aug)</t>
  </si>
  <si>
    <t>Achieve Additional Overall Team Target of $1M USD by Dec 2024 (50% non-staff Aug)</t>
  </si>
  <si>
    <t>Total revenue generated should meet Gross Margin Target of 40%</t>
  </si>
  <si>
    <t>Number of Bench Resources deployed (Staffing or Projects)</t>
  </si>
  <si>
    <t>Tracking Frequency</t>
  </si>
  <si>
    <t>Define and Track Goals, Feedback &amp; Incentives for the team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</si>
</sst>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9" fontId="2" fillId="0" borderId="1" xfId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1" fontId="2" fillId="0" borderId="1" xfId="1" applyNumberFormat="1" applyFont="1" applyBorder="1" applyAlignment="1">
      <alignment horizontal="center" vertical="center" wrapText="1"/>
    </xf>
    <xf numFmtId="9" fontId="2" fillId="0" borderId="1" xfId="1" applyFont="1" applyFill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3" fillId="2" borderId="8" xfId="0" applyFont="1" applyFill="1" applyBorder="1"/>
    <xf numFmtId="0" fontId="2" fillId="0" borderId="8" xfId="0" applyFont="1" applyBorder="1"/>
    <xf numFmtId="164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1" fontId="3" fillId="2" borderId="6" xfId="1" applyNumberFormat="1" applyFont="1" applyFill="1" applyBorder="1" applyAlignment="1">
      <alignment horizontal="center" vertical="center" wrapText="1"/>
    </xf>
    <xf numFmtId="9" fontId="3" fillId="2" borderId="7" xfId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right" vertical="center" wrapText="1"/>
    </xf>
    <xf numFmtId="9" fontId="3" fillId="2" borderId="1" xfId="1" applyFont="1" applyFill="1" applyBorder="1" applyAlignment="1">
      <alignment horizontal="center" vertical="center" wrapText="1"/>
    </xf>
    <xf numFmtId="0" fontId="2" fillId="0" borderId="9" xfId="0" applyFont="1" applyBorder="1"/>
    <xf numFmtId="0" fontId="3" fillId="0" borderId="3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3" borderId="1" xfId="1" applyNumberFormat="1" applyFont="1" applyFill="1" applyBorder="1" applyAlignment="1">
      <alignment horizontal="center" vertical="center" wrapText="1"/>
    </xf>
    <xf numFmtId="9" fontId="2" fillId="3" borderId="1" xfId="1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9" fontId="2" fillId="4" borderId="1" xfId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0" fillId="0" borderId="10" xfId="0" applyBorder="1"/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arath Balakrishnan" id="{C996081B-6B63-4D55-90EC-7470139A957B}" userId="S::Sharath@excelenciaconsulting.com::e4f44bf9-cc30-412d-b1d8-d25b36fa61c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4-05-02T19:18:54.54" personId="{C996081B-6B63-4D55-90EC-7470139A957B}" id="{0C905F75-C3E6-41FF-A71E-61D374B95D5C}">
    <text># of proposals every month also is an important measure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9C8B-D0B4-4E7E-A32B-789022ADDD32}">
  <dimension ref="B2:D7"/>
  <sheetViews>
    <sheetView zoomScale="111" zoomScaleNormal="118" workbookViewId="0">
      <selection activeCell="D3" sqref="D3"/>
    </sheetView>
  </sheetViews>
  <sheetFormatPr defaultRowHeight="15" x14ac:dyDescent="0.25"/>
  <cols>
    <col min="2" max="2" width="18" bestFit="1" customWidth="1"/>
    <col min="3" max="3" width="26.28515625" bestFit="1" customWidth="1"/>
    <col min="4" max="4" width="71.5703125" bestFit="1" customWidth="1"/>
  </cols>
  <sheetData>
    <row r="2" spans="2:4" x14ac:dyDescent="0.25">
      <c r="B2" s="14" t="s">
        <v>19</v>
      </c>
      <c r="C2" s="14" t="s">
        <v>20</v>
      </c>
      <c r="D2" s="14" t="s">
        <v>21</v>
      </c>
    </row>
    <row r="3" spans="2:4" x14ac:dyDescent="0.25">
      <c r="B3" s="25" t="s">
        <v>22</v>
      </c>
      <c r="C3" s="15" t="s">
        <v>32</v>
      </c>
      <c r="D3" s="15" t="s">
        <v>48</v>
      </c>
    </row>
    <row r="4" spans="2:4" x14ac:dyDescent="0.25">
      <c r="B4" s="25" t="s">
        <v>33</v>
      </c>
      <c r="C4" s="15" t="s">
        <v>34</v>
      </c>
      <c r="D4" s="15" t="s">
        <v>35</v>
      </c>
    </row>
    <row r="5" spans="2:4" x14ac:dyDescent="0.25">
      <c r="B5" s="25" t="s">
        <v>23</v>
      </c>
      <c r="C5" s="15" t="s">
        <v>37</v>
      </c>
      <c r="D5" s="15" t="s">
        <v>38</v>
      </c>
    </row>
    <row r="6" spans="2:4" x14ac:dyDescent="0.25">
      <c r="B6" s="35" t="s">
        <v>36</v>
      </c>
      <c r="C6" s="15" t="s">
        <v>31</v>
      </c>
      <c r="D6" s="15" t="s">
        <v>24</v>
      </c>
    </row>
    <row r="7" spans="2:4" x14ac:dyDescent="0.25">
      <c r="B7" s="36"/>
      <c r="C7" s="15" t="s">
        <v>30</v>
      </c>
      <c r="D7" s="15" t="s">
        <v>47</v>
      </c>
    </row>
  </sheetData>
  <mergeCells count="1">
    <mergeCell ref="B6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697B-4D34-43F8-8173-CAF2411E8807}">
  <dimension ref="B1:S22"/>
  <sheetViews>
    <sheetView tabSelected="1" topLeftCell="A2" zoomScale="107" zoomScaleNormal="110" workbookViewId="0">
      <selection activeCell="I11" sqref="I11"/>
    </sheetView>
  </sheetViews>
  <sheetFormatPr defaultColWidth="9" defaultRowHeight="12.75" x14ac:dyDescent="0.25"/>
  <cols>
    <col min="1" max="1" width="5.42578125" style="1" customWidth="1"/>
    <col min="2" max="2" width="4.28515625" style="1" bestFit="1" customWidth="1"/>
    <col min="3" max="3" width="16.85546875" style="1" customWidth="1"/>
    <col min="4" max="4" width="7.42578125" style="1" bestFit="1" customWidth="1"/>
    <col min="5" max="5" width="54.5703125" style="2" bestFit="1" customWidth="1"/>
    <col min="6" max="6" width="9.42578125" style="1" bestFit="1" customWidth="1"/>
    <col min="7" max="7" width="8.85546875" style="1" customWidth="1"/>
    <col min="8" max="8" width="9.7109375" style="1" customWidth="1"/>
    <col min="9" max="9" width="8.85546875" style="1" customWidth="1"/>
    <col min="10" max="10" width="7" style="1" customWidth="1"/>
    <col min="11" max="11" width="11.42578125" style="1" customWidth="1"/>
    <col min="12" max="12" width="12.42578125" style="1" bestFit="1" customWidth="1"/>
    <col min="13" max="13" width="10.42578125" style="1" customWidth="1"/>
    <col min="14" max="14" width="8.140625" style="1" customWidth="1"/>
    <col min="15" max="15" width="11.42578125" style="1" bestFit="1" customWidth="1"/>
    <col min="16" max="16" width="9" style="1"/>
    <col min="17" max="17" width="6.5703125" style="1" bestFit="1" customWidth="1"/>
    <col min="18" max="18" width="5.7109375" style="1" bestFit="1" customWidth="1"/>
    <col min="19" max="19" width="9" style="1"/>
    <col min="20" max="20" width="27.28515625" style="1" bestFit="1" customWidth="1"/>
    <col min="21" max="21" width="10.140625" style="1" customWidth="1"/>
    <col min="22" max="22" width="18.5703125" style="1" bestFit="1" customWidth="1"/>
    <col min="23" max="16384" width="9" style="1"/>
  </cols>
  <sheetData>
    <row r="1" spans="2:19" ht="23.25" customHeight="1" thickBot="1" x14ac:dyDescent="0.3"/>
    <row r="2" spans="2:19" ht="65.25" thickTop="1" thickBot="1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57</v>
      </c>
      <c r="G2" s="3" t="s">
        <v>5</v>
      </c>
      <c r="H2" s="3" t="s">
        <v>4</v>
      </c>
      <c r="I2" s="3" t="s">
        <v>5</v>
      </c>
      <c r="J2" s="3" t="s">
        <v>6</v>
      </c>
      <c r="K2" s="3" t="s">
        <v>28</v>
      </c>
      <c r="L2" s="3" t="s">
        <v>8</v>
      </c>
      <c r="M2" s="3" t="s">
        <v>29</v>
      </c>
      <c r="N2" s="3" t="s">
        <v>26</v>
      </c>
      <c r="O2" s="3" t="s">
        <v>9</v>
      </c>
      <c r="P2" s="3" t="s">
        <v>25</v>
      </c>
      <c r="Q2" s="3" t="s">
        <v>10</v>
      </c>
      <c r="R2" s="3" t="s">
        <v>11</v>
      </c>
    </row>
    <row r="3" spans="2:19" ht="14.25" thickTop="1" thickBot="1" x14ac:dyDescent="0.3">
      <c r="B3" s="4">
        <v>1</v>
      </c>
      <c r="C3" s="37" t="s">
        <v>39</v>
      </c>
      <c r="D3" s="4" t="s">
        <v>14</v>
      </c>
      <c r="E3" s="5" t="s">
        <v>49</v>
      </c>
      <c r="F3" s="4" t="s">
        <v>15</v>
      </c>
      <c r="G3" s="34">
        <v>1</v>
      </c>
      <c r="H3" s="4" t="s">
        <v>15</v>
      </c>
      <c r="I3" s="27">
        <v>1</v>
      </c>
      <c r="J3" s="4"/>
      <c r="K3" s="9">
        <f>IF(ISBLANK(J3),0,IF(J3=I3,1,0))</f>
        <v>0</v>
      </c>
      <c r="L3" s="6">
        <v>1</v>
      </c>
      <c r="M3" s="7">
        <f>K3*L3</f>
        <v>0</v>
      </c>
      <c r="N3" s="7">
        <v>1</v>
      </c>
      <c r="O3" s="4" t="s">
        <v>44</v>
      </c>
      <c r="P3" s="4"/>
      <c r="Q3" s="8" t="s">
        <v>16</v>
      </c>
      <c r="R3" s="8" t="s">
        <v>16</v>
      </c>
    </row>
    <row r="4" spans="2:19" ht="14.25" thickTop="1" thickBot="1" x14ac:dyDescent="0.3">
      <c r="B4" s="4">
        <v>2</v>
      </c>
      <c r="C4" s="38"/>
      <c r="D4" s="4" t="s">
        <v>18</v>
      </c>
      <c r="E4" s="5" t="s">
        <v>50</v>
      </c>
      <c r="F4" s="4" t="s">
        <v>15</v>
      </c>
      <c r="G4" s="27">
        <v>1</v>
      </c>
      <c r="H4" s="4" t="s">
        <v>15</v>
      </c>
      <c r="I4" s="27">
        <v>1</v>
      </c>
      <c r="J4" s="4"/>
      <c r="K4" s="9">
        <f>IF(ISBLANK(J4),0,IF(J4=I4,1,0))</f>
        <v>0</v>
      </c>
      <c r="L4" s="6">
        <v>1</v>
      </c>
      <c r="M4" s="7">
        <f>K4*L4</f>
        <v>0</v>
      </c>
      <c r="N4" s="7">
        <v>1</v>
      </c>
      <c r="O4" s="4" t="s">
        <v>44</v>
      </c>
      <c r="P4" s="4"/>
      <c r="Q4" s="8" t="s">
        <v>16</v>
      </c>
      <c r="R4" s="8" t="s">
        <v>16</v>
      </c>
    </row>
    <row r="5" spans="2:19" ht="14.25" thickTop="1" thickBot="1" x14ac:dyDescent="0.3">
      <c r="B5" s="4">
        <v>3</v>
      </c>
      <c r="C5" s="38"/>
      <c r="D5" s="4" t="s">
        <v>14</v>
      </c>
      <c r="E5" s="5" t="s">
        <v>51</v>
      </c>
      <c r="F5" s="4" t="s">
        <v>15</v>
      </c>
      <c r="G5" s="34">
        <v>1</v>
      </c>
      <c r="H5" s="4" t="s">
        <v>15</v>
      </c>
      <c r="I5" s="27">
        <v>1</v>
      </c>
      <c r="J5" s="4"/>
      <c r="K5" s="9">
        <f>IF(ISBLANK(J5),0,IF(J5=I5,1,0))</f>
        <v>0</v>
      </c>
      <c r="L5" s="6">
        <v>1</v>
      </c>
      <c r="M5" s="7">
        <f>K5*L5</f>
        <v>0</v>
      </c>
      <c r="N5" s="7">
        <v>1</v>
      </c>
      <c r="O5" s="4" t="s">
        <v>44</v>
      </c>
      <c r="P5" s="4"/>
      <c r="Q5" s="8" t="s">
        <v>16</v>
      </c>
      <c r="R5" s="8" t="s">
        <v>16</v>
      </c>
    </row>
    <row r="6" spans="2:19" ht="14.25" thickTop="1" thickBot="1" x14ac:dyDescent="0.3">
      <c r="B6" s="4">
        <v>4</v>
      </c>
      <c r="C6" s="38"/>
      <c r="D6" s="4" t="s">
        <v>14</v>
      </c>
      <c r="E6" s="5" t="s">
        <v>40</v>
      </c>
      <c r="F6" s="4" t="s">
        <v>15</v>
      </c>
      <c r="G6" s="27">
        <v>5</v>
      </c>
      <c r="H6" s="4" t="s">
        <v>15</v>
      </c>
      <c r="I6" s="27">
        <v>5</v>
      </c>
      <c r="J6" s="4"/>
      <c r="K6" s="9">
        <f>IF(ISBLANK(J6),0,(IF((J6/I6)&gt;=Q6,2,(IF((J6/I6)&gt;=R6,1,-1)))))</f>
        <v>0</v>
      </c>
      <c r="L6" s="10">
        <v>1</v>
      </c>
      <c r="M6" s="7">
        <f>(K6*L6)</f>
        <v>0</v>
      </c>
      <c r="N6" s="7">
        <v>2</v>
      </c>
      <c r="O6" s="4" t="s">
        <v>44</v>
      </c>
      <c r="P6" s="4"/>
      <c r="Q6" s="8">
        <v>1</v>
      </c>
      <c r="R6" s="8">
        <v>0.8</v>
      </c>
      <c r="S6" s="11"/>
    </row>
    <row r="7" spans="2:19" ht="14.25" thickTop="1" thickBot="1" x14ac:dyDescent="0.3">
      <c r="B7" s="18"/>
      <c r="C7" s="19"/>
      <c r="D7" s="19"/>
      <c r="E7" s="20"/>
      <c r="F7" s="19"/>
      <c r="G7" s="19"/>
      <c r="H7" s="19"/>
      <c r="I7" s="19"/>
      <c r="J7" s="19"/>
      <c r="K7" s="21"/>
      <c r="L7" s="22"/>
      <c r="M7" s="23">
        <f>SUM(M3:M6)</f>
        <v>0</v>
      </c>
      <c r="N7" s="23">
        <f>SUM(N3:N6)</f>
        <v>5</v>
      </c>
      <c r="O7" s="3"/>
      <c r="P7" s="24">
        <f>M7/N7</f>
        <v>0</v>
      </c>
      <c r="Q7" s="3"/>
      <c r="R7" s="3"/>
      <c r="S7" s="11"/>
    </row>
    <row r="8" spans="2:19" ht="14.25" thickTop="1" thickBot="1" x14ac:dyDescent="0.3">
      <c r="B8" s="4">
        <v>5</v>
      </c>
      <c r="C8" s="37" t="s">
        <v>34</v>
      </c>
      <c r="D8" s="4" t="s">
        <v>14</v>
      </c>
      <c r="E8" s="5" t="s">
        <v>41</v>
      </c>
      <c r="F8" s="4" t="s">
        <v>15</v>
      </c>
      <c r="G8" s="27">
        <v>1</v>
      </c>
      <c r="H8" s="4" t="s">
        <v>15</v>
      </c>
      <c r="I8" s="27">
        <v>1</v>
      </c>
      <c r="J8" s="4"/>
      <c r="K8" s="9">
        <f>IF(ISBLANK(J8),0,IF(J8=I8,1,0))</f>
        <v>0</v>
      </c>
      <c r="L8" s="6">
        <v>1</v>
      </c>
      <c r="M8" s="7">
        <f>K8*L8</f>
        <v>0</v>
      </c>
      <c r="N8" s="7">
        <v>1</v>
      </c>
      <c r="O8" s="4" t="s">
        <v>44</v>
      </c>
      <c r="P8" s="4"/>
      <c r="Q8" s="8" t="s">
        <v>16</v>
      </c>
      <c r="R8" s="8" t="s">
        <v>16</v>
      </c>
    </row>
    <row r="9" spans="2:19" ht="14.25" thickTop="1" thickBot="1" x14ac:dyDescent="0.3">
      <c r="B9" s="4">
        <v>6</v>
      </c>
      <c r="C9" s="38"/>
      <c r="D9" s="4" t="s">
        <v>14</v>
      </c>
      <c r="E9" s="5" t="s">
        <v>42</v>
      </c>
      <c r="F9" s="4" t="s">
        <v>15</v>
      </c>
      <c r="G9" s="27">
        <v>1</v>
      </c>
      <c r="H9" s="4" t="s">
        <v>15</v>
      </c>
      <c r="I9" s="27">
        <v>1</v>
      </c>
      <c r="J9" s="4"/>
      <c r="K9" s="9">
        <f>IF(ISBLANK(I9),0,IF(J9=I9,1,0))</f>
        <v>0</v>
      </c>
      <c r="L9" s="6">
        <v>1</v>
      </c>
      <c r="M9" s="7">
        <f>K9*L9</f>
        <v>0</v>
      </c>
      <c r="N9" s="7">
        <v>1</v>
      </c>
      <c r="O9" s="4" t="s">
        <v>44</v>
      </c>
      <c r="P9" s="4"/>
      <c r="Q9" s="8" t="s">
        <v>16</v>
      </c>
      <c r="R9" s="8" t="s">
        <v>16</v>
      </c>
    </row>
    <row r="10" spans="2:19" ht="14.25" thickTop="1" thickBot="1" x14ac:dyDescent="0.3">
      <c r="B10" s="18"/>
      <c r="C10" s="19"/>
      <c r="D10" s="19"/>
      <c r="E10" s="20"/>
      <c r="F10" s="19"/>
      <c r="G10" s="19"/>
      <c r="H10" s="19"/>
      <c r="I10" s="19"/>
      <c r="J10" s="19"/>
      <c r="K10" s="21"/>
      <c r="L10" s="22"/>
      <c r="M10" s="23">
        <f>SUM(M8:M9)</f>
        <v>0</v>
      </c>
      <c r="N10" s="23">
        <f>SUM(N8:N9)</f>
        <v>2</v>
      </c>
      <c r="O10" s="3"/>
      <c r="P10" s="24">
        <f>M10/N10</f>
        <v>0</v>
      </c>
      <c r="Q10" s="3"/>
      <c r="R10" s="3"/>
      <c r="S10" s="11"/>
    </row>
    <row r="11" spans="2:19" ht="27" thickTop="1" thickBot="1" x14ac:dyDescent="0.3">
      <c r="B11" s="4">
        <v>7</v>
      </c>
      <c r="C11" s="26" t="s">
        <v>23</v>
      </c>
      <c r="D11" s="4" t="s">
        <v>14</v>
      </c>
      <c r="E11" s="5" t="s">
        <v>58</v>
      </c>
      <c r="F11" s="4" t="s">
        <v>27</v>
      </c>
      <c r="G11" s="27">
        <v>1</v>
      </c>
      <c r="H11" s="4" t="s">
        <v>27</v>
      </c>
      <c r="I11" s="27">
        <v>1</v>
      </c>
      <c r="J11" s="4"/>
      <c r="K11" s="9">
        <f>IF(ISBLANK(I11),0,IF(J11=I11,1,0))</f>
        <v>0</v>
      </c>
      <c r="L11" s="6">
        <v>1</v>
      </c>
      <c r="M11" s="7">
        <f>K11*L11</f>
        <v>0</v>
      </c>
      <c r="N11" s="7">
        <v>1</v>
      </c>
      <c r="O11" s="4" t="s">
        <v>44</v>
      </c>
      <c r="P11" s="4"/>
      <c r="Q11" s="8" t="s">
        <v>16</v>
      </c>
      <c r="R11" s="8" t="s">
        <v>16</v>
      </c>
    </row>
    <row r="12" spans="2:19" ht="14.25" thickTop="1" thickBot="1" x14ac:dyDescent="0.3">
      <c r="B12" s="18"/>
      <c r="C12" s="19"/>
      <c r="D12" s="19"/>
      <c r="E12" s="20"/>
      <c r="F12" s="19"/>
      <c r="G12" s="19"/>
      <c r="H12" s="19"/>
      <c r="I12" s="19"/>
      <c r="J12" s="19"/>
      <c r="K12" s="21"/>
      <c r="L12" s="22"/>
      <c r="M12" s="23">
        <f>SUM(M11:M11)</f>
        <v>0</v>
      </c>
      <c r="N12" s="23">
        <f>SUM(N11:N11)</f>
        <v>1</v>
      </c>
      <c r="O12" s="3"/>
      <c r="P12" s="24">
        <f>M12/N12</f>
        <v>0</v>
      </c>
      <c r="Q12" s="3"/>
      <c r="R12" s="3"/>
      <c r="S12" s="11"/>
    </row>
    <row r="13" spans="2:19" ht="27" thickTop="1" thickBot="1" x14ac:dyDescent="0.3">
      <c r="B13" s="4">
        <v>8</v>
      </c>
      <c r="C13" s="39" t="s">
        <v>31</v>
      </c>
      <c r="D13" s="4" t="s">
        <v>18</v>
      </c>
      <c r="E13" s="5" t="s">
        <v>54</v>
      </c>
      <c r="F13" s="28" t="s">
        <v>27</v>
      </c>
      <c r="G13" s="27">
        <v>1</v>
      </c>
      <c r="H13" s="28" t="s">
        <v>27</v>
      </c>
      <c r="I13" s="27"/>
      <c r="J13" s="4"/>
      <c r="K13" s="9">
        <f>IF(ISBLANK(J13),0,IF(J13=I13,1,0))</f>
        <v>0</v>
      </c>
      <c r="L13" s="6">
        <v>1</v>
      </c>
      <c r="M13" s="7">
        <f t="shared" ref="M13:M16" si="0">K13*L13</f>
        <v>0</v>
      </c>
      <c r="N13" s="7">
        <v>1</v>
      </c>
      <c r="O13" s="4" t="s">
        <v>44</v>
      </c>
      <c r="P13" s="4"/>
      <c r="Q13" s="8" t="s">
        <v>16</v>
      </c>
      <c r="R13" s="8" t="s">
        <v>16</v>
      </c>
    </row>
    <row r="14" spans="2:19" ht="27" thickTop="1" thickBot="1" x14ac:dyDescent="0.3">
      <c r="B14" s="4">
        <v>9</v>
      </c>
      <c r="C14" s="40"/>
      <c r="D14" s="4" t="s">
        <v>18</v>
      </c>
      <c r="E14" s="5" t="s">
        <v>53</v>
      </c>
      <c r="F14" s="28" t="s">
        <v>45</v>
      </c>
      <c r="G14" s="27">
        <v>1</v>
      </c>
      <c r="H14" s="28" t="s">
        <v>45</v>
      </c>
      <c r="I14" s="27"/>
      <c r="J14" s="4"/>
      <c r="K14" s="9">
        <f>IF(ISBLANK(J14),0,IF(J14=I14,1,0))</f>
        <v>0</v>
      </c>
      <c r="L14" s="6">
        <v>1</v>
      </c>
      <c r="M14" s="7">
        <f t="shared" si="0"/>
        <v>0</v>
      </c>
      <c r="N14" s="7">
        <v>1</v>
      </c>
      <c r="O14" s="4" t="s">
        <v>44</v>
      </c>
      <c r="P14" s="4"/>
      <c r="Q14" s="8" t="s">
        <v>16</v>
      </c>
      <c r="R14" s="8" t="s">
        <v>16</v>
      </c>
    </row>
    <row r="15" spans="2:19" ht="27" thickTop="1" thickBot="1" x14ac:dyDescent="0.3">
      <c r="B15" s="4">
        <v>10</v>
      </c>
      <c r="C15" s="40"/>
      <c r="D15" s="4" t="s">
        <v>18</v>
      </c>
      <c r="E15" s="5" t="s">
        <v>52</v>
      </c>
      <c r="F15" s="28" t="s">
        <v>45</v>
      </c>
      <c r="G15" s="27">
        <v>1</v>
      </c>
      <c r="H15" s="28" t="s">
        <v>45</v>
      </c>
      <c r="I15" s="27"/>
      <c r="J15" s="4"/>
      <c r="K15" s="9">
        <f>IF(ISBLANK(J15),0,IF(J15=I15,1,0))</f>
        <v>0</v>
      </c>
      <c r="L15" s="6">
        <v>1</v>
      </c>
      <c r="M15" s="7">
        <f t="shared" si="0"/>
        <v>0</v>
      </c>
      <c r="N15" s="7">
        <v>1</v>
      </c>
      <c r="O15" s="4" t="s">
        <v>44</v>
      </c>
      <c r="P15" s="4"/>
      <c r="Q15" s="8" t="s">
        <v>16</v>
      </c>
      <c r="R15" s="8" t="s">
        <v>16</v>
      </c>
    </row>
    <row r="16" spans="2:19" ht="14.25" thickTop="1" thickBot="1" x14ac:dyDescent="0.3">
      <c r="B16" s="4">
        <v>11</v>
      </c>
      <c r="C16" s="41"/>
      <c r="D16" s="4" t="s">
        <v>18</v>
      </c>
      <c r="E16" s="5" t="s">
        <v>43</v>
      </c>
      <c r="F16" s="28" t="s">
        <v>15</v>
      </c>
      <c r="G16" s="34">
        <v>1</v>
      </c>
      <c r="H16" s="4" t="s">
        <v>15</v>
      </c>
      <c r="I16" s="27">
        <v>1</v>
      </c>
      <c r="J16" s="4"/>
      <c r="K16" s="9">
        <f>IF(ISBLANK(J16),0,IF(J16=I16,1,0))</f>
        <v>0</v>
      </c>
      <c r="L16" s="6">
        <v>1</v>
      </c>
      <c r="M16" s="7">
        <f t="shared" si="0"/>
        <v>0</v>
      </c>
      <c r="N16" s="7">
        <v>1</v>
      </c>
      <c r="O16" s="4" t="s">
        <v>44</v>
      </c>
      <c r="P16" s="4"/>
      <c r="Q16" s="8" t="s">
        <v>16</v>
      </c>
      <c r="R16" s="8" t="s">
        <v>16</v>
      </c>
    </row>
    <row r="17" spans="2:19" ht="14.25" thickTop="1" thickBot="1" x14ac:dyDescent="0.3">
      <c r="B17" s="18"/>
      <c r="C17" s="19"/>
      <c r="D17" s="19"/>
      <c r="E17" s="20"/>
      <c r="F17" s="19"/>
      <c r="G17" s="19"/>
      <c r="H17" s="19"/>
      <c r="I17" s="19"/>
      <c r="J17" s="19"/>
      <c r="K17" s="21"/>
      <c r="L17" s="22"/>
      <c r="M17" s="23">
        <f>SUM(M13:M16)</f>
        <v>0</v>
      </c>
      <c r="N17" s="23">
        <f>SUM(N16)</f>
        <v>1</v>
      </c>
      <c r="O17" s="3"/>
      <c r="P17" s="24">
        <f>M17/N17</f>
        <v>0</v>
      </c>
      <c r="Q17" s="3"/>
      <c r="R17" s="3"/>
      <c r="S17" s="11"/>
    </row>
    <row r="18" spans="2:19" ht="14.25" thickTop="1" thickBot="1" x14ac:dyDescent="0.3">
      <c r="B18" s="4">
        <v>12</v>
      </c>
      <c r="C18" s="38" t="s">
        <v>30</v>
      </c>
      <c r="D18" s="4" t="s">
        <v>18</v>
      </c>
      <c r="E18" s="5" t="s">
        <v>55</v>
      </c>
      <c r="F18" s="4" t="s">
        <v>15</v>
      </c>
      <c r="G18" s="32">
        <v>0.4</v>
      </c>
      <c r="H18" s="4" t="s">
        <v>15</v>
      </c>
      <c r="I18" s="33">
        <v>0.4</v>
      </c>
      <c r="J18" s="6"/>
      <c r="K18" s="29">
        <f>IF(ISBLANK(J18),0,(IF((J18)&gt;=Q18,2,(IF((J18)&lt;=R18,-1,1)))))</f>
        <v>0</v>
      </c>
      <c r="L18" s="30">
        <v>1</v>
      </c>
      <c r="M18" s="7">
        <f t="shared" ref="M18:M19" si="1">(K18*L18)</f>
        <v>0</v>
      </c>
      <c r="N18" s="7">
        <v>2</v>
      </c>
      <c r="O18" s="4" t="s">
        <v>44</v>
      </c>
      <c r="P18" s="4"/>
      <c r="Q18" s="30">
        <v>0.4</v>
      </c>
      <c r="R18" s="30">
        <v>0.25</v>
      </c>
    </row>
    <row r="19" spans="2:19" ht="14.25" thickTop="1" thickBot="1" x14ac:dyDescent="0.3">
      <c r="B19" s="4">
        <v>13</v>
      </c>
      <c r="C19" s="38"/>
      <c r="D19" s="4" t="s">
        <v>18</v>
      </c>
      <c r="E19" s="5" t="s">
        <v>56</v>
      </c>
      <c r="F19" s="4" t="s">
        <v>45</v>
      </c>
      <c r="G19" s="27">
        <v>5</v>
      </c>
      <c r="H19" s="4" t="s">
        <v>45</v>
      </c>
      <c r="I19" s="27"/>
      <c r="J19" s="4"/>
      <c r="K19" s="29">
        <f>IF(ISBLANK(J19),0,(IF((J19/I19)&gt;=Q19,2,(IF((J19/I19)&gt;=R19,1,-1)))))</f>
        <v>0</v>
      </c>
      <c r="L19" s="30">
        <v>1</v>
      </c>
      <c r="M19" s="7">
        <f t="shared" si="1"/>
        <v>0</v>
      </c>
      <c r="N19" s="7">
        <v>2</v>
      </c>
      <c r="O19" s="4" t="s">
        <v>44</v>
      </c>
      <c r="P19" s="4"/>
      <c r="Q19" s="31">
        <v>1</v>
      </c>
      <c r="R19" s="31">
        <v>0.6</v>
      </c>
    </row>
    <row r="20" spans="2:19" ht="14.25" thickTop="1" thickBot="1" x14ac:dyDescent="0.3">
      <c r="B20" s="4">
        <v>14</v>
      </c>
      <c r="C20" s="38"/>
      <c r="D20" s="4" t="s">
        <v>18</v>
      </c>
      <c r="E20" s="5" t="s">
        <v>46</v>
      </c>
      <c r="F20" s="4" t="s">
        <v>15</v>
      </c>
      <c r="G20" s="27">
        <v>1</v>
      </c>
      <c r="H20" s="4" t="s">
        <v>15</v>
      </c>
      <c r="I20" s="27">
        <v>1</v>
      </c>
      <c r="J20" s="4"/>
      <c r="K20" s="29">
        <f>IF(J20&lt;I20,0,IF(J20=I20,1,2))</f>
        <v>0</v>
      </c>
      <c r="L20" s="30">
        <v>1</v>
      </c>
      <c r="M20" s="7">
        <f>K20*L20</f>
        <v>0</v>
      </c>
      <c r="N20" s="7">
        <v>1</v>
      </c>
      <c r="O20" s="4" t="s">
        <v>44</v>
      </c>
      <c r="P20" s="4"/>
      <c r="Q20" s="31" t="s">
        <v>16</v>
      </c>
      <c r="R20" s="31" t="s">
        <v>16</v>
      </c>
    </row>
    <row r="21" spans="2:19" ht="14.25" thickTop="1" thickBot="1" x14ac:dyDescent="0.3">
      <c r="B21" s="18"/>
      <c r="C21" s="19"/>
      <c r="D21" s="19"/>
      <c r="E21" s="20"/>
      <c r="F21" s="19"/>
      <c r="G21" s="19"/>
      <c r="H21" s="19"/>
      <c r="I21" s="19"/>
      <c r="J21" s="19"/>
      <c r="K21" s="21"/>
      <c r="L21" s="22"/>
      <c r="M21" s="23">
        <f>SUM(M18:M20)</f>
        <v>0</v>
      </c>
      <c r="N21" s="23">
        <f>SUM(N18,N20)</f>
        <v>3</v>
      </c>
      <c r="O21" s="3"/>
      <c r="P21" s="24">
        <f>M21/N21</f>
        <v>0</v>
      </c>
      <c r="Q21" s="3"/>
      <c r="R21" s="3"/>
      <c r="S21" s="11"/>
    </row>
    <row r="22" spans="2:19" ht="13.5" thickTop="1" x14ac:dyDescent="0.25">
      <c r="O22" s="13"/>
    </row>
  </sheetData>
  <mergeCells count="4">
    <mergeCell ref="C3:C6"/>
    <mergeCell ref="C8:C9"/>
    <mergeCell ref="C18:C20"/>
    <mergeCell ref="C13:C16"/>
  </mergeCells>
  <pageMargins left="0.7" right="0.7" top="0.75" bottom="0.75" header="0.3" footer="0.3"/>
  <pageSetup orientation="portrait" r:id="rId1"/>
  <ignoredErrors>
    <ignoredError sqref="M17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3AB2-AEC0-481B-BFE0-C129B85DA09E}">
  <dimension ref="C2:E10"/>
  <sheetViews>
    <sheetView workbookViewId="0">
      <selection activeCell="D4" sqref="D4:D8"/>
    </sheetView>
  </sheetViews>
  <sheetFormatPr defaultRowHeight="15" x14ac:dyDescent="0.25"/>
  <cols>
    <col min="3" max="3" width="26.85546875" customWidth="1"/>
    <col min="4" max="4" width="12.85546875" customWidth="1"/>
    <col min="5" max="5" width="13.42578125" customWidth="1"/>
  </cols>
  <sheetData>
    <row r="2" spans="3:5" ht="15.75" thickBot="1" x14ac:dyDescent="0.3"/>
    <row r="3" spans="3:5" ht="16.5" thickTop="1" thickBot="1" x14ac:dyDescent="0.3">
      <c r="C3" s="3" t="s">
        <v>12</v>
      </c>
      <c r="D3" s="3" t="s">
        <v>13</v>
      </c>
      <c r="E3" s="3" t="s">
        <v>7</v>
      </c>
    </row>
    <row r="4" spans="3:5" ht="16.5" thickTop="1" thickBot="1" x14ac:dyDescent="0.3">
      <c r="C4" s="4" t="s">
        <v>39</v>
      </c>
      <c r="D4" s="8">
        <v>0.35</v>
      </c>
      <c r="E4" s="16">
        <f>D4*KPIs!P7</f>
        <v>0</v>
      </c>
    </row>
    <row r="5" spans="3:5" ht="16.5" thickTop="1" thickBot="1" x14ac:dyDescent="0.3">
      <c r="C5" s="4" t="s">
        <v>34</v>
      </c>
      <c r="D5" s="8">
        <v>0.05</v>
      </c>
      <c r="E5" s="16">
        <f>D5*KPIs!P10</f>
        <v>0</v>
      </c>
    </row>
    <row r="6" spans="3:5" ht="16.5" thickTop="1" thickBot="1" x14ac:dyDescent="0.3">
      <c r="C6" s="4" t="s">
        <v>23</v>
      </c>
      <c r="D6" s="8">
        <v>0.05</v>
      </c>
      <c r="E6" s="17">
        <f>D6*KPIs!P12</f>
        <v>0</v>
      </c>
    </row>
    <row r="7" spans="3:5" ht="16.5" thickTop="1" thickBot="1" x14ac:dyDescent="0.3">
      <c r="C7" s="4" t="s">
        <v>31</v>
      </c>
      <c r="D7" s="8">
        <v>0.35</v>
      </c>
      <c r="E7" s="17">
        <f>D7*KPIs!P17</f>
        <v>0</v>
      </c>
    </row>
    <row r="8" spans="3:5" ht="16.5" thickTop="1" thickBot="1" x14ac:dyDescent="0.3">
      <c r="C8" s="4" t="s">
        <v>30</v>
      </c>
      <c r="D8" s="8">
        <v>0.2</v>
      </c>
      <c r="E8" s="17">
        <f>D8*KPIs!P21</f>
        <v>0</v>
      </c>
    </row>
    <row r="9" spans="3:5" ht="16.5" thickTop="1" thickBot="1" x14ac:dyDescent="0.3">
      <c r="C9" s="12" t="s">
        <v>17</v>
      </c>
      <c r="D9" s="8">
        <f>SUM(D4:D8)</f>
        <v>1</v>
      </c>
      <c r="E9" s="16">
        <f>SUM(E4:E8)</f>
        <v>0</v>
      </c>
    </row>
    <row r="10" spans="3: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CSF</vt:lpstr>
      <vt:lpstr>KPIs</vt:lpstr>
      <vt:lpstr>Overall_Score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EICPL02L333</dc:creator>
  <cp:lastModifiedBy>Xavi Ancy</cp:lastModifiedBy>
  <dcterms:created xsi:type="dcterms:W3CDTF">2023-05-11T03:01:23Z</dcterms:created>
  <dcterms:modified xsi:type="dcterms:W3CDTF">2024-05-29T06:39:22Z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bb892f-314c-414e-9616-04a62a8d51c6_Enabled">
    <vt:lpwstr>true</vt:lpwstr>
  </property>
  <property fmtid="{D5CDD505-2E9C-101B-9397-08002B2CF9AE}" pid="3" name="MSIP_Label_23bb892f-314c-414e-9616-04a62a8d51c6_SetDate">
    <vt:lpwstr>2023-05-11T03:02:21Z</vt:lpwstr>
  </property>
  <property fmtid="{D5CDD505-2E9C-101B-9397-08002B2CF9AE}" pid="4" name="MSIP_Label_23bb892f-314c-414e-9616-04a62a8d51c6_Method">
    <vt:lpwstr>Standard</vt:lpwstr>
  </property>
  <property fmtid="{D5CDD505-2E9C-101B-9397-08002B2CF9AE}" pid="5" name="MSIP_Label_23bb892f-314c-414e-9616-04a62a8d51c6_Name">
    <vt:lpwstr>defa4170-0d19-0005-0004-bc88714345d2</vt:lpwstr>
  </property>
  <property fmtid="{D5CDD505-2E9C-101B-9397-08002B2CF9AE}" pid="6" name="MSIP_Label_23bb892f-314c-414e-9616-04a62a8d51c6_SiteId">
    <vt:lpwstr>82865691-8932-4788-bbb9-e67f905bfafd</vt:lpwstr>
  </property>
  <property fmtid="{D5CDD505-2E9C-101B-9397-08002B2CF9AE}" pid="7" name="MSIP_Label_23bb892f-314c-414e-9616-04a62a8d51c6_ActionId">
    <vt:lpwstr>714d1361-d470-492f-9814-94d44444870d</vt:lpwstr>
  </property>
  <property fmtid="{D5CDD505-2E9C-101B-9397-08002B2CF9AE}" pid="8" name="MSIP_Label_23bb892f-314c-414e-9616-04a62a8d51c6_ContentBits">
    <vt:lpwstr>0</vt:lpwstr>
  </property>
  <property fmtid="{D5CDD505-2E9C-101B-9397-08002B2CF9AE}" pid="9" name="MSIP_Label_d5f1f943-6320-4187-a230-a1b9599c2367_Enabled">
    <vt:lpwstr>true</vt:lpwstr>
  </property>
  <property fmtid="{D5CDD505-2E9C-101B-9397-08002B2CF9AE}" pid="10" name="MSIP_Label_d5f1f943-6320-4187-a230-a1b9599c2367_SetDate">
    <vt:lpwstr>2024-05-02T19:22:58Z</vt:lpwstr>
  </property>
  <property fmtid="{D5CDD505-2E9C-101B-9397-08002B2CF9AE}" pid="11" name="MSIP_Label_d5f1f943-6320-4187-a230-a1b9599c2367_Method">
    <vt:lpwstr>Standard</vt:lpwstr>
  </property>
  <property fmtid="{D5CDD505-2E9C-101B-9397-08002B2CF9AE}" pid="12" name="MSIP_Label_d5f1f943-6320-4187-a230-a1b9599c2367_Name">
    <vt:lpwstr>defa4170-0d19-0005-0004-bc88714345d2</vt:lpwstr>
  </property>
  <property fmtid="{D5CDD505-2E9C-101B-9397-08002B2CF9AE}" pid="13" name="MSIP_Label_d5f1f943-6320-4187-a230-a1b9599c2367_SiteId">
    <vt:lpwstr>e1f40cbc-17f2-4b8c-8eaf-b49f191271e1</vt:lpwstr>
  </property>
  <property fmtid="{D5CDD505-2E9C-101B-9397-08002B2CF9AE}" pid="14" name="MSIP_Label_d5f1f943-6320-4187-a230-a1b9599c2367_ActionId">
    <vt:lpwstr>f72e4af7-ca2e-425d-aaeb-ef2a8ba01f20</vt:lpwstr>
  </property>
  <property fmtid="{D5CDD505-2E9C-101B-9397-08002B2CF9AE}" pid="15" name="MSIP_Label_d5f1f943-6320-4187-a230-a1b9599c2367_ContentBits">
    <vt:lpwstr>0</vt:lpwstr>
  </property>
</Properties>
</file>