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xcelenciaitechconsult-my.sharepoint.com/personal/xavi_ancy_excelenciaconsulting_com/Documents/Desktop/KPI Sheets/US_Recriters/"/>
    </mc:Choice>
  </mc:AlternateContent>
  <xr:revisionPtr revIDLastSave="9" documentId="8_{31B7098E-C681-43DC-B5F3-1CC7D503FC64}" xr6:coauthVersionLast="47" xr6:coauthVersionMax="47" xr10:uidLastSave="{9FC7D682-A9A4-4453-A6D2-6AC01F29A8D9}"/>
  <bookViews>
    <workbookView xWindow="-120" yWindow="-120" windowWidth="20730" windowHeight="11160" xr2:uid="{84AE344C-97F6-4DB4-A366-C244246D744D}"/>
  </bookViews>
  <sheets>
    <sheet name="KPIs" sheetId="1" r:id="rId1"/>
    <sheet name="Overall_Scor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N12" i="1"/>
  <c r="M12" i="1"/>
  <c r="P12" i="1" s="1"/>
  <c r="K10" i="1"/>
  <c r="M10" i="1" s="1"/>
  <c r="N16" i="1"/>
  <c r="K15" i="1"/>
  <c r="K11" i="1"/>
  <c r="M11" i="1" s="1"/>
  <c r="K9" i="1"/>
  <c r="M9" i="1" s="1"/>
  <c r="D8" i="3"/>
  <c r="K13" i="1"/>
  <c r="K4" i="1" l="1"/>
  <c r="K3" i="1"/>
  <c r="N8" i="1"/>
  <c r="M15" i="1" l="1"/>
  <c r="K14" i="1" l="1"/>
  <c r="M14" i="1" s="1"/>
  <c r="K6" i="1"/>
  <c r="M6" i="1" s="1"/>
  <c r="K7" i="1" l="1"/>
  <c r="K5" i="1"/>
  <c r="M13" i="1" l="1"/>
  <c r="M16" i="1" s="1"/>
  <c r="P16" i="1" l="1"/>
  <c r="E6" i="3" s="1"/>
  <c r="M3" i="1"/>
  <c r="M7" i="1"/>
  <c r="K17" i="1" l="1"/>
  <c r="M17" i="1" l="1"/>
  <c r="M18" i="1" l="1"/>
  <c r="P18" i="1" s="1"/>
  <c r="E7" i="3" s="1"/>
  <c r="M4" i="1"/>
  <c r="M5" i="1"/>
  <c r="M8" i="1" l="1"/>
  <c r="P8" i="1" s="1"/>
  <c r="E4" i="3" s="1"/>
  <c r="E8" i="3" s="1"/>
</calcChain>
</file>

<file path=xl/sharedStrings.xml><?xml version="1.0" encoding="utf-8"?>
<sst xmlns="http://schemas.openxmlformats.org/spreadsheetml/2006/main" count="95" uniqueCount="43">
  <si>
    <t>S.No</t>
  </si>
  <si>
    <t>Critical Success Factor</t>
  </si>
  <si>
    <t>Lead/Lag</t>
  </si>
  <si>
    <t>Name of Measure</t>
  </si>
  <si>
    <t>Tracking Frequency</t>
  </si>
  <si>
    <t>Expected</t>
  </si>
  <si>
    <t>Frequency of Measure</t>
  </si>
  <si>
    <t>Actuals</t>
  </si>
  <si>
    <t>Standardized Score</t>
  </si>
  <si>
    <t>Item Weightage</t>
  </si>
  <si>
    <t>Weighted Score</t>
  </si>
  <si>
    <t>Base Score</t>
  </si>
  <si>
    <t>Primary Accountability</t>
  </si>
  <si>
    <t>Derived Score Percentage (for each CSF)</t>
  </si>
  <si>
    <t>Upper Limit</t>
  </si>
  <si>
    <t>Lower Limit</t>
  </si>
  <si>
    <t>Customer-Fulfillment</t>
  </si>
  <si>
    <t>Lag</t>
  </si>
  <si>
    <t>Profile Rejection Ratio to be less than 20%</t>
  </si>
  <si>
    <t>Monthly</t>
  </si>
  <si>
    <t>BU</t>
  </si>
  <si>
    <t>Interview Rejection Ratio to be less than 50%</t>
  </si>
  <si>
    <t>Avg_No_Aging_days for profile submission to be less than 5 to 10 hours</t>
  </si>
  <si>
    <t>Profiles to be submited per demand - minimum 3</t>
  </si>
  <si>
    <t>Ensure that the contract between Excelencia and the Consultant / Consultants Employer is signed within 24 hours from confirmation received from customer</t>
  </si>
  <si>
    <t>Process</t>
  </si>
  <si>
    <t>Sourcing from internal database</t>
  </si>
  <si>
    <t>N/A</t>
  </si>
  <si>
    <t>Lead</t>
  </si>
  <si>
    <t>CEIPAL to be updated within 24 Hrs from the time Requirement is Generated and placements is made.</t>
  </si>
  <si>
    <t>Look for more green card / citizens</t>
  </si>
  <si>
    <t>Revenue</t>
  </si>
  <si>
    <t>Generate EN revenue of "X"</t>
  </si>
  <si>
    <t>Annual</t>
  </si>
  <si>
    <t>Minimum 2 closures and maximum 3 monthly with an average bill rate of 100$</t>
  </si>
  <si>
    <t xml:space="preserve">Gross Margin per closure "20%". </t>
  </si>
  <si>
    <t>Innovation</t>
  </si>
  <si>
    <t>Number of Ideas / Value Accelerators implemented</t>
  </si>
  <si>
    <t xml:space="preserve">CSF </t>
  </si>
  <si>
    <t>Weightage%</t>
  </si>
  <si>
    <t>Score</t>
  </si>
  <si>
    <t>Customer-Sourcing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</si>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</sst>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000000"/>
      </patternFill>
    </fill>
  </fills>
  <borders count="1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left" vertical="center" wrapText="1"/>
    </xf>
    <xf numFmtId="1" fontId="3" fillId="2" borderId="6" xfId="1" applyNumberFormat="1" applyFont="1" applyFill="1" applyBorder="1" applyAlignment="1">
      <alignment horizontal="center" vertical="center" wrapText="1"/>
    </xf>
    <xf numFmtId="9" fontId="3" fillId="2" borderId="7" xfId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right" vertical="center" wrapText="1"/>
    </xf>
    <xf numFmtId="9" fontId="3" fillId="2" borderId="1" xfId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1" fontId="2" fillId="0" borderId="1" xfId="1" applyNumberFormat="1" applyFont="1" applyFill="1" applyBorder="1" applyAlignment="1">
      <alignment horizontal="center" vertical="center" wrapText="1"/>
    </xf>
    <xf numFmtId="9" fontId="2" fillId="0" borderId="1" xfId="1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3" fillId="2" borderId="9" xfId="0" applyFont="1" applyFill="1" applyBorder="1" applyAlignment="1">
      <alignment horizontal="center" vertical="center" wrapText="1"/>
    </xf>
    <xf numFmtId="1" fontId="2" fillId="0" borderId="1" xfId="1" applyNumberFormat="1" applyFont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1" fontId="3" fillId="2" borderId="8" xfId="1" applyNumberFormat="1" applyFont="1" applyFill="1" applyBorder="1" applyAlignment="1">
      <alignment horizontal="center" vertical="center" wrapText="1"/>
    </xf>
    <xf numFmtId="9" fontId="3" fillId="2" borderId="11" xfId="1" applyFont="1" applyFill="1" applyBorder="1" applyAlignment="1">
      <alignment horizontal="center" vertical="center" wrapText="1"/>
    </xf>
    <xf numFmtId="2" fontId="3" fillId="2" borderId="2" xfId="0" applyNumberFormat="1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center" vertical="center" wrapText="1"/>
    </xf>
    <xf numFmtId="9" fontId="3" fillId="2" borderId="2" xfId="1" applyFont="1" applyFill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 wrapText="1"/>
    </xf>
    <xf numFmtId="9" fontId="4" fillId="3" borderId="1" xfId="0" applyNumberFormat="1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9" fontId="4" fillId="6" borderId="1" xfId="0" applyNumberFormat="1" applyFont="1" applyFill="1" applyBorder="1" applyAlignment="1">
      <alignment horizontal="center" vertical="center" wrapText="1"/>
    </xf>
    <xf numFmtId="9" fontId="2" fillId="5" borderId="5" xfId="0" applyNumberFormat="1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9" fontId="2" fillId="5" borderId="7" xfId="0" applyNumberFormat="1" applyFont="1" applyFill="1" applyBorder="1" applyAlignment="1">
      <alignment horizontal="center" vertical="center" wrapText="1"/>
    </xf>
    <xf numFmtId="1" fontId="2" fillId="0" borderId="6" xfId="1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697B-4D34-43F8-8173-CAF2411E8807}">
  <dimension ref="B1:T19"/>
  <sheetViews>
    <sheetView tabSelected="1" topLeftCell="A8" zoomScale="119" zoomScaleNormal="110" workbookViewId="0">
      <selection activeCell="B19" sqref="B19"/>
    </sheetView>
  </sheetViews>
  <sheetFormatPr defaultColWidth="9" defaultRowHeight="12.75" x14ac:dyDescent="0.25"/>
  <cols>
    <col min="1" max="1" width="5.42578125" style="1" customWidth="1"/>
    <col min="2" max="2" width="4.28515625" style="1" bestFit="1" customWidth="1"/>
    <col min="3" max="3" width="18" style="1" customWidth="1"/>
    <col min="4" max="4" width="9.42578125" style="1" customWidth="1"/>
    <col min="5" max="5" width="54.5703125" style="2" bestFit="1" customWidth="1"/>
    <col min="6" max="6" width="9.28515625" style="2" customWidth="1"/>
    <col min="7" max="7" width="8.7109375" style="1" customWidth="1"/>
    <col min="8" max="8" width="10" style="1" customWidth="1"/>
    <col min="9" max="10" width="8.7109375" style="1" customWidth="1"/>
    <col min="11" max="11" width="11.42578125" style="1" customWidth="1"/>
    <col min="12" max="12" width="9.85546875" style="1" customWidth="1"/>
    <col min="13" max="13" width="9.28515625" style="1" customWidth="1"/>
    <col min="14" max="14" width="6.140625" style="1" customWidth="1"/>
    <col min="15" max="15" width="11.42578125" style="1" bestFit="1" customWidth="1"/>
    <col min="16" max="16" width="9" style="1"/>
    <col min="17" max="18" width="6" style="1" customWidth="1"/>
    <col min="19" max="19" width="9" style="1"/>
    <col min="20" max="20" width="27.28515625" style="1" bestFit="1" customWidth="1"/>
    <col min="21" max="21" width="10.140625" style="1" customWidth="1"/>
    <col min="22" max="22" width="18.5703125" style="1" bestFit="1" customWidth="1"/>
    <col min="23" max="16384" width="9" style="1"/>
  </cols>
  <sheetData>
    <row r="1" spans="2:20" ht="23.25" customHeight="1" thickBot="1" x14ac:dyDescent="0.3"/>
    <row r="2" spans="2:20" ht="65.25" thickTop="1" thickBot="1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5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</row>
    <row r="3" spans="2:20" ht="33.950000000000003" customHeight="1" thickTop="1" thickBot="1" x14ac:dyDescent="0.3">
      <c r="B3" s="4">
        <v>1</v>
      </c>
      <c r="C3" s="47" t="s">
        <v>16</v>
      </c>
      <c r="D3" s="4" t="s">
        <v>17</v>
      </c>
      <c r="E3" s="5" t="s">
        <v>18</v>
      </c>
      <c r="F3" s="4" t="s">
        <v>19</v>
      </c>
      <c r="G3" s="43">
        <v>0.2</v>
      </c>
      <c r="H3" s="4" t="s">
        <v>19</v>
      </c>
      <c r="I3" s="45">
        <v>0.2</v>
      </c>
      <c r="J3" s="6"/>
      <c r="K3" s="19">
        <f>IF(ISBLANK(J3),0,IF((J3)&gt;=Q3,"-1",(IF((J3)&gt;=R3,1,2))))</f>
        <v>0</v>
      </c>
      <c r="L3" s="20">
        <v>1</v>
      </c>
      <c r="M3" s="21">
        <f t="shared" ref="M3:M7" si="0">K3*L3</f>
        <v>0</v>
      </c>
      <c r="N3" s="21">
        <v>2</v>
      </c>
      <c r="O3" s="4" t="s">
        <v>20</v>
      </c>
      <c r="P3" s="4"/>
      <c r="Q3" s="6">
        <v>0.2</v>
      </c>
      <c r="R3" s="6">
        <v>0.15</v>
      </c>
    </row>
    <row r="4" spans="2:20" ht="14.25" thickTop="1" thickBot="1" x14ac:dyDescent="0.3">
      <c r="B4" s="4">
        <v>2</v>
      </c>
      <c r="C4" s="48"/>
      <c r="D4" s="4" t="s">
        <v>17</v>
      </c>
      <c r="E4" s="5" t="s">
        <v>21</v>
      </c>
      <c r="F4" s="4" t="s">
        <v>19</v>
      </c>
      <c r="G4" s="43">
        <v>0.5</v>
      </c>
      <c r="H4" s="4" t="s">
        <v>19</v>
      </c>
      <c r="I4" s="43">
        <v>0.5</v>
      </c>
      <c r="J4" s="6"/>
      <c r="K4" s="19">
        <f>IF(ISBLANK(J4),0,IF((J4)&gt;=Q4,"-1",(IF((J4)&gt;=R4,1,2))))</f>
        <v>0</v>
      </c>
      <c r="L4" s="20">
        <v>1</v>
      </c>
      <c r="M4" s="21">
        <f t="shared" si="0"/>
        <v>0</v>
      </c>
      <c r="N4" s="21">
        <v>2</v>
      </c>
      <c r="O4" s="4" t="s">
        <v>20</v>
      </c>
      <c r="P4" s="4"/>
      <c r="Q4" s="6">
        <v>0.5</v>
      </c>
      <c r="R4" s="6">
        <v>0.4</v>
      </c>
    </row>
    <row r="5" spans="2:20" ht="26.25" customHeight="1" x14ac:dyDescent="0.25">
      <c r="B5" s="4">
        <v>3</v>
      </c>
      <c r="C5" s="48"/>
      <c r="D5" s="4" t="s">
        <v>17</v>
      </c>
      <c r="E5" s="5" t="s">
        <v>22</v>
      </c>
      <c r="F5" s="4" t="s">
        <v>19</v>
      </c>
      <c r="G5" s="44"/>
      <c r="H5" s="4" t="s">
        <v>19</v>
      </c>
      <c r="I5" s="41"/>
      <c r="J5" s="4"/>
      <c r="K5" s="19">
        <f>IF(ISBLANK(J5),0,IF((J5)&lt;=Q5,"2",(IF((J5)&gt;R5,-1,1))))</f>
        <v>0</v>
      </c>
      <c r="L5" s="20">
        <v>1</v>
      </c>
      <c r="M5" s="21">
        <f t="shared" si="0"/>
        <v>0</v>
      </c>
      <c r="N5" s="21">
        <v>2</v>
      </c>
      <c r="O5" s="4" t="s">
        <v>20</v>
      </c>
      <c r="P5" s="4"/>
      <c r="Q5" s="27">
        <v>5</v>
      </c>
      <c r="R5" s="22">
        <v>10</v>
      </c>
    </row>
    <row r="6" spans="2:20" ht="15.4" customHeight="1" thickTop="1" thickBot="1" x14ac:dyDescent="0.3">
      <c r="B6" s="17">
        <v>4</v>
      </c>
      <c r="C6" s="48"/>
      <c r="D6" s="4" t="s">
        <v>17</v>
      </c>
      <c r="E6" s="18" t="s">
        <v>23</v>
      </c>
      <c r="F6" s="4" t="s">
        <v>19</v>
      </c>
      <c r="G6" s="44"/>
      <c r="H6" s="4" t="s">
        <v>19</v>
      </c>
      <c r="I6" s="41"/>
      <c r="J6" s="4"/>
      <c r="K6" s="19">
        <f>IF(ISBLANK(J6),0,IF((J6)&gt;=Q6,"2",(IF((J6)&gt;=R6,1,-1))))</f>
        <v>0</v>
      </c>
      <c r="L6" s="20">
        <v>1</v>
      </c>
      <c r="M6" s="21">
        <f t="shared" si="0"/>
        <v>0</v>
      </c>
      <c r="N6" s="21">
        <v>2</v>
      </c>
      <c r="O6" s="4" t="s">
        <v>20</v>
      </c>
      <c r="P6" s="4"/>
      <c r="Q6" s="22">
        <v>3</v>
      </c>
      <c r="R6" s="22">
        <v>1</v>
      </c>
    </row>
    <row r="7" spans="2:20" ht="39.75" thickTop="1" thickBot="1" x14ac:dyDescent="0.3">
      <c r="B7" s="17">
        <v>5</v>
      </c>
      <c r="C7" s="48"/>
      <c r="D7" s="17" t="s">
        <v>17</v>
      </c>
      <c r="E7" s="18" t="s">
        <v>24</v>
      </c>
      <c r="F7" s="4" t="s">
        <v>19</v>
      </c>
      <c r="G7" s="44"/>
      <c r="H7" s="4" t="s">
        <v>19</v>
      </c>
      <c r="I7" s="41"/>
      <c r="J7" s="4"/>
      <c r="K7" s="19">
        <f>IF(ISBLANK(J7),0,IF((J7)&lt;=Q7,"2",(IF((J7)&gt;R7,-1,1))))</f>
        <v>0</v>
      </c>
      <c r="L7" s="20">
        <v>1</v>
      </c>
      <c r="M7" s="21">
        <f t="shared" si="0"/>
        <v>0</v>
      </c>
      <c r="N7" s="21">
        <v>2</v>
      </c>
      <c r="O7" s="4" t="s">
        <v>20</v>
      </c>
      <c r="P7" s="4"/>
      <c r="Q7" s="27">
        <v>4</v>
      </c>
      <c r="R7" s="22">
        <v>24</v>
      </c>
    </row>
    <row r="8" spans="2:20" x14ac:dyDescent="0.25">
      <c r="B8" s="10"/>
      <c r="C8" s="11"/>
      <c r="D8" s="11"/>
      <c r="E8" s="12"/>
      <c r="F8" s="11"/>
      <c r="G8" s="11"/>
      <c r="H8" s="26"/>
      <c r="I8" s="11"/>
      <c r="J8" s="11"/>
      <c r="K8" s="19"/>
      <c r="L8" s="14"/>
      <c r="M8" s="15">
        <f>SUM(M3:M7)</f>
        <v>0</v>
      </c>
      <c r="N8" s="15">
        <f>SUM(N3:N7)</f>
        <v>10</v>
      </c>
      <c r="O8" s="3"/>
      <c r="P8" s="16">
        <f>M8/N8</f>
        <v>0</v>
      </c>
      <c r="Q8" s="3"/>
      <c r="R8" s="3"/>
      <c r="S8" s="7"/>
    </row>
    <row r="9" spans="2:20" ht="15" customHeight="1" x14ac:dyDescent="0.25">
      <c r="B9" s="4">
        <v>6</v>
      </c>
      <c r="C9" s="49" t="s">
        <v>25</v>
      </c>
      <c r="D9" s="4" t="s">
        <v>17</v>
      </c>
      <c r="E9" s="5" t="s">
        <v>26</v>
      </c>
      <c r="F9" s="4" t="s">
        <v>19</v>
      </c>
      <c r="G9" s="40" t="s">
        <v>27</v>
      </c>
      <c r="H9" s="4" t="s">
        <v>19</v>
      </c>
      <c r="I9" s="40"/>
      <c r="J9" s="4"/>
      <c r="K9" s="4">
        <f>J9</f>
        <v>0</v>
      </c>
      <c r="L9" s="20">
        <v>0.5</v>
      </c>
      <c r="M9" s="21">
        <f>K9*L9</f>
        <v>0</v>
      </c>
      <c r="N9" s="21">
        <v>0</v>
      </c>
      <c r="O9" s="4"/>
      <c r="P9" s="4"/>
      <c r="Q9" s="4" t="s">
        <v>27</v>
      </c>
      <c r="R9" s="4" t="s">
        <v>27</v>
      </c>
      <c r="T9" s="39"/>
    </row>
    <row r="10" spans="2:20" ht="31.5" customHeight="1" x14ac:dyDescent="0.25">
      <c r="B10" s="4">
        <v>7</v>
      </c>
      <c r="C10" s="50"/>
      <c r="D10" s="4" t="s">
        <v>28</v>
      </c>
      <c r="E10" s="5" t="s">
        <v>29</v>
      </c>
      <c r="F10" s="4" t="s">
        <v>19</v>
      </c>
      <c r="G10" s="40" t="s">
        <v>27</v>
      </c>
      <c r="H10" s="4" t="s">
        <v>19</v>
      </c>
      <c r="I10" s="40"/>
      <c r="J10" s="4"/>
      <c r="K10" s="19">
        <f>IF(ISBLANK(J10),0,IF((J10)&lt;=Q10,"2",(IF((J10)&gt;R10,-1,1))))</f>
        <v>0</v>
      </c>
      <c r="L10" s="20">
        <v>1</v>
      </c>
      <c r="M10" s="21">
        <f t="shared" ref="M10" si="1">K10*L10</f>
        <v>0</v>
      </c>
      <c r="N10" s="21">
        <v>2</v>
      </c>
      <c r="O10" s="4" t="s">
        <v>20</v>
      </c>
      <c r="P10" s="4"/>
      <c r="Q10" s="27">
        <v>4</v>
      </c>
      <c r="R10" s="22">
        <v>24</v>
      </c>
      <c r="T10" s="39"/>
    </row>
    <row r="11" spans="2:20" x14ac:dyDescent="0.25">
      <c r="B11" s="4">
        <v>8</v>
      </c>
      <c r="C11" s="51"/>
      <c r="D11" s="4" t="s">
        <v>17</v>
      </c>
      <c r="E11" s="5" t="s">
        <v>30</v>
      </c>
      <c r="F11" s="4" t="s">
        <v>19</v>
      </c>
      <c r="G11" s="40" t="s">
        <v>27</v>
      </c>
      <c r="H11" s="4" t="s">
        <v>19</v>
      </c>
      <c r="I11" s="40"/>
      <c r="J11" s="4"/>
      <c r="K11" s="4">
        <f>J11</f>
        <v>0</v>
      </c>
      <c r="L11" s="20">
        <v>0.5</v>
      </c>
      <c r="M11" s="21">
        <f>K11*L11</f>
        <v>0</v>
      </c>
      <c r="N11" s="21">
        <v>0</v>
      </c>
      <c r="O11" s="4"/>
      <c r="P11" s="4"/>
      <c r="Q11" s="4" t="s">
        <v>27</v>
      </c>
      <c r="R11" s="4" t="s">
        <v>27</v>
      </c>
    </row>
    <row r="12" spans="2:20" x14ac:dyDescent="0.25">
      <c r="B12" s="10"/>
      <c r="C12" s="11"/>
      <c r="D12" s="11"/>
      <c r="E12" s="12"/>
      <c r="F12" s="26"/>
      <c r="G12" s="11"/>
      <c r="H12" s="26"/>
      <c r="I12" s="11"/>
      <c r="J12" s="11"/>
      <c r="K12" s="46"/>
      <c r="L12" s="14"/>
      <c r="M12" s="15">
        <f>SUM(M7:M11)</f>
        <v>0</v>
      </c>
      <c r="N12" s="15">
        <f>SUM(N9:N11)</f>
        <v>2</v>
      </c>
      <c r="O12" s="3"/>
      <c r="P12" s="16">
        <f>M12/N12</f>
        <v>0</v>
      </c>
      <c r="Q12" s="3"/>
      <c r="R12" s="3"/>
      <c r="S12" s="7"/>
    </row>
    <row r="13" spans="2:20" ht="15.4" customHeight="1" thickTop="1" thickBot="1" x14ac:dyDescent="0.3">
      <c r="B13" s="4">
        <v>9</v>
      </c>
      <c r="C13" s="49" t="s">
        <v>31</v>
      </c>
      <c r="D13" s="4" t="s">
        <v>17</v>
      </c>
      <c r="E13" s="25" t="s">
        <v>32</v>
      </c>
      <c r="F13" s="4" t="s">
        <v>33</v>
      </c>
      <c r="G13" s="40"/>
      <c r="H13" s="4" t="s">
        <v>33</v>
      </c>
      <c r="I13" s="40"/>
      <c r="J13" s="6"/>
      <c r="K13" s="19">
        <f>IF(ISBLANK(J13),0,IF((J13)&gt;=Q13,"2",(IF((J13)&gt;=R13,1,-1))))</f>
        <v>0</v>
      </c>
      <c r="L13" s="20">
        <v>1</v>
      </c>
      <c r="M13" s="21">
        <f>K13*L13</f>
        <v>0</v>
      </c>
      <c r="N13" s="21">
        <v>2</v>
      </c>
      <c r="O13" s="4" t="s">
        <v>20</v>
      </c>
      <c r="P13" s="4"/>
      <c r="Q13" s="6">
        <v>1</v>
      </c>
      <c r="R13" s="6">
        <v>0.9</v>
      </c>
    </row>
    <row r="14" spans="2:20" ht="30" customHeight="1" thickTop="1" thickBot="1" x14ac:dyDescent="0.3">
      <c r="B14" s="4">
        <v>10</v>
      </c>
      <c r="C14" s="50"/>
      <c r="D14" s="4" t="s">
        <v>17</v>
      </c>
      <c r="E14" s="25" t="s">
        <v>34</v>
      </c>
      <c r="F14" s="4" t="s">
        <v>19</v>
      </c>
      <c r="G14" s="40"/>
      <c r="H14" s="4" t="s">
        <v>19</v>
      </c>
      <c r="I14" s="40"/>
      <c r="J14" s="4"/>
      <c r="K14" s="19">
        <f>IF(ISBLANK(J14),0,IF((J14)&gt;=Q14,"2",(IF((J14)&gt;=R14,1,-1))))</f>
        <v>0</v>
      </c>
      <c r="L14" s="20">
        <v>1</v>
      </c>
      <c r="M14" s="21">
        <f>K14*L14</f>
        <v>0</v>
      </c>
      <c r="N14" s="21">
        <v>2</v>
      </c>
      <c r="O14" s="4"/>
      <c r="P14" s="4"/>
      <c r="Q14" s="22">
        <v>2</v>
      </c>
      <c r="R14" s="22">
        <v>1</v>
      </c>
    </row>
    <row r="15" spans="2:20" ht="14.25" thickTop="1" thickBot="1" x14ac:dyDescent="0.3">
      <c r="B15" s="4">
        <v>11</v>
      </c>
      <c r="C15" s="50"/>
      <c r="D15" s="24" t="s">
        <v>17</v>
      </c>
      <c r="E15" s="25" t="s">
        <v>35</v>
      </c>
      <c r="F15" s="24" t="s">
        <v>19</v>
      </c>
      <c r="G15" s="42">
        <v>0.2</v>
      </c>
      <c r="H15" s="4" t="s">
        <v>19</v>
      </c>
      <c r="I15" s="42"/>
      <c r="J15" s="37"/>
      <c r="K15" s="24">
        <f>IF(ISBLANK(J15),0,IF((J15)&gt;=Q15,"2",(IF((J15)&gt;=R15,1,-1))))</f>
        <v>0</v>
      </c>
      <c r="L15" s="36">
        <v>1</v>
      </c>
      <c r="M15" s="21">
        <f>K15*L15</f>
        <v>0</v>
      </c>
      <c r="N15" s="21">
        <v>2</v>
      </c>
      <c r="O15" s="37"/>
      <c r="P15" s="37"/>
      <c r="Q15" s="6">
        <v>0.2</v>
      </c>
      <c r="R15" s="6">
        <v>0.15</v>
      </c>
    </row>
    <row r="16" spans="2:20" ht="14.25" thickTop="1" thickBot="1" x14ac:dyDescent="0.3">
      <c r="B16" s="10"/>
      <c r="C16" s="11"/>
      <c r="D16" s="11"/>
      <c r="E16" s="12"/>
      <c r="F16" s="11"/>
      <c r="G16" s="11"/>
      <c r="H16" s="11"/>
      <c r="I16" s="11"/>
      <c r="J16" s="11"/>
      <c r="K16" s="13"/>
      <c r="L16" s="14"/>
      <c r="M16" s="15">
        <f>SUM(M13:M15)</f>
        <v>0</v>
      </c>
      <c r="N16" s="15">
        <f>SUM(N14:N15)</f>
        <v>4</v>
      </c>
      <c r="O16" s="3"/>
      <c r="P16" s="16">
        <f>M16/N16</f>
        <v>0</v>
      </c>
      <c r="Q16" s="3"/>
      <c r="R16" s="3"/>
      <c r="S16" s="7"/>
    </row>
    <row r="17" spans="2:19" ht="14.25" thickTop="1" thickBot="1" x14ac:dyDescent="0.3">
      <c r="B17" s="4">
        <v>12</v>
      </c>
      <c r="C17" s="23" t="s">
        <v>36</v>
      </c>
      <c r="D17" s="4" t="s">
        <v>28</v>
      </c>
      <c r="E17" s="5" t="s">
        <v>37</v>
      </c>
      <c r="F17" s="4" t="s">
        <v>19</v>
      </c>
      <c r="G17" s="40" t="s">
        <v>27</v>
      </c>
      <c r="H17" s="4" t="s">
        <v>19</v>
      </c>
      <c r="I17" s="40"/>
      <c r="J17" s="4"/>
      <c r="K17" s="4">
        <f t="shared" ref="K17" si="2">J17</f>
        <v>0</v>
      </c>
      <c r="L17" s="20">
        <v>1</v>
      </c>
      <c r="M17" s="21">
        <f>(K17*L17)</f>
        <v>0</v>
      </c>
      <c r="N17" s="21">
        <v>0</v>
      </c>
      <c r="O17" s="4" t="s">
        <v>20</v>
      </c>
      <c r="P17" s="4"/>
      <c r="Q17" s="4" t="s">
        <v>27</v>
      </c>
      <c r="R17" s="4" t="s">
        <v>27</v>
      </c>
    </row>
    <row r="18" spans="2:19" x14ac:dyDescent="0.25">
      <c r="B18" s="28"/>
      <c r="C18" s="29"/>
      <c r="D18" s="29"/>
      <c r="E18" s="38"/>
      <c r="F18" s="30"/>
      <c r="G18" s="29"/>
      <c r="H18" s="29"/>
      <c r="I18" s="29"/>
      <c r="J18" s="29"/>
      <c r="K18" s="31"/>
      <c r="L18" s="32"/>
      <c r="M18" s="33">
        <f>SUM(M17:M17)</f>
        <v>0</v>
      </c>
      <c r="N18" s="33">
        <v>0</v>
      </c>
      <c r="O18" s="34"/>
      <c r="P18" s="35">
        <f>IF(ISERROR(M18/N18),L17*K17,M18/N18)</f>
        <v>0</v>
      </c>
      <c r="Q18" s="34"/>
      <c r="R18" s="34"/>
      <c r="S18" s="7"/>
    </row>
    <row r="19" spans="2:19" ht="14.25" thickTop="1" thickBot="1" x14ac:dyDescent="0.3"/>
  </sheetData>
  <mergeCells count="3">
    <mergeCell ref="C3:C7"/>
    <mergeCell ref="C13:C15"/>
    <mergeCell ref="C9:C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E3AB2-AEC0-481B-BFE0-C129B85DA09E}">
  <dimension ref="C2:E9"/>
  <sheetViews>
    <sheetView zoomScale="115" zoomScaleNormal="115" workbookViewId="0">
      <selection activeCell="H12" sqref="H12"/>
    </sheetView>
  </sheetViews>
  <sheetFormatPr defaultRowHeight="15" x14ac:dyDescent="0.25"/>
  <cols>
    <col min="3" max="3" width="26.85546875" customWidth="1"/>
    <col min="4" max="4" width="12.85546875" customWidth="1"/>
    <col min="5" max="5" width="13.42578125" customWidth="1"/>
  </cols>
  <sheetData>
    <row r="2" spans="3:5" ht="15.75" thickBot="1" x14ac:dyDescent="0.3"/>
    <row r="3" spans="3:5" ht="16.5" thickTop="1" thickBot="1" x14ac:dyDescent="0.3">
      <c r="C3" s="3" t="s">
        <v>38</v>
      </c>
      <c r="D3" s="3" t="s">
        <v>39</v>
      </c>
      <c r="E3" s="3" t="s">
        <v>40</v>
      </c>
    </row>
    <row r="4" spans="3:5" x14ac:dyDescent="0.25">
      <c r="C4" s="4" t="s">
        <v>41</v>
      </c>
      <c r="D4" s="6">
        <v>0.55000000000000004</v>
      </c>
      <c r="E4" s="9">
        <f>(D4*KPIs!P8)</f>
        <v>0</v>
      </c>
    </row>
    <row r="5" spans="3:5" ht="16.5" thickTop="1" thickBot="1" x14ac:dyDescent="0.3">
      <c r="C5" s="4" t="s">
        <v>25</v>
      </c>
      <c r="D5" s="6">
        <v>0.15</v>
      </c>
      <c r="E5" s="9">
        <f>(D5*KPIs!P12)</f>
        <v>0</v>
      </c>
    </row>
    <row r="6" spans="3:5" ht="16.5" thickTop="1" thickBot="1" x14ac:dyDescent="0.3">
      <c r="C6" s="4" t="s">
        <v>31</v>
      </c>
      <c r="D6" s="6">
        <v>0.25</v>
      </c>
      <c r="E6" s="9">
        <f>(D6*KPIs!P16)</f>
        <v>0</v>
      </c>
    </row>
    <row r="7" spans="3:5" ht="16.5" thickTop="1" thickBot="1" x14ac:dyDescent="0.3">
      <c r="C7" s="4" t="s">
        <v>36</v>
      </c>
      <c r="D7" s="6">
        <v>0.05</v>
      </c>
      <c r="E7" s="9">
        <f>(D7*KPIs!P18)</f>
        <v>0</v>
      </c>
    </row>
    <row r="8" spans="3:5" x14ac:dyDescent="0.25">
      <c r="C8" s="8" t="s">
        <v>42</v>
      </c>
      <c r="D8" s="6">
        <f>SUM(D4:D7)</f>
        <v>1</v>
      </c>
      <c r="E8" s="9">
        <f>SUM(E4:E7)</f>
        <v>0</v>
      </c>
    </row>
    <row r="9" spans="3:5" ht="15.75" thickTop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D0332302DC8049AD8AEBDA03FEFCCA" ma:contentTypeVersion="6" ma:contentTypeDescription="Create a new document." ma:contentTypeScope="" ma:versionID="b7f64b96fc834ca4df06e0aca6d6f2bd">
  <xsd:schema xmlns:xsd="http://www.w3.org/2001/XMLSchema" xmlns:xs="http://www.w3.org/2001/XMLSchema" xmlns:p="http://schemas.microsoft.com/office/2006/metadata/properties" xmlns:ns2="89560ff2-a577-4af4-bdc4-04b89275c8ee" xmlns:ns3="264078ba-fb5f-4b98-b637-5102491c19e4" targetNamespace="http://schemas.microsoft.com/office/2006/metadata/properties" ma:root="true" ma:fieldsID="7b219b8e76c266cf023988f10565cb44" ns2:_="" ns3:_="">
    <xsd:import namespace="89560ff2-a577-4af4-bdc4-04b89275c8ee"/>
    <xsd:import namespace="264078ba-fb5f-4b98-b637-5102491c19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60ff2-a577-4af4-bdc4-04b89275c8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4078ba-fb5f-4b98-b637-5102491c19e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B2EAE6-812E-420A-9BC4-C7549368D9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560ff2-a577-4af4-bdc4-04b89275c8ee"/>
    <ds:schemaRef ds:uri="264078ba-fb5f-4b98-b637-5102491c19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8B9AA8-7D54-471D-8408-D9A63D6C38C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9232751-E89C-4872-A350-42D6AE4AF0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KPIs</vt:lpstr>
      <vt:lpstr>Overall_Score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EICPL02L333</dc:creator>
  <cp:keywords/>
  <dc:description/>
  <cp:lastModifiedBy>Xavi Ancy</cp:lastModifiedBy>
  <cp:revision/>
  <dcterms:created xsi:type="dcterms:W3CDTF">2023-05-11T03:01:23Z</dcterms:created>
  <dcterms:modified xsi:type="dcterms:W3CDTF">2024-05-28T12:30:15Z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bb892f-314c-414e-9616-04a62a8d51c6_Enabled">
    <vt:lpwstr>true</vt:lpwstr>
  </property>
  <property fmtid="{D5CDD505-2E9C-101B-9397-08002B2CF9AE}" pid="3" name="MSIP_Label_23bb892f-314c-414e-9616-04a62a8d51c6_SetDate">
    <vt:lpwstr>2023-05-11T03:02:21Z</vt:lpwstr>
  </property>
  <property fmtid="{D5CDD505-2E9C-101B-9397-08002B2CF9AE}" pid="4" name="MSIP_Label_23bb892f-314c-414e-9616-04a62a8d51c6_Method">
    <vt:lpwstr>Standard</vt:lpwstr>
  </property>
  <property fmtid="{D5CDD505-2E9C-101B-9397-08002B2CF9AE}" pid="5" name="MSIP_Label_23bb892f-314c-414e-9616-04a62a8d51c6_Name">
    <vt:lpwstr>defa4170-0d19-0005-0004-bc88714345d2</vt:lpwstr>
  </property>
  <property fmtid="{D5CDD505-2E9C-101B-9397-08002B2CF9AE}" pid="6" name="MSIP_Label_23bb892f-314c-414e-9616-04a62a8d51c6_SiteId">
    <vt:lpwstr>82865691-8932-4788-bbb9-e67f905bfafd</vt:lpwstr>
  </property>
  <property fmtid="{D5CDD505-2E9C-101B-9397-08002B2CF9AE}" pid="7" name="MSIP_Label_23bb892f-314c-414e-9616-04a62a8d51c6_ActionId">
    <vt:lpwstr>714d1361-d470-492f-9814-94d44444870d</vt:lpwstr>
  </property>
  <property fmtid="{D5CDD505-2E9C-101B-9397-08002B2CF9AE}" pid="8" name="MSIP_Label_23bb892f-314c-414e-9616-04a62a8d51c6_ContentBits">
    <vt:lpwstr>0</vt:lpwstr>
  </property>
  <property fmtid="{D5CDD505-2E9C-101B-9397-08002B2CF9AE}" pid="9" name="ContentTypeId">
    <vt:lpwstr>0x010100EBD0332302DC8049AD8AEBDA03FEFCCA</vt:lpwstr>
  </property>
  <property fmtid="{D5CDD505-2E9C-101B-9397-08002B2CF9AE}" pid="10" name="MSIP_Label_d5f1f943-6320-4187-a230-a1b9599c2367_Enabled">
    <vt:lpwstr>true</vt:lpwstr>
  </property>
  <property fmtid="{D5CDD505-2E9C-101B-9397-08002B2CF9AE}" pid="11" name="MSIP_Label_d5f1f943-6320-4187-a230-a1b9599c2367_SetDate">
    <vt:lpwstr>2024-05-16T06:42:14Z</vt:lpwstr>
  </property>
  <property fmtid="{D5CDD505-2E9C-101B-9397-08002B2CF9AE}" pid="12" name="MSIP_Label_d5f1f943-6320-4187-a230-a1b9599c2367_Method">
    <vt:lpwstr>Standard</vt:lpwstr>
  </property>
  <property fmtid="{D5CDD505-2E9C-101B-9397-08002B2CF9AE}" pid="13" name="MSIP_Label_d5f1f943-6320-4187-a230-a1b9599c2367_Name">
    <vt:lpwstr>defa4170-0d19-0005-0004-bc88714345d2</vt:lpwstr>
  </property>
  <property fmtid="{D5CDD505-2E9C-101B-9397-08002B2CF9AE}" pid="14" name="MSIP_Label_d5f1f943-6320-4187-a230-a1b9599c2367_SiteId">
    <vt:lpwstr>e1f40cbc-17f2-4b8c-8eaf-b49f191271e1</vt:lpwstr>
  </property>
  <property fmtid="{D5CDD505-2E9C-101B-9397-08002B2CF9AE}" pid="15" name="MSIP_Label_d5f1f943-6320-4187-a230-a1b9599c2367_ActionId">
    <vt:lpwstr>743c8ed0-4c59-426a-bddb-97c6854e8aa8</vt:lpwstr>
  </property>
  <property fmtid="{D5CDD505-2E9C-101B-9397-08002B2CF9AE}" pid="16" name="MSIP_Label_d5f1f943-6320-4187-a230-a1b9599c2367_ContentBits">
    <vt:lpwstr>0</vt:lpwstr>
  </property>
</Properties>
</file>