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rlos.bermeo\Documents\2 COMERCIAL 2023\2 CONTROL DE PERDIDAS\5 REPORTES\"/>
    </mc:Choice>
  </mc:AlternateContent>
  <bookViews>
    <workbookView xWindow="0" yWindow="0" windowWidth="16815" windowHeight="7530"/>
  </bookViews>
  <sheets>
    <sheet name="2023" sheetId="2" r:id="rId1"/>
    <sheet name="2022" sheetId="1" r:id="rId2"/>
  </sheets>
  <definedNames>
    <definedName name="_xlnm._FilterDatabase" localSheetId="1" hidden="1">'2022'!$A$2:$S$15</definedName>
    <definedName name="_xlnm._FilterDatabase" localSheetId="0" hidden="1">'2023'!$A$2:$T$11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" i="2" l="1"/>
  <c r="N10" i="2"/>
  <c r="M10" i="2"/>
  <c r="K10" i="2"/>
  <c r="J10" i="2"/>
  <c r="I10" i="2"/>
  <c r="L10" i="2"/>
</calcChain>
</file>

<file path=xl/comments1.xml><?xml version="1.0" encoding="utf-8"?>
<comments xmlns="http://schemas.openxmlformats.org/spreadsheetml/2006/main">
  <authors>
    <author>carlos bermeo</author>
  </authors>
  <commentList>
    <comment ref="Q12" authorId="0" shapeId="0">
      <text>
        <r>
          <rPr>
            <b/>
            <sz val="9"/>
            <color indexed="81"/>
            <rFont val="Tahoma"/>
            <charset val="1"/>
          </rPr>
          <t>carlos bermeo:</t>
        </r>
        <r>
          <rPr>
            <sz val="9"/>
            <color indexed="81"/>
            <rFont val="Tahoma"/>
            <charset val="1"/>
          </rPr>
          <t xml:space="preserve">
Este mes no existio recuperacion de energia tomando en consideracion que en el balance energetico a perdida esta en negativo de - 426018 kwh</t>
        </r>
      </text>
    </comment>
    <comment ref="T12" authorId="0" shapeId="0">
      <text>
        <r>
          <rPr>
            <b/>
            <sz val="9"/>
            <color indexed="81"/>
            <rFont val="Tahoma"/>
            <charset val="1"/>
          </rPr>
          <t>carlos bermeo:</t>
        </r>
        <r>
          <rPr>
            <sz val="9"/>
            <color indexed="81"/>
            <rFont val="Tahoma"/>
            <charset val="1"/>
          </rPr>
          <t xml:space="preserve">
el mes de diciembre no se emite el indicador por no estar cerrado el mes de diciembre</t>
        </r>
      </text>
    </comment>
  </commentList>
</comments>
</file>

<file path=xl/sharedStrings.xml><?xml version="1.0" encoding="utf-8"?>
<sst xmlns="http://schemas.openxmlformats.org/spreadsheetml/2006/main" count="126" uniqueCount="54">
  <si>
    <t>N</t>
  </si>
  <si>
    <t>PROCESOS</t>
  </si>
  <si>
    <t>ISLA</t>
  </si>
  <si>
    <t>OBJETIVOS</t>
  </si>
  <si>
    <t>VALOR A OBTENER</t>
  </si>
  <si>
    <t>FRECUENCIA  DE CONTROL</t>
  </si>
  <si>
    <t>INDICADOR 2022</t>
  </si>
  <si>
    <t>MAXIMO</t>
  </si>
  <si>
    <t>MÍNIMO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</si>
  <si>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</si>
  <si>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</si>
  <si>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</si>
  <si>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</si>
  <si>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</si>
  <si>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</si>
  <si>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</si>
  <si>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</si>
  <si>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</si>
  <si>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</si>
  <si>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</si>
  <si>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</si>
  <si>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COMERCIAL</t>
  </si>
  <si>
    <t>San Cristóbal</t>
  </si>
  <si>
    <t>ANUAL</t>
  </si>
  <si>
    <t>Mensual</t>
  </si>
  <si>
    <t>0.40%</t>
  </si>
  <si>
    <t>0.00%</t>
  </si>
  <si>
    <t>100.00%</t>
  </si>
  <si>
    <t>Santa Cruz</t>
  </si>
  <si>
    <t>86.15%</t>
  </si>
  <si>
    <t>117.79%</t>
  </si>
  <si>
    <t>0,00072%</t>
  </si>
  <si>
    <t>0,000024%</t>
  </si>
  <si>
    <t>Atender el 95% o más de las solicitudes de servicios comerciales dentro de los tiempos fijados por la regulación ARCONEL 01-2020 en atención y conexión.</t>
  </si>
  <si>
    <t>Cumplir en un 98% o más, la metodología de la regulación CONELEC 07-08 para aplicar la encuesta de satisfacción del consumidor de ELECGALAPAGOS S.A, una vez por año.</t>
  </si>
  <si>
    <t>Mantener la recaudación mensual mayor al 90%</t>
  </si>
  <si>
    <t>NO superar el 0,4%  del Porcentaje de Errores en la Facturación (PEF)</t>
  </si>
  <si>
    <t>Incorporar a la facturación el 0,5% o mas de la energía perdida en el mes anterior.</t>
  </si>
  <si>
    <t>Mantener menos del 20 % de cartera vencida mensual</t>
  </si>
  <si>
    <t>Mantener menos del 20 % de cartera vencida mensual.</t>
  </si>
  <si>
    <t>Superar el 98% del Porcentaje de resolución de reclamos (PRR)</t>
  </si>
  <si>
    <t>0.5%</t>
  </si>
  <si>
    <t>1.0%</t>
  </si>
  <si>
    <t>0.4%</t>
  </si>
  <si>
    <t>INDICADOR 2023</t>
  </si>
  <si>
    <t>PROVINCIAL</t>
  </si>
  <si>
    <t>Atender el 98% o más de las consultas comerciales realizadas a la distribuidora, dentro de los plazos establecidos. (PRC)</t>
  </si>
  <si>
    <t>Mantener menos del 20% de cartera vencida mensual.</t>
  </si>
  <si>
    <t>RESPONSABLE</t>
  </si>
  <si>
    <t>BEATRIZ ZAPATA</t>
  </si>
  <si>
    <t>KARINA GONZALES</t>
  </si>
  <si>
    <t>MERCEDES MENDOZA</t>
  </si>
  <si>
    <t>CARLOS BERMEO</t>
  </si>
  <si>
    <t>No superar el 0,2% de facturas con consumos estimados mensuales.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</si>
</sst>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11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9D9D9"/>
        <bgColor rgb="FF000000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97">
    <xf numFmtId="0" fontId="0" fillId="0" borderId="0" xfId="0"/>
    <xf numFmtId="0" fontId="5" fillId="0" borderId="0" xfId="0" applyFont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vertical="center" wrapText="1"/>
    </xf>
    <xf numFmtId="9" fontId="3" fillId="4" borderId="12" xfId="0" applyNumberFormat="1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vertical="center" wrapText="1"/>
    </xf>
    <xf numFmtId="9" fontId="3" fillId="4" borderId="8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vertical="center" wrapText="1"/>
    </xf>
    <xf numFmtId="9" fontId="3" fillId="5" borderId="8" xfId="0" applyNumberFormat="1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vertical="center" wrapText="1"/>
    </xf>
    <xf numFmtId="9" fontId="3" fillId="5" borderId="17" xfId="0" applyNumberFormat="1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164" fontId="3" fillId="4" borderId="12" xfId="1" applyNumberFormat="1" applyFont="1" applyFill="1" applyBorder="1" applyAlignment="1">
      <alignment horizontal="center" vertical="center"/>
    </xf>
    <xf numFmtId="164" fontId="3" fillId="4" borderId="8" xfId="1" applyNumberFormat="1" applyFont="1" applyFill="1" applyBorder="1" applyAlignment="1">
      <alignment horizontal="center" vertical="center" wrapText="1"/>
    </xf>
    <xf numFmtId="164" fontId="3" fillId="4" borderId="8" xfId="1" applyNumberFormat="1" applyFont="1" applyFill="1" applyBorder="1" applyAlignment="1">
      <alignment horizontal="center" vertical="center"/>
    </xf>
    <xf numFmtId="164" fontId="3" fillId="4" borderId="8" xfId="0" applyNumberFormat="1" applyFont="1" applyFill="1" applyBorder="1" applyAlignment="1">
      <alignment horizontal="center" vertical="center"/>
    </xf>
    <xf numFmtId="164" fontId="3" fillId="4" borderId="8" xfId="0" applyNumberFormat="1" applyFont="1" applyFill="1" applyBorder="1" applyAlignment="1">
      <alignment horizontal="center" vertical="center" wrapText="1"/>
    </xf>
    <xf numFmtId="164" fontId="3" fillId="5" borderId="8" xfId="0" applyNumberFormat="1" applyFont="1" applyFill="1" applyBorder="1" applyAlignment="1">
      <alignment horizontal="center" vertical="center"/>
    </xf>
    <xf numFmtId="164" fontId="3" fillId="5" borderId="8" xfId="1" applyNumberFormat="1" applyFont="1" applyFill="1" applyBorder="1" applyAlignment="1">
      <alignment horizontal="center" vertical="center"/>
    </xf>
    <xf numFmtId="164" fontId="3" fillId="5" borderId="8" xfId="0" applyNumberFormat="1" applyFont="1" applyFill="1" applyBorder="1" applyAlignment="1">
      <alignment horizontal="center" vertical="center" wrapText="1"/>
    </xf>
    <xf numFmtId="164" fontId="7" fillId="4" borderId="8" xfId="0" applyNumberFormat="1" applyFont="1" applyFill="1" applyBorder="1" applyAlignment="1">
      <alignment horizontal="center" vertical="center" wrapText="1"/>
    </xf>
    <xf numFmtId="10" fontId="3" fillId="4" borderId="8" xfId="0" applyNumberFormat="1" applyFont="1" applyFill="1" applyBorder="1" applyAlignment="1">
      <alignment horizontal="center" vertical="center"/>
    </xf>
    <xf numFmtId="10" fontId="3" fillId="5" borderId="8" xfId="0" applyNumberFormat="1" applyFont="1" applyFill="1" applyBorder="1" applyAlignment="1">
      <alignment horizontal="center" vertical="center"/>
    </xf>
    <xf numFmtId="9" fontId="7" fillId="6" borderId="8" xfId="0" applyNumberFormat="1" applyFont="1" applyFill="1" applyBorder="1" applyAlignment="1">
      <alignment horizontal="center" vertical="center"/>
    </xf>
    <xf numFmtId="9" fontId="3" fillId="6" borderId="8" xfId="0" applyNumberFormat="1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3" fillId="6" borderId="18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horizontal="center" vertical="center"/>
    </xf>
    <xf numFmtId="164" fontId="3" fillId="6" borderId="8" xfId="1" applyNumberFormat="1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vertical="center" wrapText="1"/>
    </xf>
    <xf numFmtId="0" fontId="3" fillId="7" borderId="8" xfId="0" applyFont="1" applyFill="1" applyBorder="1" applyAlignment="1">
      <alignment vertical="center" wrapText="1"/>
    </xf>
    <xf numFmtId="9" fontId="3" fillId="7" borderId="8" xfId="0" applyNumberFormat="1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164" fontId="3" fillId="7" borderId="8" xfId="0" applyNumberFormat="1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vertical="center" wrapText="1"/>
    </xf>
    <xf numFmtId="9" fontId="3" fillId="7" borderId="12" xfId="0" applyNumberFormat="1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vertical="center" wrapText="1"/>
    </xf>
    <xf numFmtId="0" fontId="3" fillId="8" borderId="8" xfId="0" applyFont="1" applyFill="1" applyBorder="1" applyAlignment="1">
      <alignment vertical="center" wrapText="1"/>
    </xf>
    <xf numFmtId="164" fontId="3" fillId="8" borderId="8" xfId="0" applyNumberFormat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9" fontId="3" fillId="7" borderId="19" xfId="0" applyNumberFormat="1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wrapText="1"/>
    </xf>
    <xf numFmtId="10" fontId="3" fillId="7" borderId="8" xfId="0" applyNumberFormat="1" applyFont="1" applyFill="1" applyBorder="1" applyAlignment="1">
      <alignment horizontal="center" vertical="center"/>
    </xf>
    <xf numFmtId="10" fontId="3" fillId="7" borderId="19" xfId="0" applyNumberFormat="1" applyFont="1" applyFill="1" applyBorder="1" applyAlignment="1">
      <alignment horizontal="center" vertical="center"/>
    </xf>
    <xf numFmtId="10" fontId="3" fillId="7" borderId="8" xfId="1" applyNumberFormat="1" applyFont="1" applyFill="1" applyBorder="1" applyAlignment="1">
      <alignment horizontal="center" vertical="center"/>
    </xf>
    <xf numFmtId="9" fontId="3" fillId="7" borderId="12" xfId="1" applyFont="1" applyFill="1" applyBorder="1" applyAlignment="1">
      <alignment horizontal="center" vertical="center"/>
    </xf>
    <xf numFmtId="9" fontId="3" fillId="9" borderId="8" xfId="0" applyNumberFormat="1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10" fontId="3" fillId="9" borderId="8" xfId="0" applyNumberFormat="1" applyFont="1" applyFill="1" applyBorder="1" applyAlignment="1">
      <alignment horizontal="center" vertical="center"/>
    </xf>
    <xf numFmtId="9" fontId="3" fillId="10" borderId="8" xfId="0" applyNumberFormat="1" applyFont="1" applyFill="1" applyBorder="1" applyAlignment="1">
      <alignment horizontal="center" vertical="center"/>
    </xf>
    <xf numFmtId="10" fontId="3" fillId="10" borderId="8" xfId="0" applyNumberFormat="1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10" fontId="3" fillId="10" borderId="8" xfId="0" applyNumberFormat="1" applyFont="1" applyFill="1" applyBorder="1" applyAlignment="1">
      <alignment horizontal="center" vertical="center" wrapText="1"/>
    </xf>
    <xf numFmtId="9" fontId="3" fillId="11" borderId="8" xfId="0" applyNumberFormat="1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10" fontId="3" fillId="8" borderId="8" xfId="0" applyNumberFormat="1" applyFont="1" applyFill="1" applyBorder="1" applyAlignment="1">
      <alignment horizontal="center" vertical="center"/>
    </xf>
    <xf numFmtId="10" fontId="3" fillId="8" borderId="8" xfId="0" applyNumberFormat="1" applyFont="1" applyFill="1" applyBorder="1" applyAlignment="1">
      <alignment horizontal="center" vertical="center" wrapText="1"/>
    </xf>
    <xf numFmtId="10" fontId="3" fillId="8" borderId="15" xfId="0" applyNumberFormat="1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4"/>
  <sheetViews>
    <sheetView tabSelected="1" topLeftCell="G10" workbookViewId="0">
      <selection activeCell="S13" sqref="S13"/>
    </sheetView>
  </sheetViews>
  <sheetFormatPr baseColWidth="10" defaultRowHeight="15" x14ac:dyDescent="0.25"/>
  <cols>
    <col min="2" max="2" width="13.5703125" customWidth="1"/>
    <col min="3" max="3" width="14.7109375" customWidth="1"/>
    <col min="4" max="4" width="12.7109375" customWidth="1"/>
    <col min="5" max="5" width="30.42578125" customWidth="1"/>
    <col min="6" max="13" width="11.5703125" customWidth="1"/>
    <col min="14" max="14" width="12" customWidth="1"/>
    <col min="15" max="17" width="11.5703125" customWidth="1"/>
  </cols>
  <sheetData>
    <row r="1" spans="1:20" ht="22.5" customHeight="1" thickBot="1" x14ac:dyDescent="0.3">
      <c r="A1" s="83" t="s">
        <v>0</v>
      </c>
      <c r="B1" s="40" t="s">
        <v>1</v>
      </c>
      <c r="C1" s="83" t="s">
        <v>48</v>
      </c>
      <c r="D1" s="89" t="s">
        <v>2</v>
      </c>
      <c r="E1" s="90" t="s">
        <v>3</v>
      </c>
      <c r="F1" s="91" t="s">
        <v>4</v>
      </c>
      <c r="G1" s="92"/>
      <c r="H1" s="93" t="s">
        <v>5</v>
      </c>
      <c r="I1" s="85" t="s">
        <v>44</v>
      </c>
      <c r="J1" s="86"/>
      <c r="K1" s="86"/>
      <c r="L1" s="86"/>
      <c r="M1" s="86"/>
      <c r="N1" s="86"/>
      <c r="O1" s="86"/>
      <c r="P1" s="86"/>
      <c r="Q1" s="86"/>
      <c r="R1" s="86"/>
      <c r="S1" s="86"/>
      <c r="T1" s="87"/>
    </row>
    <row r="2" spans="1:20" ht="15.75" thickBot="1" x14ac:dyDescent="0.3">
      <c r="A2" s="88"/>
      <c r="B2" s="40"/>
      <c r="C2" s="83"/>
      <c r="D2" s="89"/>
      <c r="E2" s="90"/>
      <c r="F2" s="3" t="s">
        <v>7</v>
      </c>
      <c r="G2" s="4" t="s">
        <v>8</v>
      </c>
      <c r="H2" s="89"/>
      <c r="I2" s="2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</row>
    <row r="4" spans="1:20" ht="64.5" thickBot="1" x14ac:dyDescent="0.3">
      <c r="A4" s="6">
        <v>1</v>
      </c>
      <c r="B4" s="80" t="s">
        <v>21</v>
      </c>
      <c r="C4" s="84" t="s">
        <v>49</v>
      </c>
      <c r="D4" s="39" t="s">
        <v>45</v>
      </c>
      <c r="E4" s="11" t="s">
        <v>33</v>
      </c>
      <c r="F4" s="68">
        <v>1</v>
      </c>
      <c r="G4" s="68">
        <v>0.95</v>
      </c>
      <c r="H4" s="69" t="s">
        <v>24</v>
      </c>
      <c r="I4" s="68">
        <v>0.97</v>
      </c>
      <c r="J4" s="68">
        <v>0.93</v>
      </c>
      <c r="K4" s="68">
        <v>0.99</v>
      </c>
      <c r="L4" s="68">
        <v>0.94</v>
      </c>
      <c r="M4" s="68">
        <v>0.99</v>
      </c>
      <c r="N4" s="70">
        <v>0.99670000000000003</v>
      </c>
      <c r="O4" s="68">
        <v>1</v>
      </c>
      <c r="P4" s="12"/>
      <c r="Q4" s="35"/>
      <c r="R4" s="12"/>
      <c r="S4" s="12"/>
      <c r="T4" s="35"/>
    </row>
    <row r="5" spans="1:20" ht="51.75" thickBot="1" x14ac:dyDescent="0.3">
      <c r="A5" s="6"/>
      <c r="B5" s="81"/>
      <c r="C5" s="84"/>
      <c r="D5" s="39" t="s">
        <v>45</v>
      </c>
      <c r="E5" s="11" t="s">
        <v>46</v>
      </c>
      <c r="F5" s="68">
        <v>1</v>
      </c>
      <c r="G5" s="68">
        <v>0.98</v>
      </c>
      <c r="H5" s="69" t="s">
        <v>24</v>
      </c>
      <c r="I5" s="68">
        <v>1</v>
      </c>
      <c r="J5" s="68">
        <v>1</v>
      </c>
      <c r="K5" s="68">
        <v>1</v>
      </c>
      <c r="L5" s="68">
        <v>1</v>
      </c>
      <c r="M5" s="68">
        <v>1</v>
      </c>
      <c r="N5" s="68">
        <v>1</v>
      </c>
      <c r="O5" s="68">
        <v>1</v>
      </c>
      <c r="P5" s="12"/>
      <c r="Q5" s="35"/>
      <c r="R5" s="12"/>
      <c r="S5" s="12"/>
      <c r="T5" s="35"/>
    </row>
    <row r="6" spans="1:20" ht="60" customHeight="1" thickBot="1" x14ac:dyDescent="0.3">
      <c r="A6" s="6">
        <v>2</v>
      </c>
      <c r="B6" s="81"/>
      <c r="C6" s="84"/>
      <c r="D6" s="39" t="s">
        <v>45</v>
      </c>
      <c r="E6" s="11" t="s">
        <v>40</v>
      </c>
      <c r="F6" s="68">
        <v>1</v>
      </c>
      <c r="G6" s="68">
        <v>0.98</v>
      </c>
      <c r="H6" s="69" t="s">
        <v>24</v>
      </c>
      <c r="I6" s="68">
        <v>1</v>
      </c>
      <c r="J6" s="68">
        <v>1</v>
      </c>
      <c r="K6" s="68">
        <v>1</v>
      </c>
      <c r="L6" s="68">
        <v>1</v>
      </c>
      <c r="M6" s="68">
        <v>1</v>
      </c>
      <c r="N6" s="68">
        <v>1</v>
      </c>
      <c r="O6" s="68">
        <v>1</v>
      </c>
      <c r="P6" s="12"/>
      <c r="Q6" s="12"/>
      <c r="R6" s="12"/>
      <c r="S6" s="12"/>
      <c r="T6" s="12"/>
    </row>
    <row r="7" spans="1:20" ht="26.25" thickBot="1" x14ac:dyDescent="0.3">
      <c r="A7" s="6">
        <v>3</v>
      </c>
      <c r="B7" s="81"/>
      <c r="C7" s="84" t="s">
        <v>50</v>
      </c>
      <c r="D7" s="41" t="s">
        <v>45</v>
      </c>
      <c r="E7" s="42" t="s">
        <v>35</v>
      </c>
      <c r="F7" s="75">
        <v>1</v>
      </c>
      <c r="G7" s="75">
        <v>0.9</v>
      </c>
      <c r="H7" s="76" t="s">
        <v>24</v>
      </c>
      <c r="I7" s="75">
        <v>0.87</v>
      </c>
      <c r="J7" s="75">
        <v>0.85</v>
      </c>
      <c r="K7" s="75">
        <v>1.04</v>
      </c>
      <c r="L7" s="75">
        <v>0.98</v>
      </c>
      <c r="M7" s="76"/>
      <c r="N7" s="44"/>
      <c r="O7" s="38"/>
      <c r="P7" s="38"/>
      <c r="Q7" s="43"/>
      <c r="R7" s="43"/>
      <c r="S7" s="38"/>
      <c r="T7" s="45"/>
    </row>
    <row r="8" spans="1:20" ht="26.25" thickBot="1" x14ac:dyDescent="0.3">
      <c r="A8" s="6">
        <v>4</v>
      </c>
      <c r="B8" s="81"/>
      <c r="C8" s="84"/>
      <c r="D8" s="41" t="s">
        <v>45</v>
      </c>
      <c r="E8" s="42" t="s">
        <v>47</v>
      </c>
      <c r="F8" s="75">
        <v>0.2</v>
      </c>
      <c r="G8" s="75">
        <v>0.01</v>
      </c>
      <c r="H8" s="76" t="s">
        <v>24</v>
      </c>
      <c r="I8" s="75">
        <v>0.21</v>
      </c>
      <c r="J8" s="75">
        <v>0.23</v>
      </c>
      <c r="K8" s="75">
        <v>0.4</v>
      </c>
      <c r="L8" s="75">
        <v>0.11</v>
      </c>
      <c r="M8" s="75">
        <v>0.14000000000000001</v>
      </c>
      <c r="N8" s="44"/>
      <c r="O8" s="38"/>
      <c r="P8" s="38"/>
      <c r="Q8" s="43"/>
      <c r="R8" s="43"/>
      <c r="S8" s="38"/>
      <c r="T8" s="45"/>
    </row>
    <row r="9" spans="1:20" ht="39" thickBot="1" x14ac:dyDescent="0.3">
      <c r="A9" s="6">
        <v>5</v>
      </c>
      <c r="B9" s="81"/>
      <c r="C9" s="84" t="s">
        <v>51</v>
      </c>
      <c r="D9" s="46" t="s">
        <v>45</v>
      </c>
      <c r="E9" s="47" t="s">
        <v>36</v>
      </c>
      <c r="F9" s="64">
        <v>4.0000000000000001E-3</v>
      </c>
      <c r="G9" s="64">
        <v>6.9999999999999994E-5</v>
      </c>
      <c r="H9" s="49" t="s">
        <v>24</v>
      </c>
      <c r="I9" s="66">
        <v>1E-4</v>
      </c>
      <c r="J9" s="50">
        <v>2.0000000000000001E-4</v>
      </c>
      <c r="K9" s="50">
        <v>2.0000000000000001E-4</v>
      </c>
      <c r="L9" s="50">
        <v>4.0000000000000002E-4</v>
      </c>
      <c r="M9" s="50">
        <v>1E-4</v>
      </c>
      <c r="N9" s="50">
        <v>1E-4</v>
      </c>
      <c r="O9" s="64">
        <v>5.9999999999999995E-4</v>
      </c>
      <c r="P9" s="48"/>
      <c r="Q9" s="51"/>
      <c r="R9" s="51"/>
      <c r="S9" s="48"/>
      <c r="T9" s="52"/>
    </row>
    <row r="10" spans="1:20" ht="45.75" thickBot="1" x14ac:dyDescent="0.3">
      <c r="A10" s="6"/>
      <c r="B10" s="81"/>
      <c r="C10" s="84"/>
      <c r="D10" s="46" t="s">
        <v>45</v>
      </c>
      <c r="E10" s="63" t="s">
        <v>53</v>
      </c>
      <c r="F10" s="65">
        <v>2E-3</v>
      </c>
      <c r="G10" s="64">
        <v>6.9999999999999994E-5</v>
      </c>
      <c r="H10" s="49" t="s">
        <v>24</v>
      </c>
      <c r="I10" s="65">
        <f>(14/14070)</f>
        <v>9.9502487562189048E-4</v>
      </c>
      <c r="J10" s="65">
        <f>(23/14017)</f>
        <v>1.6408646643361632E-3</v>
      </c>
      <c r="K10" s="65">
        <f>(21/14299)</f>
        <v>1.4686341702216939E-3</v>
      </c>
      <c r="L10" s="65">
        <f>(15/14216)</f>
        <v>1.0551491277433877E-3</v>
      </c>
      <c r="M10" s="65">
        <f>(23/14245)</f>
        <v>1.6146016146016146E-3</v>
      </c>
      <c r="N10" s="65">
        <f>(29/14243)</f>
        <v>2.0360879028294603E-3</v>
      </c>
      <c r="O10" s="65">
        <f>(27/14235)</f>
        <v>1.8967334035827187E-3</v>
      </c>
      <c r="P10" s="60"/>
      <c r="Q10" s="61"/>
      <c r="R10" s="61"/>
      <c r="S10" s="60"/>
      <c r="T10" s="62"/>
    </row>
    <row r="11" spans="1:20" ht="90" thickBot="1" x14ac:dyDescent="0.3">
      <c r="A11" s="6">
        <v>6</v>
      </c>
      <c r="B11" s="81"/>
      <c r="C11" s="84"/>
      <c r="D11" s="46" t="s">
        <v>45</v>
      </c>
      <c r="E11" s="53" t="s">
        <v>34</v>
      </c>
      <c r="F11" s="54">
        <v>1</v>
      </c>
      <c r="G11" s="54">
        <v>0.98</v>
      </c>
      <c r="H11" s="55" t="s">
        <v>23</v>
      </c>
      <c r="I11" s="67">
        <v>1</v>
      </c>
      <c r="J11" s="67">
        <v>1</v>
      </c>
      <c r="K11" s="67">
        <v>1</v>
      </c>
      <c r="L11" s="67">
        <v>1</v>
      </c>
      <c r="M11" s="67">
        <v>1</v>
      </c>
      <c r="N11" s="67">
        <v>1</v>
      </c>
      <c r="O11" s="67">
        <v>1</v>
      </c>
      <c r="P11" s="67"/>
      <c r="Q11" s="67"/>
      <c r="R11" s="67"/>
      <c r="S11" s="67"/>
      <c r="T11" s="67"/>
    </row>
    <row r="12" spans="1:20" ht="39" thickBot="1" x14ac:dyDescent="0.3">
      <c r="A12" s="6">
        <v>7</v>
      </c>
      <c r="B12" s="82"/>
      <c r="C12" s="59" t="s">
        <v>52</v>
      </c>
      <c r="D12" s="56" t="s">
        <v>45</v>
      </c>
      <c r="E12" s="57" t="s">
        <v>37</v>
      </c>
      <c r="F12" s="71">
        <v>1</v>
      </c>
      <c r="G12" s="72">
        <v>5.0000000000000001E-3</v>
      </c>
      <c r="H12" s="73" t="s">
        <v>24</v>
      </c>
      <c r="I12" s="72">
        <v>5.5999999999999999E-3</v>
      </c>
      <c r="J12" s="72">
        <v>2.07E-2</v>
      </c>
      <c r="K12" s="72">
        <v>1.7299999999999999E-2</v>
      </c>
      <c r="L12" s="72">
        <v>5.3E-3</v>
      </c>
      <c r="M12" s="74">
        <v>5.8999999999999999E-3</v>
      </c>
      <c r="N12" s="58">
        <v>5.1000000000000004E-3</v>
      </c>
      <c r="O12" s="77">
        <v>7.7000000000000002E-3</v>
      </c>
      <c r="P12" s="77">
        <v>1.0500000000000001E-2</v>
      </c>
      <c r="Q12" s="78">
        <v>0</v>
      </c>
      <c r="R12" s="78">
        <v>8.8999999999999999E-3</v>
      </c>
      <c r="S12" s="77">
        <v>1.0699999999999999E-2</v>
      </c>
      <c r="T12" s="79"/>
    </row>
    <row r="13" spans="1:20" x14ac:dyDescent="0.25">
      <c r="A13" s="1"/>
    </row>
    <row r="14" spans="1:20" x14ac:dyDescent="0.25">
      <c r="A14" s="1"/>
    </row>
  </sheetData>
  <autoFilter ref="A2:T11"/>
  <mergeCells count="11">
    <mergeCell ref="I1:T1"/>
    <mergeCell ref="A1:A2"/>
    <mergeCell ref="D1:D2"/>
    <mergeCell ref="E1:E2"/>
    <mergeCell ref="F1:G1"/>
    <mergeCell ref="H1:H2"/>
    <mergeCell ref="B4:B12"/>
    <mergeCell ref="C1:C2"/>
    <mergeCell ref="C4:C6"/>
    <mergeCell ref="C7:C8"/>
    <mergeCell ref="C9:C1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opLeftCell="A13" workbookViewId="0">
      <selection activeCell="H13" sqref="H13"/>
    </sheetView>
  </sheetViews>
  <sheetFormatPr baseColWidth="10" defaultRowHeight="15" x14ac:dyDescent="0.25"/>
  <cols>
    <col min="2" max="2" width="13.5703125" customWidth="1"/>
    <col min="4" max="4" width="30.42578125" customWidth="1"/>
    <col min="5" max="12" width="11.5703125" customWidth="1"/>
    <col min="13" max="13" width="12" customWidth="1"/>
    <col min="14" max="16" width="11.5703125" customWidth="1"/>
  </cols>
  <sheetData>
    <row r="1" spans="1:19" ht="22.5" customHeight="1" thickBot="1" x14ac:dyDescent="0.3">
      <c r="A1" s="83" t="s">
        <v>0</v>
      </c>
      <c r="B1" s="90" t="s">
        <v>1</v>
      </c>
      <c r="C1" s="89" t="s">
        <v>2</v>
      </c>
      <c r="D1" s="90" t="s">
        <v>3</v>
      </c>
      <c r="E1" s="91" t="s">
        <v>4</v>
      </c>
      <c r="F1" s="92"/>
      <c r="G1" s="93" t="s">
        <v>5</v>
      </c>
      <c r="H1" s="85" t="s">
        <v>6</v>
      </c>
      <c r="I1" s="86"/>
      <c r="J1" s="86"/>
      <c r="K1" s="86"/>
      <c r="L1" s="86"/>
      <c r="M1" s="86"/>
      <c r="N1" s="86"/>
      <c r="O1" s="86"/>
      <c r="P1" s="86"/>
      <c r="Q1" s="86"/>
      <c r="R1" s="86"/>
      <c r="S1" s="87"/>
    </row>
    <row r="2" spans="1:19" ht="15.75" thickBot="1" x14ac:dyDescent="0.3">
      <c r="A2" s="88"/>
      <c r="B2" s="90"/>
      <c r="C2" s="89"/>
      <c r="D2" s="90"/>
      <c r="E2" s="3" t="s">
        <v>7</v>
      </c>
      <c r="F2" s="4" t="s">
        <v>8</v>
      </c>
      <c r="G2" s="89"/>
      <c r="H2" s="2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</row>
    <row r="3" spans="1:19" ht="90" thickBot="1" x14ac:dyDescent="0.3">
      <c r="A3" s="6">
        <v>1</v>
      </c>
      <c r="B3" s="94" t="s">
        <v>21</v>
      </c>
      <c r="C3" s="7" t="s">
        <v>22</v>
      </c>
      <c r="D3" s="7" t="s">
        <v>34</v>
      </c>
      <c r="E3" s="8">
        <v>1</v>
      </c>
      <c r="F3" s="8">
        <v>0.98</v>
      </c>
      <c r="G3" s="9" t="s">
        <v>23</v>
      </c>
      <c r="H3" s="26">
        <v>1</v>
      </c>
      <c r="I3" s="26">
        <v>1</v>
      </c>
      <c r="J3" s="26">
        <v>1</v>
      </c>
      <c r="K3" s="26">
        <v>1</v>
      </c>
      <c r="L3" s="26">
        <v>1</v>
      </c>
      <c r="M3" s="26">
        <v>1</v>
      </c>
      <c r="N3" s="9"/>
      <c r="O3" s="9"/>
      <c r="P3" s="9"/>
      <c r="Q3" s="9"/>
      <c r="R3" s="9"/>
      <c r="S3" s="10"/>
    </row>
    <row r="4" spans="1:19" ht="26.25" thickBot="1" x14ac:dyDescent="0.3">
      <c r="A4" s="6">
        <v>2</v>
      </c>
      <c r="B4" s="95"/>
      <c r="C4" s="11" t="s">
        <v>22</v>
      </c>
      <c r="D4" s="11" t="s">
        <v>35</v>
      </c>
      <c r="E4" s="12">
        <v>1</v>
      </c>
      <c r="F4" s="12">
        <v>0.9</v>
      </c>
      <c r="G4" s="13" t="s">
        <v>24</v>
      </c>
      <c r="H4" s="27" t="s">
        <v>29</v>
      </c>
      <c r="I4" s="27" t="s">
        <v>30</v>
      </c>
      <c r="J4" s="27">
        <v>0.98640000000000005</v>
      </c>
      <c r="K4" s="27">
        <v>0.26048622554515716</v>
      </c>
      <c r="L4" s="27">
        <v>2.0706816500769243</v>
      </c>
      <c r="M4" s="28">
        <v>1.1541761730744535</v>
      </c>
      <c r="N4" s="14"/>
      <c r="O4" s="14"/>
      <c r="P4" s="14"/>
      <c r="Q4" s="14"/>
      <c r="R4" s="13"/>
      <c r="S4" s="15"/>
    </row>
    <row r="5" spans="1:19" ht="39" thickBot="1" x14ac:dyDescent="0.3">
      <c r="A5" s="6">
        <v>3</v>
      </c>
      <c r="B5" s="95"/>
      <c r="C5" s="11" t="s">
        <v>22</v>
      </c>
      <c r="D5" s="11" t="s">
        <v>36</v>
      </c>
      <c r="E5" s="13" t="s">
        <v>25</v>
      </c>
      <c r="F5" s="13" t="s">
        <v>26</v>
      </c>
      <c r="G5" s="13" t="s">
        <v>24</v>
      </c>
      <c r="H5" s="34" t="s">
        <v>31</v>
      </c>
      <c r="I5" s="34" t="s">
        <v>32</v>
      </c>
      <c r="J5" s="34">
        <v>7.0299999999999996E-6</v>
      </c>
      <c r="K5" s="27">
        <v>0</v>
      </c>
      <c r="L5" s="27">
        <v>2.5177386129549098E-3</v>
      </c>
      <c r="M5" s="27">
        <v>0</v>
      </c>
      <c r="N5" s="14"/>
      <c r="O5" s="14"/>
      <c r="P5" s="14"/>
      <c r="Q5" s="14"/>
      <c r="R5" s="14"/>
      <c r="S5" s="16"/>
    </row>
    <row r="6" spans="1:19" ht="39" thickBot="1" x14ac:dyDescent="0.3">
      <c r="A6" s="6">
        <v>4</v>
      </c>
      <c r="B6" s="95"/>
      <c r="C6" s="11" t="s">
        <v>22</v>
      </c>
      <c r="D6" s="11" t="s">
        <v>37</v>
      </c>
      <c r="E6" s="13" t="s">
        <v>27</v>
      </c>
      <c r="F6" s="13" t="s">
        <v>41</v>
      </c>
      <c r="G6" s="13" t="s">
        <v>24</v>
      </c>
      <c r="H6" s="34">
        <v>2.3999999999999998E-3</v>
      </c>
      <c r="I6" s="34">
        <v>4.7000000000000002E-3</v>
      </c>
      <c r="J6" s="34">
        <v>3.8E-3</v>
      </c>
      <c r="K6" s="29">
        <v>2E-3</v>
      </c>
      <c r="L6" s="30">
        <v>1.4E-3</v>
      </c>
      <c r="M6" s="30">
        <v>1.54E-2</v>
      </c>
      <c r="N6" s="14"/>
      <c r="O6" s="14"/>
      <c r="P6" s="14"/>
      <c r="Q6" s="14"/>
      <c r="R6" s="14"/>
      <c r="S6" s="16"/>
    </row>
    <row r="7" spans="1:19" ht="64.5" thickBot="1" x14ac:dyDescent="0.3">
      <c r="A7" s="6">
        <v>5</v>
      </c>
      <c r="B7" s="95"/>
      <c r="C7" s="11" t="s">
        <v>22</v>
      </c>
      <c r="D7" s="11" t="s">
        <v>33</v>
      </c>
      <c r="E7" s="12">
        <v>1</v>
      </c>
      <c r="F7" s="12">
        <v>0.95</v>
      </c>
      <c r="G7" s="13" t="s">
        <v>24</v>
      </c>
      <c r="H7" s="12">
        <v>1</v>
      </c>
      <c r="I7" s="12">
        <v>1</v>
      </c>
      <c r="J7" s="12">
        <v>1</v>
      </c>
      <c r="K7" s="29">
        <v>0.96</v>
      </c>
      <c r="L7" s="29">
        <v>0.97860000000000003</v>
      </c>
      <c r="M7" s="29">
        <v>1</v>
      </c>
      <c r="N7" s="12">
        <v>1</v>
      </c>
      <c r="O7" s="12">
        <v>1</v>
      </c>
      <c r="P7" s="35">
        <v>0.98209999999999997</v>
      </c>
      <c r="Q7" s="12">
        <v>1</v>
      </c>
      <c r="R7" s="12">
        <v>1</v>
      </c>
      <c r="S7" s="35">
        <v>0.98280000000000001</v>
      </c>
    </row>
    <row r="8" spans="1:19" ht="26.25" thickBot="1" x14ac:dyDescent="0.3">
      <c r="A8" s="6">
        <v>6</v>
      </c>
      <c r="B8" s="95"/>
      <c r="C8" s="11" t="s">
        <v>22</v>
      </c>
      <c r="D8" s="11" t="s">
        <v>38</v>
      </c>
      <c r="E8" s="12">
        <v>0.2</v>
      </c>
      <c r="F8" s="13" t="s">
        <v>42</v>
      </c>
      <c r="G8" s="13" t="s">
        <v>24</v>
      </c>
      <c r="H8" s="12">
        <v>1</v>
      </c>
      <c r="I8" s="28">
        <v>3.0599999999999999E-2</v>
      </c>
      <c r="J8" s="12">
        <v>1</v>
      </c>
      <c r="K8" s="28">
        <v>0.16974765655505075</v>
      </c>
      <c r="L8" s="28">
        <v>0.24362096623382457</v>
      </c>
      <c r="M8" s="28">
        <v>0.54023747305664571</v>
      </c>
      <c r="N8" s="12">
        <v>1</v>
      </c>
      <c r="O8" s="12">
        <v>1</v>
      </c>
      <c r="P8" s="13"/>
      <c r="Q8" s="13"/>
      <c r="R8" s="12">
        <v>1</v>
      </c>
      <c r="S8" s="15"/>
    </row>
    <row r="9" spans="1:19" ht="26.25" thickBot="1" x14ac:dyDescent="0.3">
      <c r="A9" s="6">
        <v>7</v>
      </c>
      <c r="B9" s="95"/>
      <c r="C9" s="11" t="s">
        <v>22</v>
      </c>
      <c r="D9" s="11" t="s">
        <v>40</v>
      </c>
      <c r="E9" s="12">
        <v>1</v>
      </c>
      <c r="F9" s="12">
        <v>0.98</v>
      </c>
      <c r="G9" s="13" t="s">
        <v>24</v>
      </c>
      <c r="H9" s="12">
        <v>1</v>
      </c>
      <c r="I9" s="12">
        <v>1</v>
      </c>
      <c r="J9" s="12">
        <v>1</v>
      </c>
      <c r="K9" s="12">
        <v>1</v>
      </c>
      <c r="L9" s="12">
        <v>1</v>
      </c>
      <c r="M9" s="29">
        <v>0.97499999999999998</v>
      </c>
      <c r="N9" s="12">
        <v>1</v>
      </c>
      <c r="O9" s="12">
        <v>1</v>
      </c>
      <c r="P9" s="12">
        <v>1</v>
      </c>
      <c r="Q9" s="12">
        <v>1</v>
      </c>
      <c r="R9" s="12">
        <v>1</v>
      </c>
      <c r="S9" s="12">
        <v>1</v>
      </c>
    </row>
    <row r="10" spans="1:19" ht="26.25" thickBot="1" x14ac:dyDescent="0.3">
      <c r="A10" s="6">
        <v>8</v>
      </c>
      <c r="B10" s="95"/>
      <c r="C10" s="17" t="s">
        <v>28</v>
      </c>
      <c r="D10" s="17" t="s">
        <v>35</v>
      </c>
      <c r="E10" s="18">
        <v>1</v>
      </c>
      <c r="F10" s="18">
        <v>0.9</v>
      </c>
      <c r="G10" s="19" t="s">
        <v>24</v>
      </c>
      <c r="H10" s="12">
        <v>1</v>
      </c>
      <c r="I10" s="31">
        <v>0.94569999999999999</v>
      </c>
      <c r="J10" s="12">
        <v>1</v>
      </c>
      <c r="K10" s="32">
        <v>0.24038919974328424</v>
      </c>
      <c r="L10" s="32">
        <v>2.2570845990917401</v>
      </c>
      <c r="M10" s="32">
        <v>1.3851369581396209</v>
      </c>
      <c r="N10" s="12">
        <v>1</v>
      </c>
      <c r="O10" s="12">
        <v>1</v>
      </c>
      <c r="P10" s="19"/>
      <c r="Q10" s="19"/>
      <c r="R10" s="12">
        <v>1</v>
      </c>
      <c r="S10" s="20"/>
    </row>
    <row r="11" spans="1:19" ht="39" thickBot="1" x14ac:dyDescent="0.3">
      <c r="A11" s="6">
        <v>9</v>
      </c>
      <c r="B11" s="95"/>
      <c r="C11" s="17" t="s">
        <v>28</v>
      </c>
      <c r="D11" s="17" t="s">
        <v>36</v>
      </c>
      <c r="E11" s="18">
        <v>1</v>
      </c>
      <c r="F11" s="19" t="s">
        <v>43</v>
      </c>
      <c r="G11" s="19" t="s">
        <v>24</v>
      </c>
      <c r="H11" s="12">
        <v>1</v>
      </c>
      <c r="I11" s="31">
        <v>0</v>
      </c>
      <c r="J11" s="12">
        <v>1</v>
      </c>
      <c r="K11" s="31">
        <v>7.5277586098739099E-4</v>
      </c>
      <c r="L11" s="33">
        <v>2.9036606865083482E-3</v>
      </c>
      <c r="M11" s="33">
        <v>9.8388882056327643E-4</v>
      </c>
      <c r="N11" s="12">
        <v>1</v>
      </c>
      <c r="O11" s="12">
        <v>1</v>
      </c>
      <c r="P11" s="21"/>
      <c r="Q11" s="21"/>
      <c r="R11" s="12">
        <v>1</v>
      </c>
      <c r="S11" s="22"/>
    </row>
    <row r="12" spans="1:19" ht="39" thickBot="1" x14ac:dyDescent="0.3">
      <c r="A12" s="6">
        <v>10</v>
      </c>
      <c r="B12" s="95"/>
      <c r="C12" s="17" t="s">
        <v>28</v>
      </c>
      <c r="D12" s="17" t="s">
        <v>37</v>
      </c>
      <c r="E12" s="18">
        <v>1</v>
      </c>
      <c r="F12" s="19" t="s">
        <v>41</v>
      </c>
      <c r="G12" s="19" t="s">
        <v>24</v>
      </c>
      <c r="H12" s="12">
        <v>1</v>
      </c>
      <c r="I12" s="31">
        <v>1.0999999999999999E-2</v>
      </c>
      <c r="J12" s="12">
        <v>1</v>
      </c>
      <c r="K12" s="31">
        <v>1.52E-2</v>
      </c>
      <c r="L12" s="33">
        <v>1.4200000000000001E-2</v>
      </c>
      <c r="M12" s="33">
        <v>1.01E-2</v>
      </c>
      <c r="N12" s="12">
        <v>1</v>
      </c>
      <c r="O12" s="12">
        <v>1</v>
      </c>
      <c r="P12" s="21"/>
      <c r="Q12" s="21"/>
      <c r="R12" s="12">
        <v>1</v>
      </c>
      <c r="S12" s="22"/>
    </row>
    <row r="13" spans="1:19" ht="64.5" thickBot="1" x14ac:dyDescent="0.3">
      <c r="A13" s="6">
        <v>11</v>
      </c>
      <c r="B13" s="95"/>
      <c r="C13" s="17" t="s">
        <v>28</v>
      </c>
      <c r="D13" s="17" t="s">
        <v>33</v>
      </c>
      <c r="E13" s="18">
        <v>1</v>
      </c>
      <c r="F13" s="18">
        <v>0.95</v>
      </c>
      <c r="G13" s="19" t="s">
        <v>24</v>
      </c>
      <c r="H13" s="37">
        <v>1</v>
      </c>
      <c r="I13" s="31">
        <v>0.92859999999999998</v>
      </c>
      <c r="J13" s="37">
        <v>1</v>
      </c>
      <c r="K13" s="31">
        <v>0.9859</v>
      </c>
      <c r="L13" s="37">
        <v>1</v>
      </c>
      <c r="M13" s="37">
        <v>1</v>
      </c>
      <c r="N13" s="37">
        <v>1</v>
      </c>
      <c r="O13" s="37">
        <v>1</v>
      </c>
      <c r="P13" s="36">
        <v>0.99139999999999995</v>
      </c>
      <c r="Q13" s="36">
        <v>0.98519999999999996</v>
      </c>
      <c r="R13" s="37">
        <v>1</v>
      </c>
      <c r="S13" s="37">
        <v>1</v>
      </c>
    </row>
    <row r="14" spans="1:19" ht="26.25" thickBot="1" x14ac:dyDescent="0.3">
      <c r="A14" s="6">
        <v>12</v>
      </c>
      <c r="B14" s="95"/>
      <c r="C14" s="17" t="s">
        <v>28</v>
      </c>
      <c r="D14" s="17" t="s">
        <v>39</v>
      </c>
      <c r="E14" s="18">
        <v>0.2</v>
      </c>
      <c r="F14" s="18">
        <v>0.01</v>
      </c>
      <c r="G14" s="19" t="s">
        <v>24</v>
      </c>
      <c r="H14" s="12">
        <v>1</v>
      </c>
      <c r="I14" s="31">
        <v>6.5100000000000005E-2</v>
      </c>
      <c r="J14" s="12">
        <v>1</v>
      </c>
      <c r="K14" s="32">
        <v>0.20097304471740704</v>
      </c>
      <c r="L14" s="32">
        <v>0.21543402063222575</v>
      </c>
      <c r="M14" s="32">
        <v>0.48875585727357734</v>
      </c>
      <c r="N14" s="12">
        <v>1</v>
      </c>
      <c r="O14" s="12">
        <v>1</v>
      </c>
      <c r="P14" s="19"/>
      <c r="Q14" s="19"/>
      <c r="R14" s="12">
        <v>1</v>
      </c>
      <c r="S14" s="20"/>
    </row>
    <row r="15" spans="1:19" ht="26.25" thickBot="1" x14ac:dyDescent="0.3">
      <c r="A15" s="6">
        <v>13</v>
      </c>
      <c r="B15" s="96"/>
      <c r="C15" s="23" t="s">
        <v>28</v>
      </c>
      <c r="D15" s="23" t="s">
        <v>40</v>
      </c>
      <c r="E15" s="24">
        <v>1</v>
      </c>
      <c r="F15" s="24">
        <v>0.98</v>
      </c>
      <c r="G15" s="25" t="s">
        <v>24</v>
      </c>
      <c r="H15" s="38">
        <v>1</v>
      </c>
      <c r="I15" s="24">
        <v>1</v>
      </c>
      <c r="J15" s="38">
        <v>1</v>
      </c>
      <c r="K15" s="38">
        <v>1</v>
      </c>
      <c r="L15" s="38">
        <v>1</v>
      </c>
      <c r="M15" s="38">
        <v>1</v>
      </c>
      <c r="N15" s="38">
        <v>1</v>
      </c>
      <c r="O15" s="38">
        <v>1</v>
      </c>
      <c r="P15" s="24">
        <v>1</v>
      </c>
      <c r="Q15" s="24">
        <v>1</v>
      </c>
      <c r="R15" s="38">
        <v>1</v>
      </c>
      <c r="S15" s="38">
        <v>1</v>
      </c>
    </row>
    <row r="16" spans="1:19" x14ac:dyDescent="0.25">
      <c r="A16" s="1"/>
    </row>
    <row r="17" spans="1:1" x14ac:dyDescent="0.25">
      <c r="A17" s="1"/>
    </row>
  </sheetData>
  <autoFilter ref="A2:S15"/>
  <mergeCells count="8">
    <mergeCell ref="H1:S1"/>
    <mergeCell ref="B3:B15"/>
    <mergeCell ref="A1:A2"/>
    <mergeCell ref="B1:B2"/>
    <mergeCell ref="C1:C2"/>
    <mergeCell ref="D1:D2"/>
    <mergeCell ref="E1:F1"/>
    <mergeCell ref="G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2023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Tomala</dc:creator>
  <cp:lastModifiedBy>carlos bermeo</cp:lastModifiedBy>
  <dcterms:created xsi:type="dcterms:W3CDTF">2022-07-27T16:13:05Z</dcterms:created>
  <dcterms:modified xsi:type="dcterms:W3CDTF">2024-01-18T22:31:59Z</dcterms:modified>
</cp:coreProperties>
</file>