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st catego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<sst xmlns="http://schemas.openxmlformats.org/spreadsheetml/2006/main" count="139" uniqueCount="130">
  <si>
    <t xml:space="preserve">Total number of sounds in final dataset</t>
  </si>
  <si>
    <t xml:space="preserve">name</t>
  </si>
  <si>
    <t xml:space="preserve">id</t>
  </si>
  <si>
    <t xml:space="preserve">num dev HQ</t>
  </si>
  <si>
    <t xml:space="preserve">num dev LQ (initially)</t>
  </si>
  <si>
    <t xml:space="preserve">num dev final</t>
  </si>
  <si>
    <t xml:space="preserve">of which dev LQ is:</t>
  </si>
  <si>
    <t xml:space="preserve">num eval</t>
  </si>
  <si>
    <t xml:space="preserve">total</t>
  </si>
  <si>
    <t xml:space="preserve">manual verified examples in each category</t>
  </si>
  <si>
    <t xml:space="preserve">num dev LQ prior</t>
  </si>
  <si>
    <t xml:space="preserve">Source-ambiguous sounds &gt; Deformable shell &gt; Tearing</t>
  </si>
  <si>
    <t xml:space="preserve">/m/07qcx4z</t>
  </si>
  <si>
    <t xml:space="preserve">Source-ambiguous sounds &gt; Deformable shell &gt; Crumpling, crinkling</t>
  </si>
  <si>
    <t xml:space="preserve">/t/dd00112</t>
  </si>
  <si>
    <t xml:space="preserve">Sounds of things &gt; Vehicle &gt; Motor vehicle (road) &gt; Car &gt; Vehicle horn, car horn, honking (MULTIPLE PARENTS)</t>
  </si>
  <si>
    <t xml:space="preserve">/m/0912c9</t>
  </si>
  <si>
    <t xml:space="preserve">Sounds of things &gt; Vehicle &gt; Motor vehicle (road) &gt; Car &gt; Car passing by</t>
  </si>
  <si>
    <t xml:space="preserve">/t/dd00134</t>
  </si>
  <si>
    <t xml:space="preserve">Sounds of things &gt; Vehicle &gt; Motor vehicle (road) &gt; Bus</t>
  </si>
  <si>
    <t xml:space="preserve">/m/01bjv</t>
  </si>
  <si>
    <t xml:space="preserve">Sounds of things &gt; Mechanisms &gt; Clock</t>
  </si>
  <si>
    <t xml:space="preserve">/m/01x3z</t>
  </si>
  <si>
    <t xml:space="preserve">Sounds of things &gt; Liquid &gt; Fill (with liquid)</t>
  </si>
  <si>
    <t xml:space="preserve">/m/07p7b8y</t>
  </si>
  <si>
    <t xml:space="preserve">Sounds of things &gt; Glass &gt; Shatter</t>
  </si>
  <si>
    <t xml:space="preserve">/m/07rn7sz</t>
  </si>
  <si>
    <t xml:space="preserve">Sounds of things &gt; Explosion &gt; Gunshot, gunfire</t>
  </si>
  <si>
    <t xml:space="preserve">/m/032s66</t>
  </si>
  <si>
    <t xml:space="preserve">Sounds of things &gt; Domestic sounds, home sounds &gt; Writing</t>
  </si>
  <si>
    <t xml:space="preserve">/m/081rb</t>
  </si>
  <si>
    <t xml:space="preserve">Sounds of things &gt; Domestic sounds, home sounds &gt; Typing &gt; Computer keyboard</t>
  </si>
  <si>
    <t xml:space="preserve">/m/01m2v</t>
  </si>
  <si>
    <t xml:space="preserve">Sounds of things &gt; Domestic sounds, home sounds &gt; Scissors</t>
  </si>
  <si>
    <t xml:space="preserve">/m/01lsmm</t>
  </si>
  <si>
    <t xml:space="preserve">Sounds of things &gt; Domestic sounds, home sounds &gt; Drawer open or close</t>
  </si>
  <si>
    <t xml:space="preserve">/m/0fqfqc</t>
  </si>
  <si>
    <t xml:space="preserve">Sounds of things &gt; Domestic sounds, home sounds &gt; Door &gt; Squeak (MULTIPLE PARENTS)</t>
  </si>
  <si>
    <t xml:space="preserve">/m/07q6cd_</t>
  </si>
  <si>
    <t xml:space="preserve">Sounds of things &gt; Domestic sounds, home sounds &gt; Door &gt; Doorbell (MULTIPLE PARENTS)</t>
  </si>
  <si>
    <t xml:space="preserve">/m/03wwcy</t>
  </si>
  <si>
    <t xml:space="preserve">Sounds of things &gt; Alarm &gt; Telephone</t>
  </si>
  <si>
    <t xml:space="preserve">/m/07cx4</t>
  </si>
  <si>
    <t xml:space="preserve">Natural sounds &gt; Thunderstorm</t>
  </si>
  <si>
    <t xml:space="preserve">/m/0jb2l</t>
  </si>
  <si>
    <t xml:space="preserve">Music &gt; Musical instrument &gt; Wind instrument, woodwind instrument &gt; Saxophone &gt; Alto saxophone</t>
  </si>
  <si>
    <t xml:space="preserve">/m/02pprs</t>
  </si>
  <si>
    <t xml:space="preserve">Music &gt; Musical instrument &gt; Wind instrument, woodwind instrument &gt; Oboe</t>
  </si>
  <si>
    <t xml:space="preserve">/m/05kms</t>
  </si>
  <si>
    <t xml:space="preserve">Music &gt; Musical instrument &gt; Wind instrument, woodwind instrument &gt; Flute</t>
  </si>
  <si>
    <t xml:space="preserve">/m/0l14j_</t>
  </si>
  <si>
    <t xml:space="preserve">Music &gt; Musical instrument &gt; Wind instrument, woodwind instrument &gt; Clarinet</t>
  </si>
  <si>
    <t xml:space="preserve">/m/01wy6</t>
  </si>
  <si>
    <t xml:space="preserve">Music &gt; Musical instrument &gt; Wind instrument, woodwind instrument &gt; Bassoon</t>
  </si>
  <si>
    <t xml:space="preserve">/m/01c3q</t>
  </si>
  <si>
    <t xml:space="preserve">Music &gt; Musical instrument &gt; Plucked string instrument &gt; Guitar &gt; Electric guitar</t>
  </si>
  <si>
    <t xml:space="preserve">/m/02sgy</t>
  </si>
  <si>
    <t xml:space="preserve">Music &gt; Musical instrument &gt; Plucked string instrument &gt; Guitar &gt; Acoustic guitar</t>
  </si>
  <si>
    <t xml:space="preserve">/m/042v_gx</t>
  </si>
  <si>
    <t xml:space="preserve">Music &gt; Musical instrument &gt; Percussion &gt; Tambourine</t>
  </si>
  <si>
    <t xml:space="preserve">/m/07brj</t>
  </si>
  <si>
    <t xml:space="preserve">Music &gt; Musical instrument &gt; Percussion &gt; Mallet percussion &gt; Glockenspiel</t>
  </si>
  <si>
    <t xml:space="preserve">/m/0dwtp</t>
  </si>
  <si>
    <t xml:space="preserve">Music &gt; Musical instrument &gt; Percussion &gt; Gong</t>
  </si>
  <si>
    <t xml:space="preserve">/m/0mbct</t>
  </si>
  <si>
    <t xml:space="preserve">Music &gt; Musical instrument &gt; Percussion &gt; Drum &gt; Tabla</t>
  </si>
  <si>
    <t xml:space="preserve">/m/01p970</t>
  </si>
  <si>
    <t xml:space="preserve">Music &gt; Musical instrument &gt; Percussion &gt; Drum &gt; Snare drum</t>
  </si>
  <si>
    <t xml:space="preserve">/m/06rvn</t>
  </si>
  <si>
    <t xml:space="preserve">Music &gt; Musical instrument &gt; Percussion &gt; Cymbal &gt; Hi-hat</t>
  </si>
  <si>
    <t xml:space="preserve">/m/03qtq</t>
  </si>
  <si>
    <t xml:space="preserve">Music &gt; Musical instrument &gt; Keyboard (musical) &gt; Piano &gt; Electric piano</t>
  </si>
  <si>
    <t xml:space="preserve">/m/01s0ps</t>
  </si>
  <si>
    <t xml:space="preserve">Music &gt; Musical instrument &gt; Harmonica</t>
  </si>
  <si>
    <t xml:space="preserve">/m/03qjg</t>
  </si>
  <si>
    <t xml:space="preserve">Music &gt; Musical instrument &gt; Brass instrument &gt; Trumpet</t>
  </si>
  <si>
    <t xml:space="preserve">/m/07gql</t>
  </si>
  <si>
    <t xml:space="preserve">Music &gt; Musical instrument &gt; Bowed string instrument &gt; Violin, fiddle &gt; Pizzicato</t>
  </si>
  <si>
    <t xml:space="preserve">/m/0d8_n</t>
  </si>
  <si>
    <t xml:space="preserve">Music &gt; Musical instrument &gt; Bowed string instrument &gt; Double bass</t>
  </si>
  <si>
    <t xml:space="preserve">/m/02fsn</t>
  </si>
  <si>
    <t xml:space="preserve">Music &gt; Musical instrument &gt; Bowed string instrument &gt; Cello</t>
  </si>
  <si>
    <t xml:space="preserve">/m/01xqw</t>
  </si>
  <si>
    <t xml:space="preserve">Music &gt; Musical instrument &gt; Bell &gt; Chime &gt; Wind chime (MULTIPLE PARENTS)</t>
  </si>
  <si>
    <t xml:space="preserve">/m/026fgl</t>
  </si>
  <si>
    <t xml:space="preserve">Human sounds &gt; Respiratory sounds &gt; Cough</t>
  </si>
  <si>
    <t xml:space="preserve">/m/01b_21</t>
  </si>
  <si>
    <t xml:space="preserve">Human sounds &gt; Human voice &gt; Singing &gt; Male singing</t>
  </si>
  <si>
    <t xml:space="preserve">/t/dd00003</t>
  </si>
  <si>
    <t xml:space="preserve">Human sounds &gt; Human voice &gt; Singing &gt; Female singing</t>
  </si>
  <si>
    <t xml:space="preserve">/t/dd00004</t>
  </si>
  <si>
    <t xml:space="preserve">Human sounds &gt; Human locomotion</t>
  </si>
  <si>
    <t xml:space="preserve">/m/0bpl036</t>
  </si>
  <si>
    <t xml:space="preserve">Human sounds &gt; Human group actions &gt; Applause</t>
  </si>
  <si>
    <t xml:space="preserve">/m/028ght</t>
  </si>
  <si>
    <t xml:space="preserve">Human sounds &gt; Hands &gt; Finger snapping</t>
  </si>
  <si>
    <t xml:space="preserve">/m/025_jnm</t>
  </si>
  <si>
    <t xml:space="preserve">Human sounds &gt; Digestive &gt; Fart</t>
  </si>
  <si>
    <t xml:space="preserve">/m/02_nn</t>
  </si>
  <si>
    <t xml:space="preserve">Human sounds &gt; Digestive &gt; Burping, eructation</t>
  </si>
  <si>
    <t xml:space="preserve">/m/03q5_w</t>
  </si>
  <si>
    <t xml:space="preserve">Animal &gt; Livestock, farm animals, working animals &gt; Fowl &gt; Chicken, rooster</t>
  </si>
  <si>
    <t xml:space="preserve">/m/09b5t</t>
  </si>
  <si>
    <t xml:space="preserve">Animal &gt; Domestic animals, pets &gt; Dog &gt; Bark</t>
  </si>
  <si>
    <t xml:space="preserve">/m/05tny_</t>
  </si>
  <si>
    <t xml:space="preserve">Animal &gt; Domestic animals, pets &gt; Cat &gt; Purr</t>
  </si>
  <si>
    <t xml:space="preserve">/m/02yds9</t>
  </si>
  <si>
    <t xml:space="preserve">total check</t>
  </si>
  <si>
    <t xml:space="preserve">min</t>
  </si>
  <si>
    <t xml:space="preserve">max</t>
  </si>
  <si>
    <t xml:space="preserve">median</t>
  </si>
  <si>
    <t xml:space="preserve">total HQ in the dataset</t>
  </si>
  <si>
    <t xml:space="preserve">categories in grey: most of them, 33</t>
  </si>
  <si>
    <t xml:space="preserve">in percentage respect to WHOLE dataset</t>
  </si>
  <si>
    <t xml:space="preserve">leveraging large subsets of data with less reliable annotations, and bootstrapping these using a smaller subset with reliable annotations</t>
  </si>
  <si>
    <t xml:space="preserve">total LQ in the dataset</t>
  </si>
  <si>
    <t xml:space="preserve">10 categories in green:</t>
  </si>
  <si>
    <t xml:space="preserve">sum</t>
  </si>
  <si>
    <t xml:space="preserve">leveraging a comparable amount of HQ and LQ annotations</t>
  </si>
  <si>
    <t xml:space="preserve">5 remaining categories</t>
  </si>
  <si>
    <t xml:space="preserve">eval set with respect to WHOLE dataset</t>
  </si>
  <si>
    <t xml:space="preserve">mostly HQ: only a few LQ (that should be removed for clarity)</t>
  </si>
  <si>
    <t xml:space="preserve">HQ portion in dev w resp to WHOLE dataset</t>
  </si>
  <si>
    <t xml:space="preserve">all LQ in WHOLE dataset</t>
  </si>
  <si>
    <t xml:space="preserve">this numbers are subject to minor changes due to failures in the final conversion to PCM 16 bit 44.100 </t>
  </si>
  <si>
    <t xml:space="preserve">sum all</t>
  </si>
  <si>
    <t xml:space="preserve">dev set with respecto to WHOLE dataset</t>
  </si>
  <si>
    <t xml:space="preserve">summed with eval set with respect to whole</t>
  </si>
  <si>
    <t xml:space="preserve">HQ portion within the dev set</t>
  </si>
  <si>
    <t xml:space="preserve">LQ portion within dev 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</si>
</sst>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33FF99"/>
        <bgColor rgb="FF00FFFF"/>
      </patternFill>
    </fill>
    <fill>
      <patternFill patternType="solid">
        <fgColor rgb="FFEEEEEE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6666"/>
        <bgColor rgb="FFFF6600"/>
      </patternFill>
    </fill>
    <fill>
      <patternFill patternType="solid">
        <fgColor rgb="FFCC66FF"/>
        <bgColor rgb="FF9999FF"/>
      </patternFill>
    </fill>
    <fill>
      <patternFill patternType="solid">
        <fgColor rgb="FF9900FF"/>
        <bgColor rgb="FF800080"/>
      </patternFill>
    </fill>
    <fill>
      <patternFill patternType="solid">
        <fgColor rgb="FFFFFF66"/>
        <bgColor rgb="FFFFFF00"/>
      </patternFill>
    </fill>
    <fill>
      <patternFill patternType="solid">
        <fgColor rgb="FF66FFFF"/>
        <bgColor rgb="FF99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CC"/>
      <rgbColor rgb="FFCC66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0"/>
  <sheetViews>
    <sheetView windowProtection="false" showFormulas="false" showGridLines="true" showRowColHeaders="true" showZeros="true" rightToLeft="false" tabSelected="true" showOutlineSymbols="true" defaultGridColor="true" view="normal" topLeftCell="B22" colorId="64" zoomScale="100" zoomScaleNormal="100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81.5357142857143"/>
    <col collapsed="false" hidden="false" max="2" min="2" style="0" width="8.36734693877551"/>
    <col collapsed="false" hidden="false" max="3" min="3" style="0" width="15.2551020408163"/>
    <col collapsed="false" hidden="false" max="4" min="4" style="0" width="21.3928571428571"/>
    <col collapsed="false" hidden="false" max="5" min="5" style="0" width="15.2551020408163"/>
    <col collapsed="false" hidden="false" max="6" min="6" style="0" width="24.7295918367347"/>
    <col collapsed="false" hidden="false" max="7" min="7" style="0" width="16.469387755102"/>
    <col collapsed="false" hidden="false" max="8" min="8" style="0" width="8.36734693877551"/>
    <col collapsed="false" hidden="false" max="9" min="9" style="0" width="9.71938775510204"/>
    <col collapsed="false" hidden="false" max="10" min="10" style="0" width="45.984693877551"/>
    <col collapsed="false" hidden="false" max="1025" min="11" style="0" width="8.36734693877551"/>
  </cols>
  <sheetData>
    <row r="1" customFormat="false" ht="13.8" hidden="false" customHeight="false" outlineLevel="0" collapsed="false">
      <c r="A1" s="0" t="s">
        <v>0</v>
      </c>
      <c r="C1" s="0" t="n">
        <v>11979</v>
      </c>
    </row>
    <row r="2" customFormat="false" ht="13.8" hidden="false" customHeight="false" outlineLevel="0" collapsed="false">
      <c r="A2" s="0" t="s">
        <v>1</v>
      </c>
      <c r="B2" s="0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0" t="s">
        <v>8</v>
      </c>
      <c r="J2" s="0" t="s">
        <v>9</v>
      </c>
      <c r="O2" s="0" t="s">
        <v>10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n">
        <v>38</v>
      </c>
      <c r="D3" s="2" t="n">
        <v>621</v>
      </c>
      <c r="E3" s="0" t="n">
        <v>272</v>
      </c>
      <c r="F3" s="0" t="n">
        <f aca="false">E3-C3</f>
        <v>234</v>
      </c>
      <c r="G3" s="0" t="n">
        <v>15</v>
      </c>
      <c r="H3" s="0" t="n">
        <f aca="false">SUM(E3,G3)</f>
        <v>287</v>
      </c>
      <c r="J3" s="0" t="n">
        <f aca="false">C3+G3</f>
        <v>53</v>
      </c>
      <c r="O3" s="0" t="n">
        <v>1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2" t="n">
        <v>29</v>
      </c>
      <c r="D4" s="2" t="n">
        <v>278</v>
      </c>
      <c r="E4" s="0" t="n">
        <v>282</v>
      </c>
      <c r="F4" s="0" t="n">
        <f aca="false">E4-C4</f>
        <v>253</v>
      </c>
      <c r="G4" s="0" t="n">
        <v>14</v>
      </c>
      <c r="H4" s="0" t="n">
        <f aca="false">SUM(E4,G4)</f>
        <v>296</v>
      </c>
      <c r="J4" s="0" t="n">
        <f aca="false">C4+G4</f>
        <v>43</v>
      </c>
      <c r="O4" s="0" t="n">
        <v>0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n">
        <v>55</v>
      </c>
      <c r="D5" s="3" t="n">
        <v>58</v>
      </c>
      <c r="E5" s="0" t="n">
        <v>113</v>
      </c>
      <c r="F5" s="0" t="n">
        <f aca="false">E5-C5</f>
        <v>58</v>
      </c>
      <c r="G5" s="0" t="n">
        <v>24</v>
      </c>
      <c r="H5" s="0" t="n">
        <f aca="false">SUM(E5,G5)</f>
        <v>137</v>
      </c>
      <c r="J5" s="0" t="n">
        <f aca="false">C5+G5</f>
        <v>79</v>
      </c>
      <c r="O5" s="0" t="n">
        <v>0</v>
      </c>
    </row>
    <row r="6" customFormat="false" ht="13.8" hidden="false" customHeight="false" outlineLevel="0" collapsed="false">
      <c r="A6" s="3" t="s">
        <v>17</v>
      </c>
      <c r="B6" s="3" t="s">
        <v>18</v>
      </c>
      <c r="C6" s="3" t="n">
        <v>39</v>
      </c>
      <c r="D6" s="3" t="n">
        <v>55</v>
      </c>
      <c r="E6" s="0" t="n">
        <v>94</v>
      </c>
      <c r="F6" s="0" t="n">
        <f aca="false">E6-C6</f>
        <v>55</v>
      </c>
      <c r="G6" s="0" t="n">
        <v>17</v>
      </c>
      <c r="H6" s="0" t="n">
        <f aca="false">SUM(E6,G6)</f>
        <v>111</v>
      </c>
      <c r="J6" s="0" t="n">
        <f aca="false">C6+G6</f>
        <v>56</v>
      </c>
      <c r="O6" s="0" t="n">
        <v>4</v>
      </c>
    </row>
    <row r="7" customFormat="false" ht="13.8" hidden="false" customHeight="false" outlineLevel="0" collapsed="false">
      <c r="A7" s="2" t="s">
        <v>19</v>
      </c>
      <c r="B7" s="2" t="s">
        <v>20</v>
      </c>
      <c r="C7" s="2" t="n">
        <v>61</v>
      </c>
      <c r="D7" s="2" t="n">
        <v>203</v>
      </c>
      <c r="E7" s="0" t="n">
        <v>264</v>
      </c>
      <c r="F7" s="0" t="n">
        <f aca="false">E7-C7</f>
        <v>203</v>
      </c>
      <c r="G7" s="0" t="n">
        <v>27</v>
      </c>
      <c r="H7" s="0" t="n">
        <f aca="false">SUM(E7,G7)</f>
        <v>291</v>
      </c>
      <c r="J7" s="0" t="n">
        <f aca="false">C7+G7</f>
        <v>88</v>
      </c>
      <c r="O7" s="0" t="n">
        <v>12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2" t="n">
        <v>53</v>
      </c>
      <c r="D8" s="2" t="n">
        <v>408</v>
      </c>
      <c r="E8" s="0" t="n">
        <v>292</v>
      </c>
      <c r="F8" s="0" t="n">
        <f aca="false">E8-C8</f>
        <v>239</v>
      </c>
      <c r="G8" s="0" t="n">
        <v>22</v>
      </c>
      <c r="H8" s="0" t="n">
        <f aca="false">SUM(E8,G8)</f>
        <v>314</v>
      </c>
      <c r="J8" s="0" t="n">
        <f aca="false">C8+G8</f>
        <v>75</v>
      </c>
      <c r="O8" s="0" t="n">
        <v>0</v>
      </c>
    </row>
    <row r="9" customFormat="false" ht="13.8" hidden="false" customHeight="false" outlineLevel="0" collapsed="false">
      <c r="A9" s="3" t="s">
        <v>23</v>
      </c>
      <c r="B9" s="3" t="s">
        <v>24</v>
      </c>
      <c r="C9" s="3" t="n">
        <v>36</v>
      </c>
      <c r="D9" s="3" t="n">
        <v>62</v>
      </c>
      <c r="E9" s="0" t="n">
        <v>98</v>
      </c>
      <c r="F9" s="0" t="n">
        <f aca="false">E9-C9</f>
        <v>62</v>
      </c>
      <c r="G9" s="0" t="n">
        <v>15</v>
      </c>
      <c r="H9" s="0" t="n">
        <f aca="false">SUM(E9,G9)</f>
        <v>113</v>
      </c>
      <c r="J9" s="0" t="n">
        <f aca="false">C9+G9</f>
        <v>51</v>
      </c>
      <c r="O9" s="0" t="n">
        <v>2</v>
      </c>
    </row>
    <row r="10" customFormat="false" ht="13.8" hidden="false" customHeight="false" outlineLevel="0" collapsed="false">
      <c r="A10" s="2" t="s">
        <v>25</v>
      </c>
      <c r="B10" s="2" t="s">
        <v>26</v>
      </c>
      <c r="C10" s="2" t="n">
        <v>46</v>
      </c>
      <c r="D10" s="2" t="n">
        <v>552</v>
      </c>
      <c r="E10" s="0" t="n">
        <v>298</v>
      </c>
      <c r="F10" s="0" t="n">
        <f aca="false">E10-C10</f>
        <v>252</v>
      </c>
      <c r="G10" s="0" t="n">
        <v>20</v>
      </c>
      <c r="H10" s="0" t="n">
        <f aca="false">SUM(E10,G10)</f>
        <v>318</v>
      </c>
      <c r="J10" s="0" t="n">
        <f aca="false">C10+G10</f>
        <v>66</v>
      </c>
      <c r="O10" s="0" t="n">
        <v>2</v>
      </c>
    </row>
    <row r="11" customFormat="false" ht="13.8" hidden="false" customHeight="false" outlineLevel="0" collapsed="false">
      <c r="A11" s="0" t="s">
        <v>27</v>
      </c>
      <c r="B11" s="0" t="s">
        <v>28</v>
      </c>
      <c r="C11" s="0" t="n">
        <v>157</v>
      </c>
      <c r="D11" s="0" t="n">
        <v>2</v>
      </c>
      <c r="E11" s="0" t="n">
        <v>159</v>
      </c>
      <c r="F11" s="0" t="n">
        <f aca="false">E11-C11</f>
        <v>2</v>
      </c>
      <c r="G11" s="0" t="n">
        <v>67</v>
      </c>
      <c r="H11" s="0" t="n">
        <f aca="false">SUM(E11,G11)</f>
        <v>226</v>
      </c>
      <c r="J11" s="0" t="n">
        <f aca="false">C11+G11</f>
        <v>224</v>
      </c>
      <c r="O11" s="0" t="n">
        <v>0</v>
      </c>
    </row>
    <row r="12" customFormat="false" ht="13.8" hidden="false" customHeight="false" outlineLevel="0" collapsed="false">
      <c r="A12" s="2" t="s">
        <v>29</v>
      </c>
      <c r="B12" s="2" t="s">
        <v>30</v>
      </c>
      <c r="C12" s="2" t="n">
        <v>63</v>
      </c>
      <c r="D12" s="2" t="n">
        <v>268</v>
      </c>
      <c r="E12" s="0" t="n">
        <v>295</v>
      </c>
      <c r="F12" s="0" t="n">
        <f aca="false">E12-C12</f>
        <v>232</v>
      </c>
      <c r="G12" s="0" t="n">
        <v>28</v>
      </c>
      <c r="H12" s="0" t="n">
        <f aca="false">SUM(E12,G12)</f>
        <v>323</v>
      </c>
      <c r="J12" s="0" t="n">
        <f aca="false">C12+G12</f>
        <v>91</v>
      </c>
      <c r="O12" s="0" t="n">
        <v>0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2" t="n">
        <v>37</v>
      </c>
      <c r="D13" s="2" t="n">
        <v>124</v>
      </c>
      <c r="E13" s="0" t="n">
        <v>161</v>
      </c>
      <c r="F13" s="0" t="n">
        <f aca="false">E13-C13</f>
        <v>124</v>
      </c>
      <c r="G13" s="0" t="n">
        <v>16</v>
      </c>
      <c r="H13" s="0" t="n">
        <f aca="false">SUM(E13,G13)</f>
        <v>177</v>
      </c>
      <c r="J13" s="0" t="n">
        <f aca="false">C13+G13</f>
        <v>53</v>
      </c>
      <c r="O13" s="0" t="n">
        <v>5</v>
      </c>
    </row>
    <row r="14" customFormat="false" ht="13.8" hidden="false" customHeight="false" outlineLevel="0" collapsed="false">
      <c r="A14" s="2" t="s">
        <v>33</v>
      </c>
      <c r="B14" s="2" t="s">
        <v>34</v>
      </c>
      <c r="C14" s="2" t="n">
        <v>36</v>
      </c>
      <c r="D14" s="2" t="n">
        <v>86</v>
      </c>
      <c r="E14" s="0" t="n">
        <v>122</v>
      </c>
      <c r="F14" s="0" t="n">
        <f aca="false">E14-C14</f>
        <v>86</v>
      </c>
      <c r="G14" s="0" t="n">
        <v>16</v>
      </c>
      <c r="H14" s="0" t="n">
        <f aca="false">SUM(E14,G14)</f>
        <v>138</v>
      </c>
      <c r="J14" s="0" t="n">
        <f aca="false">C14+G14</f>
        <v>52</v>
      </c>
      <c r="O14" s="0" t="n">
        <v>6</v>
      </c>
    </row>
    <row r="15" customFormat="false" ht="13.8" hidden="false" customHeight="false" outlineLevel="0" collapsed="false">
      <c r="A15" s="2" t="s">
        <v>35</v>
      </c>
      <c r="B15" s="2" t="s">
        <v>36</v>
      </c>
      <c r="C15" s="2" t="n">
        <v>54</v>
      </c>
      <c r="D15" s="2" t="n">
        <v>150</v>
      </c>
      <c r="E15" s="0" t="n">
        <v>204</v>
      </c>
      <c r="F15" s="0" t="n">
        <f aca="false">E15-C15</f>
        <v>150</v>
      </c>
      <c r="G15" s="0" t="n">
        <v>22</v>
      </c>
      <c r="H15" s="0" t="n">
        <f aca="false">SUM(E15,G15)</f>
        <v>226</v>
      </c>
      <c r="J15" s="0" t="n">
        <f aca="false">C15+G15</f>
        <v>76</v>
      </c>
      <c r="O15" s="0" t="n">
        <v>9</v>
      </c>
    </row>
    <row r="16" customFormat="false" ht="13.8" hidden="false" customHeight="false" outlineLevel="0" collapsed="false">
      <c r="A16" s="2" t="s">
        <v>37</v>
      </c>
      <c r="B16" s="2" t="s">
        <v>38</v>
      </c>
      <c r="C16" s="2" t="n">
        <v>39</v>
      </c>
      <c r="D16" s="2" t="n">
        <v>1750</v>
      </c>
      <c r="E16" s="0" t="n">
        <v>290</v>
      </c>
      <c r="F16" s="0" t="n">
        <f aca="false">E16-C16</f>
        <v>251</v>
      </c>
      <c r="G16" s="0" t="n">
        <v>16</v>
      </c>
      <c r="H16" s="0" t="n">
        <f aca="false">SUM(E16,G16)</f>
        <v>306</v>
      </c>
      <c r="J16" s="0" t="n">
        <f aca="false">C16+G16</f>
        <v>55</v>
      </c>
      <c r="O16" s="0" t="n">
        <v>5</v>
      </c>
    </row>
    <row r="17" customFormat="false" ht="13.8" hidden="false" customHeight="false" outlineLevel="0" collapsed="false">
      <c r="A17" s="0" t="s">
        <v>39</v>
      </c>
      <c r="B17" s="0" t="s">
        <v>40</v>
      </c>
      <c r="C17" s="0" t="n">
        <v>103</v>
      </c>
      <c r="D17" s="0" t="n">
        <v>1</v>
      </c>
      <c r="E17" s="0" t="n">
        <v>104</v>
      </c>
      <c r="F17" s="0" t="n">
        <f aca="false">E17-C17</f>
        <v>1</v>
      </c>
      <c r="G17" s="0" t="n">
        <v>43</v>
      </c>
      <c r="H17" s="0" t="n">
        <f aca="false">SUM(E17,G17)</f>
        <v>147</v>
      </c>
      <c r="J17" s="0" t="n">
        <f aca="false">C17+G17</f>
        <v>146</v>
      </c>
      <c r="O17" s="0" t="n">
        <v>0</v>
      </c>
    </row>
    <row r="18" customFormat="false" ht="13.8" hidden="false" customHeight="false" outlineLevel="0" collapsed="false">
      <c r="A18" s="0" t="s">
        <v>41</v>
      </c>
      <c r="B18" s="0" t="s">
        <v>42</v>
      </c>
      <c r="C18" s="0" t="n">
        <v>135</v>
      </c>
      <c r="D18" s="0" t="n">
        <v>9</v>
      </c>
      <c r="E18" s="0" t="n">
        <v>144</v>
      </c>
      <c r="F18" s="0" t="n">
        <f aca="false">E18-C18</f>
        <v>9</v>
      </c>
      <c r="G18" s="0" t="n">
        <v>58</v>
      </c>
      <c r="H18" s="0" t="n">
        <f aca="false">SUM(E18,G18)</f>
        <v>202</v>
      </c>
      <c r="J18" s="0" t="n">
        <f aca="false">C18+G18</f>
        <v>193</v>
      </c>
      <c r="O18" s="0" t="n">
        <v>0</v>
      </c>
    </row>
    <row r="19" customFormat="false" ht="13.8" hidden="false" customHeight="false" outlineLevel="0" collapsed="false">
      <c r="A19" s="2" t="s">
        <v>43</v>
      </c>
      <c r="B19" s="2" t="s">
        <v>44</v>
      </c>
      <c r="C19" s="2" t="n">
        <v>37</v>
      </c>
      <c r="D19" s="2" t="n">
        <v>693</v>
      </c>
      <c r="E19" s="0" t="n">
        <v>293</v>
      </c>
      <c r="F19" s="0" t="n">
        <f aca="false">E19-C19</f>
        <v>256</v>
      </c>
      <c r="G19" s="0" t="n">
        <v>16</v>
      </c>
      <c r="H19" s="0" t="n">
        <f aca="false">SUM(E19,G19)</f>
        <v>309</v>
      </c>
      <c r="J19" s="0" t="n">
        <f aca="false">C19+G19</f>
        <v>53</v>
      </c>
      <c r="O19" s="0" t="n">
        <v>0</v>
      </c>
    </row>
    <row r="20" customFormat="false" ht="13.8" hidden="false" customHeight="false" outlineLevel="0" collapsed="false">
      <c r="A20" s="3" t="s">
        <v>45</v>
      </c>
      <c r="B20" s="3" t="s">
        <v>46</v>
      </c>
      <c r="C20" s="3" t="n">
        <v>95</v>
      </c>
      <c r="D20" s="3" t="n">
        <v>100</v>
      </c>
      <c r="E20" s="0" t="n">
        <v>195</v>
      </c>
      <c r="F20" s="0" t="n">
        <f aca="false">E20-C20</f>
        <v>100</v>
      </c>
      <c r="G20" s="0" t="n">
        <v>41</v>
      </c>
      <c r="H20" s="0" t="n">
        <f aca="false">SUM(E20,G20)</f>
        <v>236</v>
      </c>
      <c r="J20" s="0" t="n">
        <f aca="false">C20+G20</f>
        <v>136</v>
      </c>
      <c r="O20" s="0" t="n">
        <v>3</v>
      </c>
    </row>
    <row r="21" customFormat="false" ht="13.8" hidden="false" customHeight="false" outlineLevel="0" collapsed="false">
      <c r="A21" s="2" t="s">
        <v>47</v>
      </c>
      <c r="B21" s="2" t="s">
        <v>48</v>
      </c>
      <c r="C21" s="2" t="n">
        <v>99</v>
      </c>
      <c r="D21" s="2" t="n">
        <v>204</v>
      </c>
      <c r="E21" s="0" t="n">
        <v>300</v>
      </c>
      <c r="F21" s="0" t="n">
        <f aca="false">E21-C21</f>
        <v>201</v>
      </c>
      <c r="G21" s="0" t="n">
        <v>42</v>
      </c>
      <c r="H21" s="0" t="n">
        <f aca="false">SUM(E21,G21)</f>
        <v>342</v>
      </c>
      <c r="J21" s="0" t="n">
        <f aca="false">C21+G21</f>
        <v>141</v>
      </c>
      <c r="O21" s="0" t="n">
        <v>1</v>
      </c>
    </row>
    <row r="22" customFormat="false" ht="13.8" hidden="false" customHeight="false" outlineLevel="0" collapsed="false">
      <c r="A22" s="2" t="s">
        <v>49</v>
      </c>
      <c r="B22" s="2" t="s">
        <v>50</v>
      </c>
      <c r="C22" s="2" t="n">
        <v>148</v>
      </c>
      <c r="D22" s="2" t="n">
        <v>1305</v>
      </c>
      <c r="E22" s="0" t="n">
        <v>295</v>
      </c>
      <c r="F22" s="0" t="n">
        <f aca="false">E22-C22</f>
        <v>147</v>
      </c>
      <c r="G22" s="0" t="n">
        <v>64</v>
      </c>
      <c r="H22" s="0" t="n">
        <f aca="false">SUM(E22,G22)</f>
        <v>359</v>
      </c>
      <c r="J22" s="0" t="n">
        <f aca="false">C22+G22</f>
        <v>212</v>
      </c>
      <c r="O22" s="0" t="n">
        <v>5</v>
      </c>
    </row>
    <row r="23" customFormat="false" ht="13.8" hidden="false" customHeight="false" outlineLevel="0" collapsed="false">
      <c r="A23" s="2" t="s">
        <v>51</v>
      </c>
      <c r="B23" s="2" t="s">
        <v>52</v>
      </c>
      <c r="C23" s="2" t="n">
        <v>133</v>
      </c>
      <c r="D23" s="2" t="n">
        <v>1655</v>
      </c>
      <c r="E23" s="0" t="n">
        <v>296</v>
      </c>
      <c r="F23" s="0" t="n">
        <f aca="false">E23-C23</f>
        <v>163</v>
      </c>
      <c r="G23" s="0" t="n">
        <v>57</v>
      </c>
      <c r="H23" s="0" t="n">
        <f aca="false">SUM(E23,G23)</f>
        <v>353</v>
      </c>
      <c r="J23" s="0" t="n">
        <f aca="false">C23+G23</f>
        <v>190</v>
      </c>
      <c r="O23" s="0" t="n">
        <v>1</v>
      </c>
    </row>
    <row r="24" customFormat="false" ht="13.8" hidden="false" customHeight="false" outlineLevel="0" collapsed="false">
      <c r="A24" s="0" t="s">
        <v>53</v>
      </c>
      <c r="B24" s="0" t="s">
        <v>54</v>
      </c>
      <c r="C24" s="0" t="n">
        <v>134</v>
      </c>
      <c r="D24" s="0" t="n">
        <v>0</v>
      </c>
      <c r="E24" s="0" t="n">
        <v>134</v>
      </c>
      <c r="F24" s="0" t="n">
        <f aca="false">E24-C24</f>
        <v>0</v>
      </c>
      <c r="G24" s="0" t="n">
        <v>58</v>
      </c>
      <c r="H24" s="0" t="n">
        <f aca="false">SUM(E24,G24)</f>
        <v>192</v>
      </c>
      <c r="J24" s="0" t="n">
        <f aca="false">C24+G24</f>
        <v>192</v>
      </c>
      <c r="O24" s="0" t="n">
        <v>0</v>
      </c>
    </row>
    <row r="25" customFormat="false" ht="13.8" hidden="false" customHeight="false" outlineLevel="0" collapsed="false">
      <c r="A25" s="2" t="s">
        <v>55</v>
      </c>
      <c r="B25" s="2" t="s">
        <v>56</v>
      </c>
      <c r="C25" s="2" t="n">
        <v>32</v>
      </c>
      <c r="D25" s="2" t="n">
        <v>1085</v>
      </c>
      <c r="E25" s="0" t="n">
        <v>292</v>
      </c>
      <c r="F25" s="0" t="n">
        <f aca="false">E25-C25</f>
        <v>260</v>
      </c>
      <c r="G25" s="0" t="n">
        <v>14</v>
      </c>
      <c r="H25" s="0" t="n">
        <f aca="false">SUM(E25,G25)</f>
        <v>306</v>
      </c>
      <c r="J25" s="0" t="n">
        <f aca="false">C25+G25</f>
        <v>46</v>
      </c>
      <c r="O25" s="0" t="n">
        <v>2</v>
      </c>
    </row>
    <row r="26" customFormat="false" ht="13.8" hidden="false" customHeight="false" outlineLevel="0" collapsed="false">
      <c r="A26" s="2" t="s">
        <v>57</v>
      </c>
      <c r="B26" s="2" t="s">
        <v>58</v>
      </c>
      <c r="C26" s="2" t="n">
        <v>131</v>
      </c>
      <c r="D26" s="2" t="n">
        <v>1862</v>
      </c>
      <c r="E26" s="0" t="n">
        <v>294</v>
      </c>
      <c r="F26" s="0" t="n">
        <f aca="false">E26-C26</f>
        <v>163</v>
      </c>
      <c r="G26" s="0" t="n">
        <v>59</v>
      </c>
      <c r="H26" s="0" t="n">
        <f aca="false">SUM(E26,G26)</f>
        <v>353</v>
      </c>
      <c r="J26" s="0" t="n">
        <f aca="false">C26+G26</f>
        <v>190</v>
      </c>
      <c r="O26" s="0" t="n">
        <v>10</v>
      </c>
    </row>
    <row r="27" customFormat="false" ht="13.8" hidden="false" customHeight="false" outlineLevel="0" collapsed="false">
      <c r="A27" s="3" t="s">
        <v>59</v>
      </c>
      <c r="B27" s="3" t="s">
        <v>60</v>
      </c>
      <c r="C27" s="3" t="n">
        <v>94</v>
      </c>
      <c r="D27" s="3" t="n">
        <v>147</v>
      </c>
      <c r="E27" s="0" t="n">
        <v>241</v>
      </c>
      <c r="F27" s="0" t="n">
        <f aca="false">E27-C27</f>
        <v>147</v>
      </c>
      <c r="G27" s="0" t="n">
        <v>41</v>
      </c>
      <c r="H27" s="0" t="n">
        <f aca="false">SUM(E27,G27)</f>
        <v>282</v>
      </c>
      <c r="J27" s="0" t="n">
        <f aca="false">C27+G27</f>
        <v>135</v>
      </c>
      <c r="O27" s="0" t="n">
        <v>11</v>
      </c>
    </row>
    <row r="28" customFormat="false" ht="13.8" hidden="false" customHeight="false" outlineLevel="0" collapsed="false">
      <c r="A28" s="3" t="s">
        <v>61</v>
      </c>
      <c r="B28" s="3" t="s">
        <v>62</v>
      </c>
      <c r="C28" s="3" t="n">
        <v>62</v>
      </c>
      <c r="D28" s="3" t="n">
        <v>50</v>
      </c>
      <c r="E28" s="0" t="n">
        <v>112</v>
      </c>
      <c r="F28" s="0" t="n">
        <f aca="false">E28-C28</f>
        <v>50</v>
      </c>
      <c r="G28" s="0" t="n">
        <v>28</v>
      </c>
      <c r="H28" s="0" t="n">
        <f aca="false">SUM(E28,G28)</f>
        <v>140</v>
      </c>
      <c r="J28" s="0" t="n">
        <f aca="false">C28+G28</f>
        <v>90</v>
      </c>
      <c r="O28" s="0" t="n">
        <v>1</v>
      </c>
    </row>
    <row r="29" customFormat="false" ht="13.8" hidden="false" customHeight="false" outlineLevel="0" collapsed="false">
      <c r="A29" s="2" t="s">
        <v>63</v>
      </c>
      <c r="B29" s="2" t="s">
        <v>64</v>
      </c>
      <c r="C29" s="2" t="n">
        <v>37</v>
      </c>
      <c r="D29" s="2" t="n">
        <v>354</v>
      </c>
      <c r="E29" s="0" t="n">
        <v>298</v>
      </c>
      <c r="F29" s="0" t="n">
        <f aca="false">E29-C29</f>
        <v>261</v>
      </c>
      <c r="G29" s="0" t="n">
        <v>16</v>
      </c>
      <c r="H29" s="0" t="n">
        <f aca="false">SUM(E29,G29)</f>
        <v>314</v>
      </c>
      <c r="J29" s="0" t="n">
        <f aca="false">C29+G29</f>
        <v>53</v>
      </c>
      <c r="O29" s="0" t="n">
        <v>2</v>
      </c>
    </row>
    <row r="30" customFormat="false" ht="13.8" hidden="false" customHeight="false" outlineLevel="0" collapsed="false">
      <c r="A30" s="2" t="s">
        <v>65</v>
      </c>
      <c r="B30" s="2" t="s">
        <v>66</v>
      </c>
      <c r="C30" s="2" t="n">
        <v>35</v>
      </c>
      <c r="D30" s="2" t="n">
        <v>83</v>
      </c>
      <c r="E30" s="0" t="n">
        <v>118</v>
      </c>
      <c r="F30" s="0" t="n">
        <f aca="false">E30-C30</f>
        <v>83</v>
      </c>
      <c r="G30" s="0" t="n">
        <v>15</v>
      </c>
      <c r="H30" s="0" t="n">
        <f aca="false">SUM(E30,G30)</f>
        <v>133</v>
      </c>
      <c r="J30" s="0" t="n">
        <f aca="false">C30+G30</f>
        <v>50</v>
      </c>
      <c r="O30" s="0" t="n">
        <v>5</v>
      </c>
    </row>
    <row r="31" customFormat="false" ht="13.8" hidden="false" customHeight="false" outlineLevel="0" collapsed="false">
      <c r="A31" s="2" t="s">
        <v>67</v>
      </c>
      <c r="B31" s="2" t="s">
        <v>68</v>
      </c>
      <c r="C31" s="2" t="n">
        <v>82</v>
      </c>
      <c r="D31" s="2" t="n">
        <v>6875</v>
      </c>
      <c r="E31" s="0" t="n">
        <v>300</v>
      </c>
      <c r="F31" s="0" t="n">
        <f aca="false">E31-C31</f>
        <v>218</v>
      </c>
      <c r="G31" s="0" t="n">
        <v>35</v>
      </c>
      <c r="H31" s="0" t="n">
        <f aca="false">SUM(E31,G31)</f>
        <v>335</v>
      </c>
      <c r="J31" s="0" t="n">
        <f aca="false">C31+G31</f>
        <v>117</v>
      </c>
      <c r="O31" s="0" t="n">
        <v>0</v>
      </c>
    </row>
    <row r="32" customFormat="false" ht="13.8" hidden="false" customHeight="false" outlineLevel="0" collapsed="false">
      <c r="A32" s="2" t="s">
        <v>69</v>
      </c>
      <c r="B32" s="2" t="s">
        <v>70</v>
      </c>
      <c r="C32" s="2" t="n">
        <v>46</v>
      </c>
      <c r="D32" s="2" t="n">
        <v>1170</v>
      </c>
      <c r="E32" s="0" t="n">
        <v>296</v>
      </c>
      <c r="F32" s="0" t="n">
        <f aca="false">E32-C32</f>
        <v>250</v>
      </c>
      <c r="G32" s="0" t="n">
        <v>20</v>
      </c>
      <c r="H32" s="0" t="n">
        <f aca="false">SUM(E32,G32)</f>
        <v>316</v>
      </c>
      <c r="J32" s="0" t="n">
        <f aca="false">C32+G32</f>
        <v>66</v>
      </c>
      <c r="O32" s="0" t="n">
        <v>3</v>
      </c>
    </row>
    <row r="33" customFormat="false" ht="13.8" hidden="false" customHeight="false" outlineLevel="0" collapsed="false">
      <c r="A33" s="3" t="s">
        <v>71</v>
      </c>
      <c r="B33" s="3" t="s">
        <v>72</v>
      </c>
      <c r="C33" s="3" t="n">
        <v>79</v>
      </c>
      <c r="D33" s="3" t="n">
        <v>79</v>
      </c>
      <c r="E33" s="0" t="n">
        <v>158</v>
      </c>
      <c r="F33" s="0" t="n">
        <f aca="false">E33-C33</f>
        <v>79</v>
      </c>
      <c r="G33" s="0" t="n">
        <v>35</v>
      </c>
      <c r="H33" s="0" t="n">
        <f aca="false">SUM(E33,G33)</f>
        <v>193</v>
      </c>
      <c r="J33" s="0" t="n">
        <f aca="false">C33+G33</f>
        <v>114</v>
      </c>
      <c r="O33" s="0" t="n">
        <v>0</v>
      </c>
    </row>
    <row r="34" customFormat="false" ht="13.8" hidden="false" customHeight="false" outlineLevel="0" collapsed="false">
      <c r="A34" s="2" t="s">
        <v>73</v>
      </c>
      <c r="B34" s="2" t="s">
        <v>74</v>
      </c>
      <c r="C34" s="2" t="n">
        <v>58</v>
      </c>
      <c r="D34" s="2" t="n">
        <v>152</v>
      </c>
      <c r="E34" s="0" t="n">
        <v>210</v>
      </c>
      <c r="F34" s="0" t="n">
        <f aca="false">E34-C34</f>
        <v>152</v>
      </c>
      <c r="G34" s="0" t="n">
        <v>26</v>
      </c>
      <c r="H34" s="0" t="n">
        <f aca="false">SUM(E34,G34)</f>
        <v>236</v>
      </c>
      <c r="J34" s="0" t="n">
        <f aca="false">C34+G34</f>
        <v>84</v>
      </c>
      <c r="O34" s="0" t="n">
        <v>3</v>
      </c>
    </row>
    <row r="35" customFormat="false" ht="13.8" hidden="false" customHeight="false" outlineLevel="0" collapsed="false">
      <c r="A35" s="2" t="s">
        <v>75</v>
      </c>
      <c r="B35" s="2" t="s">
        <v>76</v>
      </c>
      <c r="C35" s="2" t="n">
        <v>57</v>
      </c>
      <c r="D35" s="2" t="n">
        <v>1452</v>
      </c>
      <c r="E35" s="0" t="n">
        <v>292</v>
      </c>
      <c r="F35" s="0" t="n">
        <f aca="false">E35-C35</f>
        <v>235</v>
      </c>
      <c r="G35" s="0" t="n">
        <v>24</v>
      </c>
      <c r="H35" s="0" t="n">
        <f aca="false">SUM(E35,G35)</f>
        <v>316</v>
      </c>
      <c r="J35" s="0" t="n">
        <f aca="false">C35+G35</f>
        <v>81</v>
      </c>
      <c r="O35" s="0" t="n">
        <v>2</v>
      </c>
    </row>
    <row r="36" customFormat="false" ht="13.8" hidden="false" customHeight="false" outlineLevel="0" collapsed="false">
      <c r="A36" s="0" t="s">
        <v>77</v>
      </c>
      <c r="B36" s="0" t="s">
        <v>78</v>
      </c>
      <c r="C36" s="0" t="n">
        <v>117</v>
      </c>
      <c r="D36" s="0" t="n">
        <v>0</v>
      </c>
      <c r="E36" s="0" t="n">
        <v>117</v>
      </c>
      <c r="F36" s="0" t="n">
        <f aca="false">E36-C36</f>
        <v>0</v>
      </c>
      <c r="G36" s="0" t="n">
        <v>50</v>
      </c>
      <c r="H36" s="0" t="n">
        <f aca="false">SUM(E36,G36)</f>
        <v>167</v>
      </c>
      <c r="J36" s="0" t="n">
        <f aca="false">C36+G36</f>
        <v>167</v>
      </c>
      <c r="O36" s="0" t="n">
        <v>0</v>
      </c>
    </row>
    <row r="37" customFormat="false" ht="13.8" hidden="false" customHeight="false" outlineLevel="0" collapsed="false">
      <c r="A37" s="2" t="s">
        <v>79</v>
      </c>
      <c r="B37" s="2" t="s">
        <v>80</v>
      </c>
      <c r="C37" s="2" t="n">
        <v>82</v>
      </c>
      <c r="D37" s="2" t="n">
        <v>454</v>
      </c>
      <c r="E37" s="0" t="n">
        <v>299</v>
      </c>
      <c r="F37" s="0" t="n">
        <f aca="false">E37-C37</f>
        <v>217</v>
      </c>
      <c r="G37" s="0" t="n">
        <v>35</v>
      </c>
      <c r="H37" s="0" t="n">
        <f aca="false">SUM(E37,G37)</f>
        <v>334</v>
      </c>
      <c r="J37" s="0" t="n">
        <f aca="false">C37+G37</f>
        <v>117</v>
      </c>
      <c r="O37" s="0" t="n">
        <v>0</v>
      </c>
    </row>
    <row r="38" customFormat="false" ht="13.8" hidden="false" customHeight="false" outlineLevel="0" collapsed="false">
      <c r="A38" s="2" t="s">
        <v>81</v>
      </c>
      <c r="B38" s="2" t="s">
        <v>82</v>
      </c>
      <c r="C38" s="2" t="n">
        <v>129</v>
      </c>
      <c r="D38" s="2" t="n">
        <v>1155</v>
      </c>
      <c r="E38" s="0" t="n">
        <v>299</v>
      </c>
      <c r="F38" s="0" t="n">
        <f aca="false">E38-C38</f>
        <v>170</v>
      </c>
      <c r="G38" s="0" t="n">
        <v>55</v>
      </c>
      <c r="H38" s="0" t="n">
        <f aca="false">SUM(E38,G38)</f>
        <v>354</v>
      </c>
      <c r="J38" s="0" t="n">
        <f aca="false">C38+G38</f>
        <v>184</v>
      </c>
      <c r="O38" s="0" t="n">
        <v>5</v>
      </c>
    </row>
    <row r="39" customFormat="false" ht="13.8" hidden="false" customHeight="false" outlineLevel="0" collapsed="false">
      <c r="A39" s="2" t="s">
        <v>83</v>
      </c>
      <c r="B39" s="2" t="s">
        <v>84</v>
      </c>
      <c r="C39" s="2" t="n">
        <v>41</v>
      </c>
      <c r="D39" s="2" t="n">
        <v>90</v>
      </c>
      <c r="E39" s="0" t="n">
        <v>131</v>
      </c>
      <c r="F39" s="0" t="n">
        <f aca="false">E39-C39</f>
        <v>90</v>
      </c>
      <c r="G39" s="0" t="n">
        <v>18</v>
      </c>
      <c r="H39" s="0" t="n">
        <f aca="false">SUM(E39,G39)</f>
        <v>149</v>
      </c>
      <c r="J39" s="0" t="n">
        <f aca="false">C39+G39</f>
        <v>59</v>
      </c>
      <c r="O39" s="0" t="n">
        <v>1</v>
      </c>
    </row>
    <row r="40" customFormat="false" ht="13.8" hidden="false" customHeight="false" outlineLevel="0" collapsed="false">
      <c r="A40" s="2" t="s">
        <v>85</v>
      </c>
      <c r="B40" s="2" t="s">
        <v>86</v>
      </c>
      <c r="C40" s="2" t="n">
        <v>68</v>
      </c>
      <c r="D40" s="2" t="n">
        <v>253</v>
      </c>
      <c r="E40" s="0" t="n">
        <v>299</v>
      </c>
      <c r="F40" s="0" t="n">
        <f aca="false">E40-C40</f>
        <v>231</v>
      </c>
      <c r="G40" s="0" t="n">
        <v>30</v>
      </c>
      <c r="H40" s="0" t="n">
        <f aca="false">SUM(E40,G40)</f>
        <v>329</v>
      </c>
      <c r="J40" s="0" t="n">
        <f aca="false">C40+G40</f>
        <v>98</v>
      </c>
      <c r="O40" s="0" t="n">
        <v>0</v>
      </c>
    </row>
    <row r="41" customFormat="false" ht="13.8" hidden="false" customHeight="false" outlineLevel="0" collapsed="false">
      <c r="A41" s="3" t="s">
        <v>87</v>
      </c>
      <c r="B41" s="3" t="s">
        <v>88</v>
      </c>
      <c r="C41" s="3" t="n">
        <v>36</v>
      </c>
      <c r="D41" s="3" t="n">
        <v>60</v>
      </c>
      <c r="E41" s="0" t="n">
        <v>96</v>
      </c>
      <c r="F41" s="0" t="n">
        <f aca="false">E41-C41</f>
        <v>60</v>
      </c>
      <c r="G41" s="0" t="n">
        <v>16</v>
      </c>
      <c r="H41" s="0" t="n">
        <f aca="false">SUM(E41,G41)</f>
        <v>112</v>
      </c>
      <c r="J41" s="0" t="n">
        <f aca="false">C41+G41</f>
        <v>52</v>
      </c>
      <c r="O41" s="0" t="n">
        <v>10</v>
      </c>
    </row>
    <row r="42" customFormat="false" ht="13.8" hidden="false" customHeight="false" outlineLevel="0" collapsed="false">
      <c r="A42" s="2" t="s">
        <v>89</v>
      </c>
      <c r="B42" s="2" t="s">
        <v>90</v>
      </c>
      <c r="C42" s="2" t="n">
        <v>37</v>
      </c>
      <c r="D42" s="2" t="n">
        <v>99</v>
      </c>
      <c r="E42" s="0" t="n">
        <v>136</v>
      </c>
      <c r="F42" s="0" t="n">
        <f aca="false">E42-C42</f>
        <v>99</v>
      </c>
      <c r="G42" s="0" t="n">
        <v>16</v>
      </c>
      <c r="H42" s="0" t="n">
        <f aca="false">SUM(E42,G42)</f>
        <v>152</v>
      </c>
      <c r="J42" s="0" t="n">
        <f aca="false">C42+G42</f>
        <v>53</v>
      </c>
      <c r="O42" s="0" t="n">
        <v>8</v>
      </c>
    </row>
    <row r="43" customFormat="false" ht="13.8" hidden="false" customHeight="false" outlineLevel="0" collapsed="false">
      <c r="A43" s="2" t="s">
        <v>91</v>
      </c>
      <c r="B43" s="2" t="s">
        <v>92</v>
      </c>
      <c r="C43" s="2" t="n">
        <v>44</v>
      </c>
      <c r="D43" s="2" t="n">
        <v>2990</v>
      </c>
      <c r="E43" s="0" t="n">
        <v>292</v>
      </c>
      <c r="F43" s="0" t="n">
        <f aca="false">E43-C43</f>
        <v>248</v>
      </c>
      <c r="G43" s="0" t="n">
        <v>19</v>
      </c>
      <c r="H43" s="0" t="n">
        <f aca="false">SUM(E43,G43)</f>
        <v>311</v>
      </c>
      <c r="J43" s="0" t="n">
        <f aca="false">C43+G43</f>
        <v>63</v>
      </c>
      <c r="O43" s="0" t="n">
        <v>0</v>
      </c>
    </row>
    <row r="44" customFormat="false" ht="13.8" hidden="false" customHeight="false" outlineLevel="0" collapsed="false">
      <c r="A44" s="2" t="s">
        <v>93</v>
      </c>
      <c r="B44" s="2" t="s">
        <v>94</v>
      </c>
      <c r="C44" s="2" t="n">
        <v>37</v>
      </c>
      <c r="D44" s="2" t="n">
        <v>488</v>
      </c>
      <c r="E44" s="0" t="n">
        <v>296</v>
      </c>
      <c r="F44" s="0" t="n">
        <f aca="false">E44-C44</f>
        <v>259</v>
      </c>
      <c r="G44" s="0" t="n">
        <v>16</v>
      </c>
      <c r="H44" s="0" t="n">
        <f aca="false">SUM(E44,G44)</f>
        <v>312</v>
      </c>
      <c r="J44" s="0" t="n">
        <f aca="false">C44+G44</f>
        <v>53</v>
      </c>
      <c r="O44" s="0" t="n">
        <v>18</v>
      </c>
    </row>
    <row r="45" customFormat="false" ht="13.8" hidden="false" customHeight="false" outlineLevel="0" collapsed="false">
      <c r="A45" s="3" t="s">
        <v>95</v>
      </c>
      <c r="B45" s="3" t="s">
        <v>96</v>
      </c>
      <c r="C45" s="3" t="n">
        <v>65</v>
      </c>
      <c r="D45" s="3" t="n">
        <v>98</v>
      </c>
      <c r="E45" s="0" t="n">
        <v>163</v>
      </c>
      <c r="F45" s="0" t="n">
        <f aca="false">E45-C45</f>
        <v>98</v>
      </c>
      <c r="G45" s="0" t="n">
        <v>28</v>
      </c>
      <c r="H45" s="0" t="n">
        <f aca="false">SUM(E45,G45)</f>
        <v>191</v>
      </c>
      <c r="J45" s="0" t="n">
        <f aca="false">C45+G45</f>
        <v>93</v>
      </c>
      <c r="O45" s="0" t="n">
        <v>1</v>
      </c>
    </row>
    <row r="46" customFormat="false" ht="13.8" hidden="false" customHeight="false" outlineLevel="0" collapsed="false">
      <c r="A46" s="2" t="s">
        <v>97</v>
      </c>
      <c r="B46" s="2" t="s">
        <v>98</v>
      </c>
      <c r="C46" s="2" t="n">
        <v>40</v>
      </c>
      <c r="D46" s="2" t="n">
        <v>760</v>
      </c>
      <c r="E46" s="0" t="n">
        <v>295</v>
      </c>
      <c r="F46" s="0" t="n">
        <f aca="false">E46-C46</f>
        <v>255</v>
      </c>
      <c r="G46" s="0" t="n">
        <v>17</v>
      </c>
      <c r="H46" s="0" t="n">
        <f aca="false">SUM(E46,G46)</f>
        <v>312</v>
      </c>
      <c r="J46" s="0" t="n">
        <f aca="false">C46+G46</f>
        <v>57</v>
      </c>
      <c r="O46" s="0" t="n">
        <v>0</v>
      </c>
    </row>
    <row r="47" customFormat="false" ht="13.8" hidden="false" customHeight="false" outlineLevel="0" collapsed="false">
      <c r="A47" s="2" t="s">
        <v>99</v>
      </c>
      <c r="B47" s="2" t="s">
        <v>100</v>
      </c>
      <c r="C47" s="2" t="n">
        <v>32</v>
      </c>
      <c r="D47" s="2" t="n">
        <v>295</v>
      </c>
      <c r="E47" s="0" t="n">
        <v>292</v>
      </c>
      <c r="F47" s="0" t="n">
        <f aca="false">E47-C47</f>
        <v>260</v>
      </c>
      <c r="G47" s="0" t="n">
        <v>15</v>
      </c>
      <c r="H47" s="0" t="n">
        <f aca="false">SUM(E47,G47)</f>
        <v>307</v>
      </c>
      <c r="J47" s="0" t="n">
        <f aca="false">C47+G47</f>
        <v>47</v>
      </c>
      <c r="O47" s="0" t="n">
        <v>2</v>
      </c>
    </row>
    <row r="48" customFormat="false" ht="13.8" hidden="false" customHeight="false" outlineLevel="0" collapsed="false">
      <c r="A48" s="3" t="s">
        <v>101</v>
      </c>
      <c r="B48" s="3" t="s">
        <v>102</v>
      </c>
      <c r="C48" s="3" t="n">
        <v>52</v>
      </c>
      <c r="D48" s="3" t="n">
        <v>82</v>
      </c>
      <c r="E48" s="0" t="n">
        <v>134</v>
      </c>
      <c r="F48" s="0" t="n">
        <f aca="false">E48-C48</f>
        <v>82</v>
      </c>
      <c r="G48" s="0" t="n">
        <v>22</v>
      </c>
      <c r="H48" s="0" t="n">
        <f aca="false">SUM(E48,G48)</f>
        <v>156</v>
      </c>
      <c r="J48" s="0" t="n">
        <f aca="false">C48+G48</f>
        <v>74</v>
      </c>
      <c r="O48" s="0" t="n">
        <v>0</v>
      </c>
    </row>
    <row r="49" customFormat="false" ht="13.8" hidden="false" customHeight="false" outlineLevel="0" collapsed="false">
      <c r="A49" s="2" t="s">
        <v>103</v>
      </c>
      <c r="B49" s="2" t="s">
        <v>104</v>
      </c>
      <c r="C49" s="2" t="n">
        <v>67</v>
      </c>
      <c r="D49" s="2" t="n">
        <v>590</v>
      </c>
      <c r="E49" s="0" t="n">
        <v>297</v>
      </c>
      <c r="F49" s="0" t="n">
        <f aca="false">E49-C49</f>
        <v>230</v>
      </c>
      <c r="G49" s="0" t="n">
        <v>29</v>
      </c>
      <c r="H49" s="0" t="n">
        <f aca="false">SUM(E49,G49)</f>
        <v>326</v>
      </c>
      <c r="J49" s="0" t="n">
        <f aca="false">C49+G49</f>
        <v>96</v>
      </c>
      <c r="O49" s="0" t="n">
        <v>13</v>
      </c>
    </row>
    <row r="50" customFormat="false" ht="13.8" hidden="false" customHeight="false" outlineLevel="0" collapsed="false">
      <c r="A50" s="2" t="s">
        <v>105</v>
      </c>
      <c r="B50" s="2" t="s">
        <v>106</v>
      </c>
      <c r="C50" s="2" t="n">
        <v>28</v>
      </c>
      <c r="D50" s="2" t="n">
        <v>100</v>
      </c>
      <c r="E50" s="0" t="n">
        <v>128</v>
      </c>
      <c r="F50" s="0" t="n">
        <f aca="false">E50-C50</f>
        <v>100</v>
      </c>
      <c r="G50" s="0" t="n">
        <v>12</v>
      </c>
      <c r="H50" s="0" t="n">
        <f aca="false">SUM(E50,G50)</f>
        <v>140</v>
      </c>
      <c r="J50" s="0" t="n">
        <f aca="false">C50+G50</f>
        <v>40</v>
      </c>
      <c r="O50" s="0" t="n">
        <v>0</v>
      </c>
    </row>
    <row r="51" customFormat="false" ht="13.8" hidden="false" customHeight="false" outlineLevel="0" collapsed="false">
      <c r="B51" s="4" t="s">
        <v>8</v>
      </c>
      <c r="C51" s="5" t="n">
        <f aca="false">SUM(C3:C50)</f>
        <v>3215</v>
      </c>
      <c r="D51" s="6" t="n">
        <f aca="false">SUM(D3:D50)</f>
        <v>29407</v>
      </c>
      <c r="E51" s="5" t="n">
        <f aca="false">SUM(E3:E50)</f>
        <v>10590</v>
      </c>
      <c r="F51" s="5" t="n">
        <f aca="false">SUM(F3:F50)</f>
        <v>7375</v>
      </c>
      <c r="G51" s="7" t="n">
        <f aca="false">SUM(G3:G50)</f>
        <v>1389</v>
      </c>
      <c r="H51" s="8" t="n">
        <f aca="false">SUM(E51,G51)</f>
        <v>11979</v>
      </c>
      <c r="I51" s="9" t="n">
        <f aca="false">SUM(H3:H50)</f>
        <v>11979</v>
      </c>
    </row>
    <row r="52" customFormat="false" ht="13.8" hidden="false" customHeight="false" outlineLevel="0" collapsed="false">
      <c r="B52" s="10"/>
      <c r="C52" s="11" t="s">
        <v>3</v>
      </c>
      <c r="D52" s="12" t="s">
        <v>4</v>
      </c>
      <c r="E52" s="11" t="s">
        <v>5</v>
      </c>
      <c r="F52" s="11" t="s">
        <v>6</v>
      </c>
      <c r="G52" s="13" t="s">
        <v>7</v>
      </c>
      <c r="H52" s="14" t="s">
        <v>8</v>
      </c>
      <c r="I52" s="9" t="s">
        <v>107</v>
      </c>
      <c r="O52" s="0" t="n">
        <f aca="false">MIN(O3:O50)</f>
        <v>0</v>
      </c>
    </row>
    <row r="53" customFormat="false" ht="13.8" hidden="false" customHeight="false" outlineLevel="0" collapsed="false"/>
    <row r="54" customFormat="false" ht="13.8" hidden="false" customHeight="false" outlineLevel="0" collapsed="false">
      <c r="B54" s="0" t="s">
        <v>108</v>
      </c>
      <c r="C54" s="1" t="n">
        <f aca="false">MIN(C3:C50)</f>
        <v>28</v>
      </c>
      <c r="D54" s="0" t="n">
        <f aca="false">MIN(D3:D50)</f>
        <v>0</v>
      </c>
      <c r="E54" s="0" t="n">
        <f aca="false">MIN(E3:E50)</f>
        <v>94</v>
      </c>
      <c r="F54" s="0" t="n">
        <f aca="false">MIN(F3:F50)</f>
        <v>0</v>
      </c>
      <c r="G54" s="1" t="n">
        <f aca="false">MIN(G3:G50)</f>
        <v>12</v>
      </c>
      <c r="H54" s="15" t="n">
        <f aca="false">MIN(H3:H50)</f>
        <v>111</v>
      </c>
      <c r="I54" s="15" t="n">
        <f aca="false">MIN(I3:I50)</f>
        <v>0</v>
      </c>
      <c r="J54" s="15" t="n">
        <f aca="false">MIN(J3:J50)</f>
        <v>40</v>
      </c>
    </row>
    <row r="55" customFormat="false" ht="13.8" hidden="false" customHeight="false" outlineLevel="0" collapsed="false">
      <c r="B55" s="0" t="s">
        <v>109</v>
      </c>
      <c r="C55" s="1" t="n">
        <f aca="false">MAX(C3:C50)</f>
        <v>157</v>
      </c>
      <c r="D55" s="1" t="n">
        <f aca="false">MAX(D3:D50)</f>
        <v>6875</v>
      </c>
      <c r="E55" s="1" t="n">
        <f aca="false">MAX(E3:E50)</f>
        <v>300</v>
      </c>
      <c r="F55" s="1" t="n">
        <f aca="false">MAX(F3:F50)</f>
        <v>261</v>
      </c>
      <c r="G55" s="0" t="n">
        <f aca="false">MAX(G3:G50)</f>
        <v>67</v>
      </c>
      <c r="H55" s="15" t="n">
        <f aca="false">MAX(H3:H50)</f>
        <v>359</v>
      </c>
      <c r="I55" s="15" t="n">
        <f aca="false">MAX(I3:I50)</f>
        <v>0</v>
      </c>
      <c r="J55" s="15" t="n">
        <f aca="false">MAX(J3:J50)</f>
        <v>224</v>
      </c>
    </row>
    <row r="56" customFormat="false" ht="13.8" hidden="false" customHeight="false" outlineLevel="0" collapsed="false"/>
    <row r="57" customFormat="false" ht="13.8" hidden="false" customHeight="false" outlineLevel="0" collapsed="false">
      <c r="B57" s="0" t="s">
        <v>110</v>
      </c>
      <c r="C57" s="0" t="n">
        <f aca="false">MEDIAN(C3:C50)</f>
        <v>54.5</v>
      </c>
      <c r="D57" s="0" t="n">
        <f aca="false">MEDIAN(D3:D50)</f>
        <v>203.5</v>
      </c>
      <c r="E57" s="0" t="n">
        <f aca="false">MEDIAN(E3:E50)</f>
        <v>268</v>
      </c>
      <c r="G57" s="0" t="n">
        <f aca="false">MEDIAN(G3:G50)</f>
        <v>23</v>
      </c>
      <c r="H57" s="0" t="n">
        <f aca="false">MEDIAN(H3:H50)</f>
        <v>289</v>
      </c>
    </row>
    <row r="58" customFormat="false" ht="13.8" hidden="false" customHeight="false" outlineLevel="0" collapsed="false">
      <c r="J58" s="0" t="s">
        <v>111</v>
      </c>
      <c r="K58" s="0" t="n">
        <f aca="false">SUM(C51,G51)</f>
        <v>4604</v>
      </c>
    </row>
    <row r="59" customFormat="false" ht="13.8" hidden="false" customHeight="false" outlineLevel="0" collapsed="false">
      <c r="A59" s="0" t="s">
        <v>112</v>
      </c>
      <c r="J59" s="0" t="s">
        <v>113</v>
      </c>
      <c r="K59" s="0" t="n">
        <f aca="false">K58/H51</f>
        <v>0.384339260372318</v>
      </c>
      <c r="L59" s="0" t="n">
        <f aca="false">ROUND(K59*1000,0)/10</f>
        <v>38.4</v>
      </c>
    </row>
    <row r="60" customFormat="false" ht="13.8" hidden="false" customHeight="false" outlineLevel="0" collapsed="false">
      <c r="A60" s="0" t="s">
        <v>114</v>
      </c>
      <c r="L60" s="0" t="n">
        <f aca="false">ROUND(K60*1000,0)/10</f>
        <v>0</v>
      </c>
    </row>
    <row r="61" customFormat="false" ht="13.8" hidden="false" customHeight="false" outlineLevel="0" collapsed="false">
      <c r="J61" s="0" t="s">
        <v>115</v>
      </c>
      <c r="K61" s="0" t="n">
        <f aca="false">F51</f>
        <v>7375</v>
      </c>
      <c r="L61" s="0" t="n">
        <f aca="false">ROUND(K61*1000,0)/10</f>
        <v>737500</v>
      </c>
    </row>
    <row r="62" customFormat="false" ht="13.8" hidden="false" customHeight="false" outlineLevel="0" collapsed="false">
      <c r="J62" s="0" t="s">
        <v>113</v>
      </c>
      <c r="K62" s="0" t="n">
        <f aca="false">K61/H51</f>
        <v>0.615660739627682</v>
      </c>
      <c r="L62" s="0" t="n">
        <f aca="false">ROUND(K62*1000,0)/10</f>
        <v>61.6</v>
      </c>
    </row>
    <row r="63" customFormat="false" ht="13.8" hidden="false" customHeight="false" outlineLevel="0" collapsed="false">
      <c r="A63" s="0" t="s">
        <v>116</v>
      </c>
      <c r="J63" s="0" t="s">
        <v>117</v>
      </c>
      <c r="K63" s="0" t="n">
        <f aca="false">SUM(K59,K62)</f>
        <v>1</v>
      </c>
      <c r="L63" s="0" t="n">
        <f aca="false">ROUND(K63*1000,0)/10</f>
        <v>100</v>
      </c>
    </row>
    <row r="64" customFormat="false" ht="13.8" hidden="false" customHeight="false" outlineLevel="0" collapsed="false">
      <c r="A64" s="0" t="s">
        <v>118</v>
      </c>
      <c r="L64" s="0" t="n">
        <f aca="false">ROUND(K64*1000,0)/10</f>
        <v>0</v>
      </c>
    </row>
    <row r="65" customFormat="false" ht="13.8" hidden="false" customHeight="false" outlineLevel="0" collapsed="false">
      <c r="L65" s="0" t="n">
        <f aca="false">ROUND(K65*1000,0)/10</f>
        <v>0</v>
      </c>
    </row>
    <row r="66" customFormat="false" ht="13.8" hidden="false" customHeight="false" outlineLevel="0" collapsed="false">
      <c r="A66" s="0" t="s">
        <v>119</v>
      </c>
      <c r="J66" s="7" t="s">
        <v>120</v>
      </c>
      <c r="K66" s="7" t="n">
        <f aca="false">G51/H51</f>
        <v>0.11595291760581</v>
      </c>
      <c r="L66" s="0" t="n">
        <f aca="false">ROUND(K66*1000,0)/10</f>
        <v>11.6</v>
      </c>
    </row>
    <row r="67" customFormat="false" ht="13.8" hidden="false" customHeight="false" outlineLevel="0" collapsed="false">
      <c r="A67" s="0" t="s">
        <v>121</v>
      </c>
      <c r="J67" s="5" t="s">
        <v>122</v>
      </c>
      <c r="K67" s="5" t="n">
        <f aca="false">C51/H51</f>
        <v>0.268386342766508</v>
      </c>
      <c r="L67" s="0" t="n">
        <f aca="false">ROUND(K67*1000,0)/10</f>
        <v>26.8</v>
      </c>
    </row>
    <row r="68" customFormat="false" ht="13.8" hidden="false" customHeight="false" outlineLevel="0" collapsed="false">
      <c r="J68" s="0" t="s">
        <v>117</v>
      </c>
      <c r="K68" s="0" t="n">
        <f aca="false">K66+K67</f>
        <v>0.384339260372318</v>
      </c>
      <c r="L68" s="0" t="n">
        <f aca="false">ROUND(K68*1000,0)/10</f>
        <v>38.4</v>
      </c>
    </row>
    <row r="69" customFormat="false" ht="13.8" hidden="false" customHeight="false" outlineLevel="0" collapsed="false">
      <c r="L69" s="0" t="n">
        <f aca="false">ROUND(K69*1000,0)/10</f>
        <v>0</v>
      </c>
    </row>
    <row r="70" customFormat="false" ht="13.8" hidden="false" customHeight="false" outlineLevel="0" collapsed="false">
      <c r="J70" s="5" t="s">
        <v>123</v>
      </c>
      <c r="K70" s="0" t="n">
        <f aca="false">F51/H51</f>
        <v>0.615660739627682</v>
      </c>
      <c r="L70" s="0" t="n">
        <f aca="false">ROUND(K70*1000,0)/10</f>
        <v>61.6</v>
      </c>
    </row>
    <row r="71" customFormat="false" ht="13.8" hidden="false" customHeight="false" outlineLevel="0" collapsed="false">
      <c r="L71" s="0" t="n">
        <f aca="false">ROUND(K71*1000,0)/10</f>
        <v>0</v>
      </c>
    </row>
    <row r="72" customFormat="false" ht="13.8" hidden="false" customHeight="false" outlineLevel="0" collapsed="false">
      <c r="A72" s="0" t="s">
        <v>124</v>
      </c>
      <c r="J72" s="0" t="s">
        <v>125</v>
      </c>
      <c r="K72" s="0" t="n">
        <f aca="false">K66+K67+K70</f>
        <v>1</v>
      </c>
      <c r="L72" s="0" t="n">
        <f aca="false">ROUND(K72*1000,0)/10</f>
        <v>100</v>
      </c>
    </row>
    <row r="73" customFormat="false" ht="13.8" hidden="false" customHeight="false" outlineLevel="0" collapsed="false">
      <c r="L73" s="0" t="n">
        <f aca="false">ROUND(K73*1000,0)/10</f>
        <v>0</v>
      </c>
    </row>
    <row r="74" customFormat="false" ht="13.8" hidden="false" customHeight="false" outlineLevel="0" collapsed="false">
      <c r="L74" s="0" t="n">
        <f aca="false">ROUND(K74*1000,0)/10</f>
        <v>0</v>
      </c>
    </row>
    <row r="75" customFormat="false" ht="13.8" hidden="false" customHeight="false" outlineLevel="0" collapsed="false">
      <c r="J75" s="5" t="s">
        <v>126</v>
      </c>
      <c r="K75" s="0" t="n">
        <f aca="false">E51/H51</f>
        <v>0.88404708239419</v>
      </c>
      <c r="L75" s="0" t="n">
        <f aca="false">ROUND(K75*1000,0)/10</f>
        <v>88.4</v>
      </c>
    </row>
    <row r="76" customFormat="false" ht="13.8" hidden="false" customHeight="false" outlineLevel="0" collapsed="false">
      <c r="J76" s="0" t="s">
        <v>127</v>
      </c>
      <c r="K76" s="0" t="n">
        <f aca="false">K75+K66</f>
        <v>1</v>
      </c>
      <c r="L76" s="0" t="n">
        <f aca="false">ROUND(K76*1000,0)/10</f>
        <v>100</v>
      </c>
    </row>
    <row r="77" customFormat="false" ht="13.8" hidden="false" customHeight="false" outlineLevel="0" collapsed="false">
      <c r="L77" s="0" t="n">
        <f aca="false">ROUND(K77*1000,0)/10</f>
        <v>0</v>
      </c>
    </row>
    <row r="78" customFormat="false" ht="13.8" hidden="false" customHeight="false" outlineLevel="0" collapsed="false">
      <c r="L78" s="0" t="n">
        <f aca="false">ROUND(K78*1000,0)/10</f>
        <v>0</v>
      </c>
    </row>
    <row r="79" customFormat="false" ht="13.8" hidden="false" customHeight="false" outlineLevel="0" collapsed="false">
      <c r="J79" s="16" t="s">
        <v>128</v>
      </c>
      <c r="K79" s="16" t="n">
        <f aca="false">C51/E51</f>
        <v>0.303588290840415</v>
      </c>
      <c r="L79" s="0" t="n">
        <f aca="false">ROUND(K79*1000,0)/10</f>
        <v>30.4</v>
      </c>
    </row>
    <row r="80" customFormat="false" ht="13.8" hidden="false" customHeight="false" outlineLevel="0" collapsed="false">
      <c r="J80" s="16" t="s">
        <v>129</v>
      </c>
      <c r="K80" s="16" t="n">
        <f aca="false">F51/E51</f>
        <v>0.696411709159584</v>
      </c>
      <c r="L80" s="0" t="n">
        <f aca="false">ROUND(K80*1000,0)/10</f>
        <v>69.6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2018-02-01T14:00:21Z</dcterms:created>
  <dc:creator/>
  <dc:description/>
  <dc:language>en-US</dc:language>
  <cp:lastModifiedBy/>
  <dcterms:modified xsi:type="dcterms:W3CDTF">2018-02-07T11:58:18Z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