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charts/chart1.xml" ContentType="application/vnd.openxmlformats-officedocument.drawingml.chart+xml"/>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mensionnement" sheetId="1" state="visible" r:id="rId3"/>
    <sheet name="Fiche de registre CNIL" sheetId="2" state="visible" r:id="rId4"/>
    <sheet name="Risques" sheetId="3" state="visible" r:id="rId5"/>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Unknown Author</author>
  </authors>
  <commentList>
    <comment ref="A3" authorId="0">
      <text>
        <r>
          <rPr>
            <sz val="10"/>
            <rFont val="Arial"/>
            <family val="2"/>
          </rPr>
          <t xml:space="preserve">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A10" authorId="0">
      <text>
        <r>
          <rPr>
            <sz val="10"/>
            <rFont val="Arial"/>
            <family val="2"/>
          </rPr>
          <t xml:space="preserve">Responsable du traitement : la personne physique ou morale, l'autorité publique, le service ou un autre organisme qui, seul ou conjointement avec d'autres, détermine les finalités et les moyens du traitement.
</t>
        </r>
      </text>
    </comment>
    <comment ref="A14" authorId="0">
      <text>
        <r>
          <rPr>
            <sz val="10"/>
            <rFont val="Arial"/>
            <family val="2"/>
          </rPr>
          <t xml:space="preserve">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A27" authorId="0">
      <text>
        <r>
          <rPr>
            <sz val="10"/>
            <rFont val="Arial"/>
            <family val="2"/>
          </rPr>
          <t xml:space="preserve">Lorsque vous traitez certains types de données à risque :
Sont notamment concernées les données dites "sensibles" :
- révélant l'origine prétendument raciale ou ethnique ;
- portant sur les opinions politiques, philosophiques ou religieuses ;
- relatives à l'appartenance syndicale :
- concernant la santé ou l'orientation sexuelle ;
- génétiques ou biométriques.
Les données d'infraction ou de condamnation pénale font également l'objet de règles particulières. Ces données ne peuvent être utilisées que sous certaines conditions strictement encadrées par la loi Informatique et Libertés et par le RGPD.</t>
        </r>
      </text>
    </comment>
    <comment ref="A30" authorId="0">
      <text>
        <r>
          <rPr>
            <sz val="10"/>
            <rFont val="Arial"/>
            <family val="2"/>
          </rPr>
          <t xml:space="preserve">Lister tous les types de personnes faisant l'objet du traitement de données.
Exemples : salariés, clients, patients, prospects …</t>
        </r>
      </text>
    </comment>
    <comment ref="A33" authorId="0">
      <text>
        <r>
          <rPr>
            <sz val="10"/>
            <rFont val="Arial"/>
            <family val="2"/>
          </rPr>
          <t xml:space="preserve">Lister l'ensemble des personnes qui ont accès aux données ; par exemple : service chargé du recrutement, service informatique, direction, prestataires, partenaires, hébergeurs, etc.
</t>
        </r>
      </text>
    </comment>
    <comment ref="A38" authorId="0">
      <text>
        <r>
          <rPr>
            <sz val="10"/>
            <rFont val="Arial"/>
            <family val="2"/>
          </rPr>
          <t xml:space="preserve">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 ref="A43" authorId="0">
      <text>
        <r>
          <rPr>
            <sz val="10"/>
            <rFont val="Arial"/>
            <family val="2"/>
          </rPr>
          <t xml:space="preserve">Lorsque vous transférez des données en dehors de l'Union Européenne :
Vérifiez si le pays hors UE vers lequel vous transférez les données dispose d'une législation de protection des données et si elle est reconnue adéquate par la Commission européenne.
Une carte du monde présentant les législations de protection des données est à votre disposition sur le site de la CNIL.
Sinon, vous devrez encadrer juridiquement vos transferts pour assurer la protection des donnée sà l'étranger.</t>
        </r>
      </text>
    </comment>
    <comment ref="E20" authorId="0">
      <text>
        <r>
          <rPr>
            <sz val="10"/>
            <rFont val="Arial"/>
            <family val="2"/>
          </rPr>
          <t xml:space="preserve">Durée de conservation
Dans certains cas (gestion des paies), certaines données doivent être conservées plus longtemps, selon vos obligations légales ou si les données présentent un intérêt administratif (contentieux).
Consultez la fiche "limiter la conservation de données" sur le site de la CNIL
</t>
        </r>
      </text>
    </comment>
    <comment ref="E27" authorId="0">
      <text>
        <r>
          <rPr>
            <sz val="10"/>
            <rFont val="Arial"/>
            <family val="2"/>
          </rPr>
          <t xml:space="preserve">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F9" authorId="0">
      <text>
        <r>
          <rPr>
            <sz val="10"/>
            <rFont val="Arial"/>
            <family val="2"/>
          </rPr>
          <t xml:space="preserve">Si le responsable du traitement est situé hors UE, il doit indiquer en plus le nom de son représentant sur le territoire de l'UE</t>
        </r>
      </text>
    </comment>
  </commentList>
</comments>
</file>

<file path=xl/sharedStrings.xml><?xml version="1.0" encoding="utf-8"?>
<sst xmlns="http://schemas.openxmlformats.org/spreadsheetml/2006/main" count="205" uniqueCount="174">
  <si>
    <t xml:space="preserve">SALAIRES</t>
  </si>
  <si>
    <t xml:space="preserve">JOURNALIER</t>
  </si>
  <si>
    <t xml:space="preserve">ANNUEL</t>
  </si>
  <si>
    <t xml:space="preserve">Ingénieur en développement mobile</t>
  </si>
  <si>
    <t xml:space="preserve">292 jours ouvrables</t>
  </si>
  <si>
    <t xml:space="preserve">Ingénieur en Machine Learning</t>
  </si>
  <si>
    <t xml:space="preserve">COÛTS DÉVELOPPEMENT</t>
  </si>
  <si>
    <t xml:space="preserve">Comprenant les fonctionnalités additionnelles (should/could have)</t>
  </si>
  <si>
    <t xml:space="preserve">salaire total</t>
  </si>
  <si>
    <t xml:space="preserve">heures totales</t>
  </si>
  <si>
    <t xml:space="preserve">Ingénieur en Machine Learning 1</t>
  </si>
  <si>
    <t xml:space="preserve">Ingénieur en Machine Learning 2</t>
  </si>
  <si>
    <t xml:space="preserve">Temps de développement ~ 2 mois</t>
  </si>
  <si>
    <t xml:space="preserve">Temps de développement ~ 2,5 mois</t>
  </si>
  <si>
    <t xml:space="preserve">INFRASTRUCTURE ADDITIONNELLE ENVIRONNEMENT DEV</t>
  </si>
  <si>
    <t xml:space="preserve">Type</t>
  </si>
  <si>
    <t xml:space="preserve">Coûts totaux</t>
  </si>
  <si>
    <t xml:space="preserve">NC24ads A100 v4 pour 160h</t>
  </si>
  <si>
    <t xml:space="preserve">TOTAL DÉVELOPPEMENT</t>
  </si>
  <si>
    <t xml:space="preserve">COÛTS PRODUCTION</t>
  </si>
  <si>
    <t xml:space="preserve">Coûts annuels</t>
  </si>
  <si>
    <t xml:space="preserve">Maintenance salaries costs</t>
  </si>
  <si>
    <t xml:space="preserve">NC24ads A100 v4 (reserved 3y)</t>
  </si>
  <si>
    <t xml:space="preserve">Estimation de rentabilité</t>
  </si>
  <si>
    <t xml:space="preserve">Année</t>
  </si>
  <si>
    <t xml:space="preserve">Chiffre d’affaires sans ce projet</t>
  </si>
  <si>
    <t xml:space="preserve">Chiffre d’affaires avec ce projet</t>
  </si>
  <si>
    <t xml:space="preserve">Coûts de ce projet</t>
  </si>
  <si>
    <t xml:space="preserve">Profit cumulé sans ce projet</t>
  </si>
  <si>
    <t xml:space="preserve">Profit cumulé avec ce projet</t>
  </si>
  <si>
    <t xml:space="preserve">Fiche de registre</t>
  </si>
  <si>
    <t xml:space="preserve">Consulter les guides et définitions sur le site de la CNIL</t>
  </si>
  <si>
    <t xml:space="preserve">Description  du traitement  </t>
  </si>
  <si>
    <t xml:space="preserve">Nom du traitement</t>
  </si>
  <si>
    <t xml:space="preserve">Recommandations d’articles vestimentaires par IA</t>
  </si>
  <si>
    <t xml:space="preserve">N° / RÉF</t>
  </si>
  <si>
    <t xml:space="preserve">1 – Recommandations par IA</t>
  </si>
  <si>
    <t xml:space="preserve">Date de création du traitement</t>
  </si>
  <si>
    <t xml:space="preserve">Mise à jour du traitement</t>
  </si>
  <si>
    <t xml:space="preserve">Acteurs</t>
  </si>
  <si>
    <t xml:space="preserve">Nom</t>
  </si>
  <si>
    <t xml:space="preserve">Adresse</t>
  </si>
  <si>
    <t xml:space="preserve">Code Postal</t>
  </si>
  <si>
    <t xml:space="preserve">Ville</t>
  </si>
  <si>
    <t xml:space="preserve">Pays</t>
  </si>
  <si>
    <t xml:space="preserve">Téléphone</t>
  </si>
  <si>
    <t xml:space="preserve">Adresse mél</t>
  </si>
  <si>
    <t xml:space="preserve">Responsable du traitement</t>
  </si>
  <si>
    <t xml:space="preserve">Louise DUPONT</t>
  </si>
  <si>
    <t xml:space="preserve">1 rue Rivoli</t>
  </si>
  <si>
    <t xml:space="preserve">Paris</t>
  </si>
  <si>
    <t xml:space="preserve">France</t>
  </si>
  <si>
    <t xml:space="preserve">01 23 45 67 89</t>
  </si>
  <si>
    <t xml:space="preserve">louise@dupont.com</t>
  </si>
  <si>
    <t xml:space="preserve">Délégué à la protection des données</t>
  </si>
  <si>
    <t xml:space="preserve">Martin HENRI</t>
  </si>
  <si>
    <t xml:space="preserve">matin@henri.fr</t>
  </si>
  <si>
    <t xml:space="preserve">Société du DPO (si celui-ci est externe)</t>
  </si>
  <si>
    <t xml:space="preserve">N/A</t>
  </si>
  <si>
    <t xml:space="preserve">Finalité(s) du traitement effectué</t>
  </si>
  <si>
    <t xml:space="preserve">Finalité principale</t>
  </si>
  <si>
    <t xml:space="preserve">Recommandations personnalisées d’articles vestimentaires par IA pour les utilisateurs</t>
  </si>
  <si>
    <t xml:space="preserve">Sous-finalité 1</t>
  </si>
  <si>
    <t xml:space="preserve">Traitement des images de la collection de l’utilisateur pour identifier et classifier ses vêtements</t>
  </si>
  <si>
    <t xml:space="preserve">Sous-finalité 2</t>
  </si>
  <si>
    <t xml:space="preserve">Analyse des préférences vestimentaires de l’utilisateur</t>
  </si>
  <si>
    <t xml:space="preserve">Sous-finalité 3</t>
  </si>
  <si>
    <t xml:space="preserve">Génération de recommandations basées sur les données de l’utilisateur</t>
  </si>
  <si>
    <t xml:space="preserve">Catégories de données personnelles concernées</t>
  </si>
  <si>
    <t xml:space="preserve">Description</t>
  </si>
  <si>
    <t xml:space="preserve">Durée de conservation</t>
  </si>
  <si>
    <t xml:space="preserve">État civil, identité, données d'identification, images…</t>
  </si>
  <si>
    <t xml:space="preserve">Noms, prénoms, adresse e-mail, mot de passe</t>
  </si>
  <si>
    <t xml:space="preserve">2 ans après la dernière activité de l'utilisateur (paramétrable par l’utilisateur)</t>
  </si>
  <si>
    <t xml:space="preserve">Images de la collection de l’utilisateur</t>
  </si>
  <si>
    <t xml:space="preserve">Photos téléversées par l’utilisateur</t>
  </si>
  <si>
    <t xml:space="preserve">Tant que le compte est présent dans notre système (paramétrable par l’utilisateur)</t>
  </si>
  <si>
    <t xml:space="preserve">Préférences personnelles</t>
  </si>
  <si>
    <t xml:space="preserve">Marques préférées, styles vestimentaires préférés, sites externes et utilisateurs de réseaux sociaux préférés</t>
  </si>
  <si>
    <t xml:space="preserve">Données de connexion</t>
  </si>
  <si>
    <t xml:space="preserve">Adresses IP, urls visitées</t>
  </si>
  <si>
    <t xml:space="preserve">1 an (paramétrable par l’utilisateur)</t>
  </si>
  <si>
    <t xml:space="preserve">Données bancaires</t>
  </si>
  <si>
    <t xml:space="preserve">Informations de payement sauvegardées par l’utilisateur pour de futures commandes</t>
  </si>
  <si>
    <t xml:space="preserve">Conformément aux obligations légales (généralement 5 ans après la transaction), également paramétrable par l’utilisateur</t>
  </si>
  <si>
    <t xml:space="preserve">Données sensibles</t>
  </si>
  <si>
    <t xml:space="preserve">Orientation sexuelle</t>
  </si>
  <si>
    <t xml:space="preserve">Donnée personnelle pouvant être remplie par l’utilisateur pour affiner les recommandations</t>
  </si>
  <si>
    <t xml:space="preserve">Tant que le compte est présent dans notre système, supprimable immédiatement à la demande de l’utilisateur.</t>
  </si>
  <si>
    <t xml:space="preserve">Catégories de personnes concernées</t>
  </si>
  <si>
    <t xml:space="preserve">Précisions</t>
  </si>
  <si>
    <t xml:space="preserve">Catégorie de personnes 1</t>
  </si>
  <si>
    <t xml:space="preserve">Clients</t>
  </si>
  <si>
    <t xml:space="preserve">Utilisateurs du système</t>
  </si>
  <si>
    <t xml:space="preserve">Destinataires</t>
  </si>
  <si>
    <t xml:space="preserve">Type de destinataire</t>
  </si>
  <si>
    <t xml:space="preserve">Destinataire 1</t>
  </si>
  <si>
    <t xml:space="preserve">Service interne qui traite les données</t>
  </si>
  <si>
    <t xml:space="preserve">Équipes responsables des données et modèles IA et de marketing</t>
  </si>
  <si>
    <t xml:space="preserve">Destinataire 2</t>
  </si>
  <si>
    <t xml:space="preserve">Partenaires institutionnels ou commerciaux</t>
  </si>
  <si>
    <t xml:space="preserve">Pour les recommandations spécifiques aux marques partenaires</t>
  </si>
  <si>
    <t xml:space="preserve">Destinataire 3</t>
  </si>
  <si>
    <t xml:space="preserve">Sous-traitants</t>
  </si>
  <si>
    <t xml:space="preserve">Services hébergeant les données</t>
  </si>
  <si>
    <t xml:space="preserve">Mesures de sécurité</t>
  </si>
  <si>
    <t xml:space="preserve">Type de mesure de sécurité</t>
  </si>
  <si>
    <t xml:space="preserve">Mesure de sécurité 1</t>
  </si>
  <si>
    <t xml:space="preserve">Chiffrement des données</t>
  </si>
  <si>
    <t xml:space="preserve">En transit et au repos</t>
  </si>
  <si>
    <t xml:space="preserve">Mesure de sécurité 2</t>
  </si>
  <si>
    <t xml:space="preserve">Contrôle des sous-traitants</t>
  </si>
  <si>
    <t xml:space="preserve">Authentification à deux facteurs</t>
  </si>
  <si>
    <t xml:space="preserve">Mesure de sécurité 3</t>
  </si>
  <si>
    <t xml:space="preserve">Autres mesures (à préciser)</t>
  </si>
  <si>
    <t xml:space="preserve">Audits de sécurité réguliers</t>
  </si>
  <si>
    <t xml:space="preserve">Transferts hors UE</t>
  </si>
  <si>
    <t xml:space="preserve">Destinataire</t>
  </si>
  <si>
    <t xml:space="preserve">Type de Garanties</t>
  </si>
  <si>
    <t xml:space="preserve">Liens vers la documentation</t>
  </si>
  <si>
    <t xml:space="preserve">Organisme destinataire 1</t>
  </si>
  <si>
    <t xml:space="preserve">Microsoft Azure</t>
  </si>
  <si>
    <t xml:space="preserve">États-Unis</t>
  </si>
  <si>
    <t xml:space="preserve">Clauses contractuelles types (CCT)</t>
  </si>
  <si>
    <t xml:space="preserve">Contrat en date du 23/01/2024</t>
  </si>
  <si>
    <t xml:space="preserve">Facteurs de risque</t>
  </si>
  <si>
    <t xml:space="preserve">Risque
(événement redouté)</t>
  </si>
  <si>
    <t xml:space="preserve">Conséquence</t>
  </si>
  <si>
    <t xml:space="preserve">Impact</t>
  </si>
  <si>
    <t xml:space="preserve">Conséquences
(en coût, délai, qualité, satisfaction client)</t>
  </si>
  <si>
    <t xml:space="preserve">Impact
(0 à 3)</t>
  </si>
  <si>
    <t xml:space="preserve">Probabilité
(0 à 3)</t>
  </si>
  <si>
    <t xml:space="preserve">Criticité
(impact*prob)</t>
  </si>
  <si>
    <t xml:space="preserve">Actions de prévention
(pour éviter l'événement redouté)</t>
  </si>
  <si>
    <t xml:space="preserve">Action de correction
(si événement redouté avéré)</t>
  </si>
  <si>
    <t xml:space="preserve">Etant donné que …</t>
  </si>
  <si>
    <t xml:space="preserve">Si …</t>
  </si>
  <si>
    <t xml:space="preserve">Alors …</t>
  </si>
  <si>
    <t xml:space="preserve">Les images ou données personnelles des utilisateurs sont des données sensibles</t>
  </si>
  <si>
    <t xml:space="preserve">Ces données fuitent</t>
  </si>
  <si>
    <t xml:space="preserve">Ces données sont publiques</t>
  </si>
  <si>
    <t xml:space="preserve">Responsabilités légales, mauvaise réputation</t>
  </si>
  <si>
    <t xml:space="preserve">Mauvaise satisfaction cliente et réputation, dommage légaux potentiels</t>
  </si>
  <si>
    <t xml:space="preserve">Audit de sécurité sur application et infrastructure Azure</t>
  </si>
  <si>
    <t xml:space="preserve">Campagne marketing après correction de la sécurité pour se réhabiliter</t>
  </si>
  <si>
    <t xml:space="preserve">Les images d’un utilisateur sont des données sensibles</t>
  </si>
  <si>
    <t xml:space="preserve">Un utilisateur voit les photos d’un autre utilisateur</t>
  </si>
  <si>
    <t xml:space="preserve">Le Data Scientist a délégué la réalisation des modèles</t>
  </si>
  <si>
    <t xml:space="preserve">Ces modèles sont en retard</t>
  </si>
  <si>
    <t xml:space="preserve">Retard du projet</t>
  </si>
  <si>
    <t xml:space="preserve">Un concurrent pourrait sortir sa solution avant nous</t>
  </si>
  <si>
    <t xml:space="preserve">Perte de l’avantage concurrentiel et d’une part de marché</t>
  </si>
  <si>
    <t xml:space="preserve">Suivi régulier du contracteur pour s’assurer qu’il suit le planning</t>
  </si>
  <si>
    <t xml:space="preserve">Engager un nouvel ingénieur ML pour auditer ce qui a été fait et terminer le projet</t>
  </si>
  <si>
    <t xml:space="preserve">Ces modèles ne sont pas utilisables</t>
  </si>
  <si>
    <t xml:space="preserve">Suivi régulier du contracteur pour s’assurer de la qualité de son travail</t>
  </si>
  <si>
    <t xml:space="preserve">Engager un nouvel ingénieur ML pour auditer ce qui a été fait et ré-entraîner les modèles</t>
  </si>
  <si>
    <t xml:space="preserve">Un concurrent planifie le même type d’application</t>
  </si>
  <si>
    <t xml:space="preserve">Leur application sort avant la nôtre</t>
  </si>
  <si>
    <t xml:space="preserve">Concurrence accrue</t>
  </si>
  <si>
    <t xml:space="preserve">Moins d’engouement pour notre solution</t>
  </si>
  <si>
    <t xml:space="preserve">Utiliser assez de ressources et suivi régulier du projet</t>
  </si>
  <si>
    <t xml:space="preserve">Développement d’une valeur ajoutée à leur solution, plus de marketing pour se faire remarquer</t>
  </si>
  <si>
    <t xml:space="preserve">Les développeurs mobiles travaillent sur une autre application urgent</t>
  </si>
  <si>
    <t xml:space="preserve">L’application mobile est en retard</t>
  </si>
  <si>
    <t xml:space="preserve">Suivre l’autre projet pour anticiper tout retard</t>
  </si>
  <si>
    <t xml:space="preserve">Engager un nouvel ingénieur mobile pour auditer ce qui a été fait et terminer le projet</t>
  </si>
  <si>
    <t xml:space="preserve">Il est difficile de prédire correctement le travail nécessaire pour un projet IT complexe.</t>
  </si>
  <si>
    <t xml:space="preserve">Les tâches prennent plus de temps que prévu</t>
  </si>
  <si>
    <t xml:space="preserve">Budget dépassé</t>
  </si>
  <si>
    <t xml:space="preserve">Retard probable, budget dépassé</t>
  </si>
  <si>
    <t xml:space="preserve">Coûts supérieurs</t>
  </si>
  <si>
    <t xml:space="preserve">Un budget fixe pour les sous-traitants sera négocié</t>
  </si>
  <si>
    <t xml:space="preserve">Augmenter le budget, audit pour futurs projets</t>
  </si>
</sst>
</file>

<file path=xl/styles.xml><?xml version="1.0" encoding="utf-8"?>
<styleSheet xmlns="http://schemas.openxmlformats.org/spreadsheetml/2006/main">
  <numFmts count="9">
    <numFmt numFmtId="164" formatCode="General"/>
    <numFmt numFmtId="165" formatCode="[$-40C]General"/>
    <numFmt numFmtId="166" formatCode="#,##0.00\ [$€-40C];[RED]\-#,##0.00\ [$€-40C]"/>
    <numFmt numFmtId="167" formatCode="#\'##0.00\ [$€-40C];[RED]\-#,##0.00\ [$€-40C]"/>
    <numFmt numFmtId="168" formatCode="#\'###\'##0.00\ [$€-40C];[RED]\-#,##0.00\ [$€-40C]"/>
    <numFmt numFmtId="169" formatCode="@"/>
    <numFmt numFmtId="170" formatCode="dd\/mm\/yyyy"/>
    <numFmt numFmtId="171" formatCode="#\ ##\ ##\ ##\ #0"/>
    <numFmt numFmtId="172" formatCode="General"/>
  </numFmts>
  <fonts count="28">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Times New Roman"/>
      <family val="1"/>
      <charset val="1"/>
    </font>
    <font>
      <b val="true"/>
      <sz val="12"/>
      <name val="Arial"/>
      <family val="2"/>
      <charset val="1"/>
    </font>
    <font>
      <sz val="11"/>
      <color rgb="FF000000"/>
      <name val="Arial"/>
      <family val="0"/>
      <charset val="1"/>
    </font>
    <font>
      <sz val="13"/>
      <color rgb="FF000000"/>
      <name val="Arial"/>
      <family val="2"/>
    </font>
    <font>
      <sz val="10"/>
      <color rgb="FF000000"/>
      <name val="Arial"/>
      <family val="2"/>
    </font>
    <font>
      <sz val="9"/>
      <color rgb="FF000000"/>
      <name val="Arial"/>
      <family val="2"/>
    </font>
    <font>
      <b val="true"/>
      <sz val="14"/>
      <color rgb="FFFFFFFF"/>
      <name val="Georgia"/>
      <family val="0"/>
      <charset val="1"/>
    </font>
    <font>
      <sz val="10"/>
      <color rgb="FFFFFFFF"/>
      <name val="Georgia"/>
      <family val="0"/>
      <charset val="1"/>
    </font>
    <font>
      <b val="true"/>
      <sz val="16"/>
      <color rgb="FFFFFFFF"/>
      <name val="Georgia"/>
      <family val="0"/>
      <charset val="1"/>
    </font>
    <font>
      <sz val="10"/>
      <name val="Georgia"/>
      <family val="1"/>
      <charset val="1"/>
    </font>
    <font>
      <b val="true"/>
      <sz val="10"/>
      <name val="Georgia"/>
      <family val="0"/>
      <charset val="1"/>
    </font>
    <font>
      <b val="true"/>
      <sz val="10"/>
      <color rgb="FF1F4E78"/>
      <name val="Georgia"/>
      <family val="0"/>
      <charset val="1"/>
    </font>
    <font>
      <u val="single"/>
      <sz val="10"/>
      <color rgb="FF0563C1"/>
      <name val="Georgia"/>
      <family val="0"/>
      <charset val="1"/>
    </font>
    <font>
      <b val="true"/>
      <sz val="10"/>
      <color rgb="FFFFFFFF"/>
      <name val="Georgia"/>
      <family val="0"/>
      <charset val="1"/>
    </font>
    <font>
      <sz val="10"/>
      <name val="Georgia"/>
      <family val="0"/>
      <charset val="1"/>
    </font>
    <font>
      <b val="true"/>
      <sz val="10"/>
      <color rgb="FF004A99"/>
      <name val="Georgia"/>
      <family val="0"/>
      <charset val="1"/>
    </font>
    <font>
      <b val="true"/>
      <sz val="10"/>
      <color rgb="FFFFFFFF"/>
      <name val="Georgia"/>
      <family val="1"/>
      <charset val="1"/>
    </font>
    <font>
      <b val="true"/>
      <u val="single"/>
      <sz val="10"/>
      <color rgb="FF004A99"/>
      <name val="Georgia"/>
      <family val="0"/>
      <charset val="1"/>
    </font>
    <font>
      <u val="single"/>
      <sz val="10"/>
      <color rgb="FF0563C1"/>
      <name val="Arial"/>
      <family val="2"/>
      <charset val="1"/>
    </font>
    <font>
      <sz val="10"/>
      <color rgb="FF1F4E78"/>
      <name val="Georgia"/>
      <family val="0"/>
      <charset val="1"/>
    </font>
    <font>
      <sz val="10"/>
      <name val="Arial"/>
      <family val="2"/>
    </font>
    <font>
      <b val="true"/>
      <sz val="11"/>
      <color theme="0"/>
      <name val="Calibri"/>
      <family val="2"/>
      <charset val="1"/>
    </font>
    <font>
      <sz val="11"/>
      <name val="Calibri"/>
      <family val="2"/>
      <charset val="1"/>
    </font>
  </fonts>
  <fills count="12">
    <fill>
      <patternFill patternType="none"/>
    </fill>
    <fill>
      <patternFill patternType="gray125"/>
    </fill>
    <fill>
      <patternFill patternType="solid">
        <fgColor rgb="FF31859C"/>
        <bgColor rgb="FF0070C0"/>
      </patternFill>
    </fill>
    <fill>
      <patternFill patternType="solid">
        <fgColor rgb="FFF2F2F2"/>
        <bgColor rgb="FFE7E6E6"/>
      </patternFill>
    </fill>
    <fill>
      <patternFill patternType="solid">
        <fgColor rgb="FF004A99"/>
        <bgColor rgb="FF004586"/>
      </patternFill>
    </fill>
    <fill>
      <patternFill patternType="solid">
        <fgColor rgb="FF5B9BD5"/>
        <bgColor rgb="FF31859C"/>
      </patternFill>
    </fill>
    <fill>
      <patternFill patternType="solid">
        <fgColor rgb="FFDDEBF7"/>
        <bgColor rgb="FFE7E6E6"/>
      </patternFill>
    </fill>
    <fill>
      <patternFill patternType="solid">
        <fgColor rgb="FF9BC2E6"/>
        <bgColor rgb="FFB3B3B3"/>
      </patternFill>
    </fill>
    <fill>
      <patternFill patternType="solid">
        <fgColor rgb="FFFFFFFF"/>
        <bgColor rgb="FFF2F2F2"/>
      </patternFill>
    </fill>
    <fill>
      <patternFill patternType="solid">
        <fgColor rgb="FF002060"/>
        <bgColor rgb="FF000080"/>
      </patternFill>
    </fill>
    <fill>
      <patternFill patternType="solid">
        <fgColor rgb="FF0070C0"/>
        <bgColor rgb="FF0563C1"/>
      </patternFill>
    </fill>
    <fill>
      <patternFill patternType="solid">
        <fgColor theme="4" tint="0.7999"/>
        <bgColor rgb="FFDDEBF7"/>
      </patternFill>
    </fill>
  </fills>
  <borders count="15">
    <border diagonalUp="false" diagonalDown="false">
      <left/>
      <right/>
      <top/>
      <bottom/>
      <diagonal/>
    </border>
    <border diagonalUp="false" diagonalDown="false">
      <left style="hair">
        <color rgb="FFFFFFFF"/>
      </left>
      <right style="hair">
        <color rgb="FFFFFFFF"/>
      </right>
      <top style="hair">
        <color rgb="FFFFFFFF"/>
      </top>
      <bottom/>
      <diagonal/>
    </border>
    <border diagonalUp="false" diagonalDown="false">
      <left/>
      <right/>
      <top/>
      <bottom style="hair">
        <color rgb="FFFFFFFF"/>
      </bottom>
      <diagonal/>
    </border>
    <border diagonalUp="false" diagonalDown="false">
      <left style="hair">
        <color rgb="FFFFFFFF"/>
      </left>
      <right style="hair">
        <color rgb="FFFFFFFF"/>
      </right>
      <top/>
      <bottom/>
      <diagonal/>
    </border>
    <border diagonalUp="false" diagonalDown="false">
      <left style="hair">
        <color rgb="FFFFFFFF"/>
      </left>
      <right/>
      <top style="hair">
        <color rgb="FFFFFFFF"/>
      </top>
      <bottom style="hair">
        <color rgb="FFFFFFFF"/>
      </bottom>
      <diagonal/>
    </border>
    <border diagonalUp="false" diagonalDown="false">
      <left/>
      <right/>
      <top style="hair">
        <color rgb="FFFFFFFF"/>
      </top>
      <bottom style="hair">
        <color rgb="FFFFFFFF"/>
      </bottom>
      <diagonal/>
    </border>
    <border diagonalUp="false" diagonalDown="false">
      <left style="hair">
        <color rgb="FFFFFFFF"/>
      </left>
      <right/>
      <top/>
      <bottom style="hair">
        <color rgb="FFFFFFFF"/>
      </bottom>
      <diagonal/>
    </border>
    <border diagonalUp="false" diagonalDown="false">
      <left style="hair">
        <color rgb="FFFFFFFF"/>
      </left>
      <right style="hair">
        <color rgb="FFFFFFFF"/>
      </right>
      <top style="hair">
        <color rgb="FFFFFFFF"/>
      </top>
      <bottom style="hair">
        <color rgb="FFFFFFFF"/>
      </bottom>
      <diagonal/>
    </border>
    <border diagonalUp="false" diagonalDown="false">
      <left/>
      <right style="hair">
        <color rgb="FFFFFFFF"/>
      </right>
      <top style="hair">
        <color rgb="FFFFFFFF"/>
      </top>
      <bottom style="hair">
        <color rgb="FFFFFFFF"/>
      </bottom>
      <diagonal/>
    </border>
    <border diagonalUp="false" diagonalDown="false">
      <left style="hair">
        <color rgb="FFFFFFFF"/>
      </left>
      <right style="hair">
        <color rgb="FFFFFFFF"/>
      </right>
      <top/>
      <bottom style="hair">
        <color rgb="FFFFFFFF"/>
      </bottom>
      <diagonal/>
    </border>
    <border diagonalUp="false" diagonalDown="false">
      <left/>
      <right style="hair">
        <color rgb="FFFFFFFF"/>
      </right>
      <top/>
      <bottom style="hair">
        <color rgb="FFFFFFFF"/>
      </bottom>
      <diagonal/>
    </border>
    <border diagonalUp="false" diagonalDown="false">
      <left style="hair">
        <color rgb="FFFFFFFF"/>
      </left>
      <right/>
      <top/>
      <bottom/>
      <diagonal/>
    </border>
    <border diagonalUp="false" diagonalDown="false">
      <left/>
      <right/>
      <top style="hair">
        <color rgb="FFFFFFFF"/>
      </top>
      <bottom/>
      <diagonal/>
    </border>
    <border diagonalUp="false" diagonalDown="false">
      <left style="hair">
        <color rgb="FFE7E6E6"/>
      </left>
      <right/>
      <top style="hair">
        <color rgb="FFE7E6E6"/>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0" fillId="0" borderId="0" xfId="0" applyFont="true" applyBorder="false" applyAlignment="true" applyProtection="true">
      <alignment horizontal="righ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left" vertical="bottom" textRotation="0" wrapText="true" indent="0" shrinkToFit="false"/>
      <protection locked="true" hidden="false"/>
    </xf>
    <xf numFmtId="165"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right" vertical="bottom" textRotation="0" wrapText="false" indent="0" shrinkToFit="false"/>
      <protection locked="true" hidden="false"/>
    </xf>
    <xf numFmtId="166" fontId="0" fillId="0" borderId="0" xfId="0" applyFont="fals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right" vertical="bottom" textRotation="0" wrapText="tru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right" vertical="bottom" textRotation="0" wrapText="false" indent="0" shrinkToFit="false"/>
      <protection locked="true" hidden="false"/>
    </xf>
    <xf numFmtId="166" fontId="0" fillId="0" borderId="0" xfId="0" applyFont="false" applyBorder="false" applyAlignment="true" applyProtection="true">
      <alignment horizontal="right" vertical="bottom" textRotation="0" wrapText="false" indent="0" shrinkToFit="false"/>
      <protection locked="true" hidden="false"/>
    </xf>
    <xf numFmtId="164" fontId="11" fillId="2" borderId="0" xfId="0" applyFont="true" applyBorder="false" applyAlignment="true" applyProtection="true">
      <alignment horizontal="left" vertical="center" textRotation="0" wrapText="true" indent="0" shrinkToFit="false"/>
      <protection locked="true" hidden="false"/>
    </xf>
    <xf numFmtId="164" fontId="12" fillId="2" borderId="0" xfId="0" applyFont="true" applyBorder="false" applyAlignment="true" applyProtection="true">
      <alignment horizontal="general" vertical="top" textRotation="0" wrapText="false" indent="0" shrinkToFit="false"/>
      <protection locked="true" hidden="false"/>
    </xf>
    <xf numFmtId="164" fontId="13" fillId="2" borderId="0" xfId="0" applyFont="true" applyBorder="false" applyAlignment="true" applyProtection="true">
      <alignment horizontal="general" vertical="top" textRotation="0" wrapText="false" indent="0" shrinkToFit="false"/>
      <protection locked="true" hidden="false"/>
    </xf>
    <xf numFmtId="169" fontId="13" fillId="2"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15" fillId="3" borderId="1"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false" indent="0" shrinkToFit="false"/>
      <protection locked="true" hidden="false"/>
    </xf>
    <xf numFmtId="164" fontId="17" fillId="3" borderId="3" xfId="0" applyFont="true" applyBorder="true" applyAlignment="true" applyProtection="true">
      <alignment horizontal="left" vertical="center" textRotation="0" wrapText="false" indent="0" shrinkToFit="false"/>
      <protection locked="true" hidden="false"/>
    </xf>
    <xf numFmtId="164" fontId="18" fillId="4" borderId="4" xfId="0" applyFont="true" applyBorder="true" applyAlignment="true" applyProtection="true">
      <alignment horizontal="right" vertical="center" textRotation="0" wrapText="true" indent="0" shrinkToFit="false"/>
      <protection locked="true" hidden="false"/>
    </xf>
    <xf numFmtId="169" fontId="19" fillId="4" borderId="5" xfId="0" applyFont="true" applyBorder="true" applyAlignment="true" applyProtection="true">
      <alignment horizontal="general" vertical="top"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8" fillId="5" borderId="6" xfId="0" applyFont="true" applyBorder="true" applyAlignment="true" applyProtection="true">
      <alignment horizontal="right" vertical="center" textRotation="0" wrapText="true" indent="0" shrinkToFit="false"/>
      <protection locked="true" hidden="false"/>
    </xf>
    <xf numFmtId="170" fontId="20" fillId="6" borderId="5" xfId="0" applyFont="true" applyBorder="true" applyAlignment="true" applyProtection="true">
      <alignment horizontal="left" vertical="center" textRotation="0" wrapText="false" indent="0" shrinkToFit="false"/>
      <protection locked="true" hidden="false"/>
    </xf>
    <xf numFmtId="164" fontId="18" fillId="5" borderId="4" xfId="0" applyFont="true" applyBorder="true" applyAlignment="true" applyProtection="true">
      <alignment horizontal="right" vertical="center" textRotation="0" wrapText="true" indent="0" shrinkToFit="false"/>
      <protection locked="true" hidden="false"/>
    </xf>
    <xf numFmtId="169" fontId="20" fillId="7" borderId="5" xfId="0" applyFont="true" applyBorder="true" applyAlignment="true" applyProtection="true">
      <alignment horizontal="left" vertical="center" textRotation="0" wrapText="false" indent="0" shrinkToFit="false"/>
      <protection locked="true" hidden="false"/>
    </xf>
    <xf numFmtId="164" fontId="18" fillId="5" borderId="7" xfId="0" applyFont="true" applyBorder="true" applyAlignment="true" applyProtection="true">
      <alignment horizontal="right" vertical="center" textRotation="0" wrapText="true" indent="0" shrinkToFit="false"/>
      <protection locked="true" hidden="false"/>
    </xf>
    <xf numFmtId="164" fontId="14" fillId="0" borderId="0" xfId="0" applyFont="true" applyBorder="false" applyAlignment="true" applyProtection="true">
      <alignment horizontal="right" vertical="center" textRotation="0" wrapText="false" indent="0" shrinkToFit="false"/>
      <protection locked="true" hidden="false"/>
    </xf>
    <xf numFmtId="164" fontId="21" fillId="4" borderId="4" xfId="0" applyFont="true" applyBorder="true" applyAlignment="true" applyProtection="true">
      <alignment horizontal="center" vertical="center" textRotation="0" wrapText="false" indent="0" shrinkToFit="false"/>
      <protection locked="true" hidden="false"/>
    </xf>
    <xf numFmtId="169" fontId="20" fillId="6" borderId="5" xfId="0" applyFont="true" applyBorder="true" applyAlignment="true" applyProtection="true">
      <alignment horizontal="general" vertical="center" textRotation="0" wrapText="false" indent="0" shrinkToFit="false"/>
      <protection locked="true" hidden="false"/>
    </xf>
    <xf numFmtId="169" fontId="20" fillId="7" borderId="5" xfId="0" applyFont="true" applyBorder="true" applyAlignment="true" applyProtection="true">
      <alignment horizontal="left" vertical="center" textRotation="0" wrapText="false" indent="0" shrinkToFit="true"/>
      <protection locked="true" hidden="false"/>
    </xf>
    <xf numFmtId="171" fontId="20" fillId="7" borderId="5" xfId="0" applyFont="true" applyBorder="true" applyAlignment="true" applyProtection="true">
      <alignment horizontal="left" vertical="center" textRotation="0" wrapText="false" indent="0" shrinkToFit="false"/>
      <protection locked="true" hidden="false"/>
    </xf>
    <xf numFmtId="171" fontId="22" fillId="7" borderId="5" xfId="0" applyFont="true" applyBorder="true" applyAlignment="true" applyProtection="true">
      <alignment horizontal="left" vertical="center" textRotation="0" wrapText="false" indent="0" shrinkToFit="false"/>
      <protection locked="true" hidden="false"/>
    </xf>
    <xf numFmtId="164" fontId="18" fillId="5" borderId="0" xfId="0" applyFont="true" applyBorder="false" applyAlignment="true" applyProtection="true">
      <alignment horizontal="right" vertical="center" textRotation="0" wrapText="true" indent="0" shrinkToFit="false"/>
      <protection locked="true" hidden="false"/>
    </xf>
    <xf numFmtId="170" fontId="20" fillId="6" borderId="8" xfId="0" applyFont="true" applyBorder="true" applyAlignment="true" applyProtection="true">
      <alignment horizontal="left" vertical="center" textRotation="0" wrapText="false" indent="0" shrinkToFit="true"/>
      <protection locked="true" hidden="false"/>
    </xf>
    <xf numFmtId="170" fontId="20" fillId="6" borderId="7" xfId="0" applyFont="true" applyBorder="true" applyAlignment="true" applyProtection="true">
      <alignment horizontal="left" vertical="center" textRotation="0" wrapText="false" indent="0" shrinkToFit="false"/>
      <protection locked="true" hidden="false"/>
    </xf>
    <xf numFmtId="164" fontId="19" fillId="8" borderId="3" xfId="0" applyFont="true" applyBorder="true" applyAlignment="true" applyProtection="true">
      <alignment horizontal="general" vertical="top" textRotation="0" wrapText="false" indent="0" shrinkToFit="false"/>
      <protection locked="true" hidden="false"/>
    </xf>
    <xf numFmtId="164" fontId="18" fillId="8" borderId="0" xfId="0" applyFont="true" applyBorder="false" applyAlignment="true" applyProtection="true">
      <alignment horizontal="right" vertical="center" textRotation="0" wrapText="false" indent="0" shrinkToFit="false"/>
      <protection locked="true" hidden="false"/>
    </xf>
    <xf numFmtId="169" fontId="19" fillId="8" borderId="0" xfId="0" applyFont="true" applyBorder="false" applyAlignment="true" applyProtection="true">
      <alignment horizontal="general" vertical="top" textRotation="0" wrapText="false" indent="0" shrinkToFit="false"/>
      <protection locked="true" hidden="false"/>
    </xf>
    <xf numFmtId="164" fontId="19" fillId="8" borderId="0" xfId="0" applyFont="true" applyBorder="false" applyAlignment="true" applyProtection="true">
      <alignment horizontal="general" vertical="top" textRotation="0" wrapText="false" indent="0" shrinkToFit="false"/>
      <protection locked="true" hidden="false"/>
    </xf>
    <xf numFmtId="164" fontId="19" fillId="0" borderId="9" xfId="0" applyFont="true" applyBorder="true" applyAlignment="true" applyProtection="true">
      <alignment horizontal="general" vertical="top" textRotation="0" wrapText="false" indent="0" shrinkToFit="false"/>
      <protection locked="true" hidden="false"/>
    </xf>
    <xf numFmtId="169" fontId="20" fillId="7" borderId="5" xfId="0" applyFont="true" applyBorder="true" applyAlignment="true" applyProtection="true">
      <alignment horizontal="general" vertical="center" textRotation="0" wrapText="false" indent="0" shrinkToFit="false"/>
      <protection locked="true" hidden="false"/>
    </xf>
    <xf numFmtId="164" fontId="18" fillId="4" borderId="0" xfId="0" applyFont="true" applyBorder="false" applyAlignment="true" applyProtection="true">
      <alignment horizontal="right" vertical="center" textRotation="0" wrapText="true" indent="0" shrinkToFit="false"/>
      <protection locked="true" hidden="false"/>
    </xf>
    <xf numFmtId="164" fontId="21" fillId="4" borderId="10" xfId="0" applyFont="true" applyBorder="true" applyAlignment="true" applyProtection="true">
      <alignment horizontal="center" vertical="center" textRotation="0" wrapText="false" indent="0" shrinkToFit="false"/>
      <protection locked="true" hidden="false"/>
    </xf>
    <xf numFmtId="164" fontId="21" fillId="4" borderId="6" xfId="0" applyFont="true" applyBorder="tru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9" fontId="20" fillId="7" borderId="7" xfId="0" applyFont="true" applyBorder="true" applyAlignment="true" applyProtection="true">
      <alignment horizontal="left" vertical="center" textRotation="0" wrapText="false" indent="0" shrinkToFit="false"/>
      <protection locked="true" hidden="false"/>
    </xf>
    <xf numFmtId="169" fontId="20" fillId="7" borderId="4" xfId="0" applyFont="true" applyBorder="true" applyAlignment="true" applyProtection="true">
      <alignment horizontal="general" vertical="center" textRotation="0" wrapText="false" indent="0" shrinkToFit="false"/>
      <protection locked="true" hidden="false"/>
    </xf>
    <xf numFmtId="169" fontId="20" fillId="6" borderId="7" xfId="0" applyFont="true" applyBorder="true" applyAlignment="true" applyProtection="true">
      <alignment horizontal="left" vertical="center" textRotation="0" wrapText="false" indent="0" shrinkToFit="false"/>
      <protection locked="true" hidden="false"/>
    </xf>
    <xf numFmtId="164" fontId="23" fillId="0" borderId="0" xfId="0" applyFont="true" applyBorder="false" applyAlignment="true" applyProtection="true">
      <alignment horizontal="general" vertical="top" textRotation="0" wrapText="false" indent="0" shrinkToFit="false"/>
      <protection locked="true" hidden="false"/>
    </xf>
    <xf numFmtId="169" fontId="20" fillId="7" borderId="7" xfId="0" applyFont="true" applyBorder="true" applyAlignment="true" applyProtection="true">
      <alignment horizontal="left" vertical="center" textRotation="0" wrapText="true" indent="0" shrinkToFit="false"/>
      <protection locked="true" hidden="false"/>
    </xf>
    <xf numFmtId="169" fontId="20" fillId="7" borderId="4" xfId="0" applyFont="true" applyBorder="true" applyAlignment="true" applyProtection="true">
      <alignment horizontal="general" vertical="center" textRotation="0" wrapText="true" indent="0" shrinkToFit="false"/>
      <protection locked="true" hidden="false"/>
    </xf>
    <xf numFmtId="164" fontId="21" fillId="4" borderId="0" xfId="0" applyFont="true" applyBorder="false" applyAlignment="true" applyProtection="true">
      <alignment horizontal="right" vertical="center" textRotation="0" wrapText="true" indent="0" shrinkToFit="false"/>
      <protection locked="true" hidden="false"/>
    </xf>
    <xf numFmtId="164" fontId="21" fillId="4" borderId="11" xfId="0" applyFont="true" applyBorder="true" applyAlignment="true" applyProtection="true">
      <alignment horizontal="center" vertical="center" textRotation="0" wrapText="false" indent="0" shrinkToFit="false"/>
      <protection locked="true" hidden="false"/>
    </xf>
    <xf numFmtId="164" fontId="21" fillId="4" borderId="9" xfId="0" applyFont="true" applyBorder="true" applyAlignment="true" applyProtection="true">
      <alignment horizontal="center" vertical="center" textRotation="0" wrapText="false" indent="0" shrinkToFit="false"/>
      <protection locked="true" hidden="false"/>
    </xf>
    <xf numFmtId="169" fontId="16" fillId="6" borderId="4" xfId="0" applyFont="true" applyBorder="true" applyAlignment="true" applyProtection="true">
      <alignment horizontal="left" vertical="center" textRotation="0" wrapText="false" indent="0" shrinkToFit="false"/>
      <protection locked="true" hidden="false"/>
    </xf>
    <xf numFmtId="169" fontId="20" fillId="7" borderId="7" xfId="0" applyFont="true" applyBorder="true" applyAlignment="true" applyProtection="true">
      <alignment horizontal="general" vertical="center" textRotation="0" wrapText="false" indent="0" shrinkToFit="false"/>
      <protection locked="true" hidden="false"/>
    </xf>
    <xf numFmtId="169" fontId="16" fillId="7" borderId="4" xfId="0" applyFont="true" applyBorder="true" applyAlignment="true" applyProtection="true">
      <alignment horizontal="general" vertical="center" textRotation="0" wrapText="false" indent="0" shrinkToFit="false"/>
      <protection locked="true" hidden="false"/>
    </xf>
    <xf numFmtId="164" fontId="19" fillId="0" borderId="12" xfId="0" applyFont="true" applyBorder="true" applyAlignment="true" applyProtection="true">
      <alignment horizontal="general" vertical="top" textRotation="0" wrapText="false" indent="0" shrinkToFit="false"/>
      <protection locked="true" hidden="false"/>
    </xf>
    <xf numFmtId="164" fontId="18" fillId="0" borderId="0" xfId="0" applyFont="true" applyBorder="false" applyAlignment="true" applyProtection="true">
      <alignment horizontal="right" vertical="center" textRotation="0" wrapText="false" indent="0" shrinkToFit="false"/>
      <protection locked="true" hidden="false"/>
    </xf>
    <xf numFmtId="169" fontId="24" fillId="0" borderId="4" xfId="0" applyFont="true" applyBorder="true" applyAlignment="true" applyProtection="true">
      <alignment horizontal="left" vertical="top" textRotation="0" wrapText="false" indent="0" shrinkToFit="false"/>
      <protection locked="true" hidden="false"/>
    </xf>
    <xf numFmtId="169" fontId="24" fillId="0" borderId="5" xfId="0" applyFont="true" applyBorder="true" applyAlignment="true" applyProtection="true">
      <alignment horizontal="left" vertical="top" textRotation="0" wrapText="false" indent="0" shrinkToFit="false"/>
      <protection locked="true" hidden="false"/>
    </xf>
    <xf numFmtId="169" fontId="14" fillId="0" borderId="5" xfId="0" applyFont="true" applyBorder="true" applyAlignment="true" applyProtection="true">
      <alignment horizontal="center" vertical="top" textRotation="0" wrapText="false" indent="0" shrinkToFit="false"/>
      <protection locked="true" hidden="false"/>
    </xf>
    <xf numFmtId="164" fontId="18" fillId="4" borderId="13" xfId="0" applyFont="true" applyBorder="true" applyAlignment="true" applyProtection="true">
      <alignment horizontal="right" vertical="center" textRotation="0" wrapText="false" indent="0" shrinkToFit="false"/>
      <protection locked="true" hidden="false"/>
    </xf>
    <xf numFmtId="164" fontId="21" fillId="4" borderId="7" xfId="0" applyFont="true" applyBorder="true" applyAlignment="true" applyProtection="true">
      <alignment horizontal="center" vertical="center" textRotation="0" wrapText="false" indent="0" shrinkToFit="false"/>
      <protection locked="true" hidden="false"/>
    </xf>
    <xf numFmtId="164" fontId="18" fillId="4" borderId="7" xfId="0" applyFont="true" applyBorder="true" applyAlignment="true" applyProtection="true">
      <alignment horizontal="center" vertical="center" textRotation="0" wrapText="false" indent="0" shrinkToFit="false"/>
      <protection locked="true" hidden="false"/>
    </xf>
    <xf numFmtId="169" fontId="20" fillId="7" borderId="8" xfId="0" applyFont="true" applyBorder="true" applyAlignment="true" applyProtection="true">
      <alignment horizontal="left" vertical="center" textRotation="0" wrapText="false" indent="0" shrinkToFit="false"/>
      <protection locked="true" hidden="false"/>
    </xf>
    <xf numFmtId="164" fontId="26" fillId="9" borderId="14" xfId="0" applyFont="true" applyBorder="true" applyAlignment="true" applyProtection="true">
      <alignment horizontal="center" vertical="top" textRotation="0" wrapText="true" indent="0" shrinkToFit="false"/>
      <protection locked="true" hidden="false"/>
    </xf>
    <xf numFmtId="164" fontId="26" fillId="10" borderId="14" xfId="0" applyFont="true" applyBorder="true" applyAlignment="true" applyProtection="true">
      <alignment horizontal="center" vertical="top" textRotation="0" wrapText="true" indent="0" shrinkToFit="false"/>
      <protection locked="true" hidden="false"/>
    </xf>
    <xf numFmtId="164" fontId="27" fillId="11" borderId="14" xfId="0" applyFont="true" applyBorder="true" applyAlignment="true" applyProtection="true">
      <alignment horizontal="general" vertical="top" textRotation="0" wrapText="true" indent="0" shrinkToFit="false"/>
      <protection locked="true" hidden="false"/>
    </xf>
    <xf numFmtId="172" fontId="27" fillId="11" borderId="14" xfId="0" applyFont="true" applyBorder="tru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3B3B3"/>
      <rgbColor rgb="FF808080"/>
      <rgbColor rgb="FF5B9BD5"/>
      <rgbColor rgb="FF993366"/>
      <rgbColor rgb="FFF2F2F2"/>
      <rgbColor rgb="FFDDEBF7"/>
      <rgbColor rgb="FF660066"/>
      <rgbColor rgb="FFFF8080"/>
      <rgbColor rgb="FF0563C1"/>
      <rgbColor rgb="FFCCCCFF"/>
      <rgbColor rgb="FF000080"/>
      <rgbColor rgb="FFFF00FF"/>
      <rgbColor rgb="FFFFFF00"/>
      <rgbColor rgb="FF00FFFF"/>
      <rgbColor rgb="FF800080"/>
      <rgbColor rgb="FF800000"/>
      <rgbColor rgb="FF004A99"/>
      <rgbColor rgb="FF0000FF"/>
      <rgbColor rgb="FF00CCFF"/>
      <rgbColor rgb="FFE7E6E6"/>
      <rgbColor rgb="FFC4FEBB"/>
      <rgbColor rgb="FFFFFF99"/>
      <rgbColor rgb="FF9BC2E6"/>
      <rgbColor rgb="FFFF99CC"/>
      <rgbColor rgb="FFCC99FF"/>
      <rgbColor rgb="FFFFCC99"/>
      <rgbColor rgb="FF3366FF"/>
      <rgbColor rgb="FF33CCCC"/>
      <rgbColor rgb="FF99CC00"/>
      <rgbColor rgb="FFFFD320"/>
      <rgbColor rgb="FFFF9900"/>
      <rgbColor rgb="FFFF420E"/>
      <rgbColor rgb="FF666699"/>
      <rgbColor rgb="FF969696"/>
      <rgbColor rgb="FF002060"/>
      <rgbColor rgb="FF31859C"/>
      <rgbColor rgb="FF003300"/>
      <rgbColor rgb="FF333300"/>
      <rgbColor rgb="FF993300"/>
      <rgbColor rgb="FF993366"/>
      <rgbColor rgb="FF1F4E78"/>
      <rgbColor rgb="FF00458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sz="1300" strike="noStrike" u="none">
                <a:solidFill>
                  <a:srgbClr val="000000"/>
                </a:solidFill>
                <a:uFillTx/>
                <a:latin typeface="Arial"/>
                <a:ea typeface="DejaVu Sans"/>
              </a:rPr>
              <a:t>Rentabilité estimée</a:t>
            </a:r>
          </a:p>
        </c:rich>
      </c:tx>
      <c:overlay val="0"/>
      <c:spPr>
        <a:noFill/>
        <a:ln w="0">
          <a:noFill/>
        </a:ln>
      </c:spPr>
    </c:title>
    <c:autoTitleDeleted val="0"/>
    <c:plotArea>
      <c:lineChart>
        <c:grouping val="standard"/>
        <c:varyColors val="0"/>
        <c:ser>
          <c:idx val="0"/>
          <c:order val="0"/>
          <c:tx>
            <c:strRef>
              <c:f>Dimensionnement!$A$34:$A$34</c:f>
              <c:strCache>
                <c:ptCount val="1"/>
                <c:pt idx="0">
                  <c:v>Année</c:v>
                </c:pt>
              </c:strCache>
            </c:strRef>
          </c:tx>
          <c:spPr>
            <a:solidFill>
              <a:srgbClr val="004586"/>
            </a:solidFill>
            <a:ln w="28800">
              <a:solidFill>
                <a:srgbClr val="004586"/>
              </a:solidFill>
              <a:round/>
            </a:ln>
          </c:spPr>
          <c:marker>
            <c:symbol val="square"/>
            <c:size val="8"/>
            <c:spPr>
              <a:solidFill>
                <a:srgbClr val="004586"/>
              </a:solidFill>
            </c:spPr>
          </c:marker>
          <c:dLbls>
            <c:txPr>
              <a:bodyPr wrap="none"/>
              <a:lstStyle/>
              <a:p>
                <a:pPr>
                  <a:defRPr b="0" sz="1000" strike="noStrike" u="none">
                    <a:solidFill>
                      <a:srgbClr val="000000"/>
                    </a:solidFill>
                    <a:uFillTx/>
                    <a:latin typeface="Arial"/>
                    <a:ea typeface="DejaVu Sans"/>
                  </a:defRPr>
                </a:pPr>
              </a:p>
            </c:txPr>
            <c:dLblPos val="r"/>
            <c:showLegendKey val="0"/>
            <c:showVal val="0"/>
            <c:showCatName val="0"/>
            <c:showSerName val="0"/>
            <c:showPercent val="0"/>
            <c:separator> </c:separator>
            <c:showLeaderLines val="1"/>
            <c:leaderLines>
              <c:spPr>
                <a:ln w="28800">
                  <a:solidFill>
                    <a:srgbClr val="000000"/>
                  </a:solidFill>
                </a:ln>
              </c:spPr>
            </c:leaderLines>
            <c:extLst>
              <c:ext xmlns:c15="http://schemas.microsoft.com/office/drawing/2012/chart" uri="{CE6537A1-D6FC-4f65-9D91-7224C49458BB}">
                <c15:showLeaderLines val="1"/>
              </c:ext>
            </c:extLst>
          </c:dLbls>
          <c:cat>
            <c:strRef>
              <c:f>Dimensionnement!$A$35:$A$38</c:f>
              <c:strCache>
                <c:ptCount val="4"/>
                <c:pt idx="0">
                  <c:v>2025</c:v>
                </c:pt>
                <c:pt idx="1">
                  <c:v>2026</c:v>
                </c:pt>
                <c:pt idx="2">
                  <c:v>2027</c:v>
                </c:pt>
                <c:pt idx="3">
                  <c:v>2028</c:v>
                </c:pt>
              </c:strCache>
            </c:strRef>
          </c:cat>
          <c:val>
            <c:numRef>
              <c:f>Dimensionnement!$A$35:$A$38</c:f>
              <c:numCache>
                <c:formatCode>[$-40C]General</c:formatCode>
                <c:ptCount val="4"/>
                <c:pt idx="0">
                  <c:v>2025</c:v>
                </c:pt>
                <c:pt idx="1">
                  <c:v>2026</c:v>
                </c:pt>
                <c:pt idx="2">
                  <c:v>2027</c:v>
                </c:pt>
                <c:pt idx="3">
                  <c:v>2028</c:v>
                </c:pt>
              </c:numCache>
            </c:numRef>
          </c:val>
          <c:smooth val="0"/>
        </c:ser>
        <c:ser>
          <c:idx val="1"/>
          <c:order val="1"/>
          <c:tx>
            <c:strRef>
              <c:f>Dimensionnement!$E$34:$E$34</c:f>
              <c:strCache>
                <c:ptCount val="1"/>
                <c:pt idx="0">
                  <c:v>Profit cumulé sans ce projet</c:v>
                </c:pt>
              </c:strCache>
            </c:strRef>
          </c:tx>
          <c:spPr>
            <a:solidFill>
              <a:srgbClr val="ff420e"/>
            </a:solidFill>
            <a:ln w="28800">
              <a:solidFill>
                <a:srgbClr val="ff420e"/>
              </a:solidFill>
              <a:round/>
            </a:ln>
          </c:spPr>
          <c:marker>
            <c:symbol val="diamond"/>
            <c:size val="8"/>
            <c:spPr>
              <a:solidFill>
                <a:srgbClr val="ff420e"/>
              </a:solidFill>
            </c:spPr>
          </c:marker>
          <c:dLbls>
            <c:txPr>
              <a:bodyPr wrap="none"/>
              <a:lstStyle/>
              <a:p>
                <a:pPr>
                  <a:defRPr b="0" sz="1000" strike="noStrike" u="none">
                    <a:solidFill>
                      <a:srgbClr val="000000"/>
                    </a:solidFill>
                    <a:uFillTx/>
                    <a:latin typeface="Arial"/>
                    <a:ea typeface="DejaVu Sans"/>
                  </a:defRPr>
                </a:pPr>
              </a:p>
            </c:txPr>
            <c:dLblPos val="r"/>
            <c:showLegendKey val="0"/>
            <c:showVal val="0"/>
            <c:showCatName val="0"/>
            <c:showSerName val="0"/>
            <c:showPercent val="0"/>
            <c:separator> </c:separator>
            <c:showLeaderLines val="1"/>
            <c:leaderLines>
              <c:spPr>
                <a:ln w="28800">
                  <a:solidFill>
                    <a:srgbClr val="000000"/>
                  </a:solidFill>
                </a:ln>
              </c:spPr>
            </c:leaderLines>
            <c:extLst>
              <c:ext xmlns:c15="http://schemas.microsoft.com/office/drawing/2012/chart" uri="{CE6537A1-D6FC-4f65-9D91-7224C49458BB}">
                <c15:showLeaderLines val="1"/>
              </c:ext>
            </c:extLst>
          </c:dLbls>
          <c:cat>
            <c:strRef>
              <c:f>Dimensionnement!$A$35:$A$38</c:f>
              <c:strCache>
                <c:ptCount val="4"/>
                <c:pt idx="0">
                  <c:v>2025</c:v>
                </c:pt>
                <c:pt idx="1">
                  <c:v>2026</c:v>
                </c:pt>
                <c:pt idx="2">
                  <c:v>2027</c:v>
                </c:pt>
                <c:pt idx="3">
                  <c:v>2028</c:v>
                </c:pt>
              </c:strCache>
            </c:strRef>
          </c:cat>
          <c:val>
            <c:numRef>
              <c:f>Dimensionnement!$E$35:$E$38</c:f>
              <c:numCache>
                <c:formatCode>#,##0.00\ [$€-40C];[RED]\-#,##0.00\ [$€-40C]</c:formatCode>
                <c:ptCount val="4"/>
                <c:pt idx="0">
                  <c:v>1000000</c:v>
                </c:pt>
                <c:pt idx="1">
                  <c:v>2000000</c:v>
                </c:pt>
                <c:pt idx="2">
                  <c:v>3000000</c:v>
                </c:pt>
                <c:pt idx="3">
                  <c:v>4000000</c:v>
                </c:pt>
              </c:numCache>
            </c:numRef>
          </c:val>
          <c:smooth val="0"/>
        </c:ser>
        <c:ser>
          <c:idx val="2"/>
          <c:order val="2"/>
          <c:tx>
            <c:strRef>
              <c:f>Dimensionnement!$F$34:$F$34</c:f>
              <c:strCache>
                <c:ptCount val="1"/>
                <c:pt idx="0">
                  <c:v>Profit cumulé avec ce projet</c:v>
                </c:pt>
              </c:strCache>
            </c:strRef>
          </c:tx>
          <c:spPr>
            <a:solidFill>
              <a:srgbClr val="ffd320"/>
            </a:solidFill>
            <a:ln w="28800">
              <a:solidFill>
                <a:srgbClr val="ffd320"/>
              </a:solidFill>
              <a:round/>
            </a:ln>
          </c:spPr>
          <c:marker>
            <c:symbol val="triangle"/>
            <c:size val="8"/>
            <c:spPr>
              <a:solidFill>
                <a:srgbClr val="ffd320"/>
              </a:solidFill>
            </c:spPr>
          </c:marker>
          <c:dLbls>
            <c:txPr>
              <a:bodyPr wrap="none"/>
              <a:lstStyle/>
              <a:p>
                <a:pPr>
                  <a:defRPr b="0" sz="1000" strike="noStrike" u="none">
                    <a:solidFill>
                      <a:srgbClr val="000000"/>
                    </a:solidFill>
                    <a:uFillTx/>
                    <a:latin typeface="Arial"/>
                    <a:ea typeface="DejaVu Sans"/>
                  </a:defRPr>
                </a:pPr>
              </a:p>
            </c:txPr>
            <c:dLblPos val="r"/>
            <c:showLegendKey val="0"/>
            <c:showVal val="0"/>
            <c:showCatName val="0"/>
            <c:showSerName val="0"/>
            <c:showPercent val="0"/>
            <c:separator> </c:separator>
            <c:showLeaderLines val="1"/>
            <c:leaderLines>
              <c:spPr>
                <a:ln w="28800">
                  <a:solidFill>
                    <a:srgbClr val="000000"/>
                  </a:solidFill>
                </a:ln>
              </c:spPr>
            </c:leaderLines>
            <c:extLst>
              <c:ext xmlns:c15="http://schemas.microsoft.com/office/drawing/2012/chart" uri="{CE6537A1-D6FC-4f65-9D91-7224C49458BB}">
                <c15:showLeaderLines val="1"/>
              </c:ext>
            </c:extLst>
          </c:dLbls>
          <c:cat>
            <c:strRef>
              <c:f>Dimensionnement!$A$35:$A$38</c:f>
              <c:strCache>
                <c:ptCount val="4"/>
                <c:pt idx="0">
                  <c:v>2025</c:v>
                </c:pt>
                <c:pt idx="1">
                  <c:v>2026</c:v>
                </c:pt>
                <c:pt idx="2">
                  <c:v>2027</c:v>
                </c:pt>
                <c:pt idx="3">
                  <c:v>2028</c:v>
                </c:pt>
              </c:strCache>
            </c:strRef>
          </c:cat>
          <c:val>
            <c:numRef>
              <c:f>Dimensionnement!$F$35:$F$38</c:f>
              <c:numCache>
                <c:formatCode>#,##0.00\ [$€-40C];[RED]\-#,##0.00\ [$€-40C]</c:formatCode>
                <c:ptCount val="4"/>
                <c:pt idx="0">
                  <c:v>1147477.125</c:v>
                </c:pt>
                <c:pt idx="1">
                  <c:v>2316676.75</c:v>
                </c:pt>
                <c:pt idx="2">
                  <c:v>3485876.375</c:v>
                </c:pt>
                <c:pt idx="3">
                  <c:v>4655076</c:v>
                </c:pt>
              </c:numCache>
            </c:numRef>
          </c:val>
          <c:smooth val="0"/>
        </c:ser>
        <c:hiLowLines>
          <c:spPr>
            <a:ln w="0">
              <a:noFill/>
            </a:ln>
          </c:spPr>
        </c:hiLowLines>
        <c:marker val="1"/>
        <c:axId val="50162288"/>
        <c:axId val="53448456"/>
      </c:lineChart>
      <c:catAx>
        <c:axId val="50162288"/>
        <c:scaling>
          <c:orientation val="minMax"/>
        </c:scaling>
        <c:delete val="0"/>
        <c:axPos val="b"/>
        <c:title>
          <c:tx>
            <c:rich>
              <a:bodyPr rot="0"/>
              <a:lstStyle/>
              <a:p>
                <a:pPr>
                  <a:defRPr b="0" sz="1300" strike="noStrike" u="none">
                    <a:uFillTx/>
                    <a:latin typeface="Arial"/>
                  </a:defRPr>
                </a:pPr>
                <a:r>
                  <a:rPr b="0" sz="900" strike="noStrike" u="none">
                    <a:solidFill>
                      <a:srgbClr val="000000"/>
                    </a:solidFill>
                    <a:uFillTx/>
                    <a:latin typeface="Arial"/>
                    <a:ea typeface="DejaVu Sans"/>
                  </a:rPr>
                  <a:t>Années</a:t>
                </a:r>
              </a:p>
            </c:rich>
          </c:tx>
          <c:overlay val="0"/>
          <c:spPr>
            <a:noFill/>
            <a:ln w="0">
              <a:noFill/>
            </a:ln>
          </c:spPr>
        </c:title>
        <c:numFmt formatCode="0" sourceLinked="0"/>
        <c:majorTickMark val="out"/>
        <c:minorTickMark val="none"/>
        <c:tickLblPos val="nextTo"/>
        <c:spPr>
          <a:ln w="0">
            <a:solidFill>
              <a:srgbClr val="b3b3b3"/>
            </a:solidFill>
          </a:ln>
        </c:spPr>
        <c:txPr>
          <a:bodyPr/>
          <a:lstStyle/>
          <a:p>
            <a:pPr>
              <a:defRPr b="0" sz="1000" strike="noStrike" u="none">
                <a:solidFill>
                  <a:srgbClr val="000000"/>
                </a:solidFill>
                <a:uFillTx/>
                <a:latin typeface="Arial"/>
                <a:ea typeface="DejaVu Sans"/>
              </a:defRPr>
            </a:pPr>
          </a:p>
        </c:txPr>
        <c:crossAx val="53448456"/>
        <c:crosses val="autoZero"/>
        <c:auto val="1"/>
        <c:lblAlgn val="ctr"/>
        <c:lblOffset val="100"/>
        <c:noMultiLvlLbl val="0"/>
      </c:catAx>
      <c:valAx>
        <c:axId val="53448456"/>
        <c:scaling>
          <c:orientation val="minMax"/>
        </c:scaling>
        <c:delete val="0"/>
        <c:axPos val="l"/>
        <c:majorGridlines>
          <c:spPr>
            <a:ln w="0">
              <a:solidFill>
                <a:srgbClr val="b3b3b3"/>
              </a:solidFill>
            </a:ln>
          </c:spPr>
        </c:majorGridlines>
        <c:title>
          <c:tx>
            <c:rich>
              <a:bodyPr rot="-5400000"/>
              <a:lstStyle/>
              <a:p>
                <a:pPr>
                  <a:defRPr b="0" sz="1300" strike="noStrike" u="none">
                    <a:uFillTx/>
                    <a:latin typeface="Arial"/>
                  </a:defRPr>
                </a:pPr>
                <a:r>
                  <a:rPr b="0" sz="900" strike="noStrike" u="none">
                    <a:solidFill>
                      <a:srgbClr val="000000"/>
                    </a:solidFill>
                    <a:uFillTx/>
                    <a:latin typeface="Arial"/>
                    <a:ea typeface="DejaVu Sans"/>
                  </a:rPr>
                  <a:t>Profit cumulé</a:t>
                </a:r>
              </a:p>
            </c:rich>
          </c:tx>
          <c:overlay val="0"/>
          <c:spPr>
            <a:noFill/>
            <a:ln w="0">
              <a:noFill/>
            </a:ln>
          </c:spPr>
        </c:title>
        <c:numFmt formatCode="#,##0.00\ [$€-40C];[RED]\-#,##0.00\ [$€-40C]" sourceLinked="0"/>
        <c:majorTickMark val="out"/>
        <c:minorTickMark val="none"/>
        <c:tickLblPos val="nextTo"/>
        <c:spPr>
          <a:ln w="0">
            <a:solidFill>
              <a:srgbClr val="b3b3b3"/>
            </a:solidFill>
          </a:ln>
        </c:spPr>
        <c:txPr>
          <a:bodyPr/>
          <a:lstStyle/>
          <a:p>
            <a:pPr>
              <a:defRPr b="0" sz="1000" strike="noStrike" u="none">
                <a:solidFill>
                  <a:srgbClr val="000000"/>
                </a:solidFill>
                <a:uFillTx/>
                <a:latin typeface="Arial"/>
                <a:ea typeface="DejaVu Sans"/>
              </a:defRPr>
            </a:pPr>
          </a:p>
        </c:txPr>
        <c:crossAx val="50162288"/>
        <c:crosses val="autoZero"/>
        <c:crossBetween val="midCat"/>
      </c:valAx>
      <c:spPr>
        <a:noFill/>
        <a:ln w="0">
          <a:solidFill>
            <a:srgbClr val="b3b3b3"/>
          </a:solidFill>
        </a:ln>
      </c:spPr>
    </c:plotArea>
    <c:legend>
      <c:legendPos val="r"/>
      <c:overlay val="0"/>
      <c:spPr>
        <a:noFill/>
        <a:ln w="0">
          <a:noFill/>
        </a:ln>
      </c:spPr>
      <c:txPr>
        <a:bodyPr/>
        <a:lstStyle/>
        <a:p>
          <a:pPr>
            <a:defRPr b="0" sz="1000" strike="noStrike" u="none">
              <a:solidFill>
                <a:srgbClr val="000000"/>
              </a:solidFill>
              <a:uFillTx/>
              <a:latin typeface="Arial"/>
              <a:ea typeface="DejaVu Sans"/>
            </a:defRPr>
          </a:pPr>
        </a:p>
      </c:txPr>
    </c:legend>
    <c:plotVisOnly val="1"/>
    <c:dispBlanksAs val="gap"/>
  </c:chart>
  <c:spPr>
    <a:solidFill>
      <a:srgbClr val="ffffff"/>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448560</xdr:colOff>
      <xdr:row>39</xdr:row>
      <xdr:rowOff>108000</xdr:rowOff>
    </xdr:from>
    <xdr:to>
      <xdr:col>8</xdr:col>
      <xdr:colOff>671760</xdr:colOff>
      <xdr:row>67</xdr:row>
      <xdr:rowOff>54720</xdr:rowOff>
    </xdr:to>
    <xdr:graphicFrame>
      <xdr:nvGraphicFramePr>
        <xdr:cNvPr id="0" name=""/>
        <xdr:cNvGraphicFramePr/>
      </xdr:nvGraphicFramePr>
      <xdr:xfrm>
        <a:off x="2546640" y="6710760"/>
        <a:ext cx="8004960" cy="4498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louise@dupont.com" TargetMode="External"/><Relationship Id="rId3" Type="http://schemas.openxmlformats.org/officeDocument/2006/relationships/hyperlink" Target="mailto:matin@henri.fr"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77"/>
    <col collapsed="false" customWidth="true" hidden="false" outlineLevel="0" max="2" min="2" style="1" width="17.95"/>
    <col collapsed="false" customWidth="true" hidden="false" outlineLevel="0" max="3" min="3" style="1" width="18.79"/>
    <col collapsed="false" customWidth="true" hidden="false" outlineLevel="0" max="4" min="4" style="1" width="16.97"/>
    <col collapsed="false" customWidth="true" hidden="false" outlineLevel="0" max="5" min="5" style="1" width="16.89"/>
    <col collapsed="false" customWidth="true" hidden="false" outlineLevel="0" max="6" min="6" style="1" width="16.74"/>
    <col collapsed="false" customWidth="false" hidden="false" outlineLevel="0" max="16384" min="7" style="1" width="11.53"/>
  </cols>
  <sheetData>
    <row r="1" customFormat="false" ht="12.8" hidden="false" customHeight="false" outlineLevel="0" collapsed="false">
      <c r="A1" s="2" t="s">
        <v>0</v>
      </c>
      <c r="B1" s="2" t="s">
        <v>1</v>
      </c>
      <c r="C1" s="2" t="s">
        <v>2</v>
      </c>
    </row>
    <row r="2" customFormat="false" ht="12.8" hidden="false" customHeight="false" outlineLevel="0" collapsed="false">
      <c r="A2" s="3" t="s">
        <v>3</v>
      </c>
      <c r="B2" s="4" t="n">
        <v>170</v>
      </c>
      <c r="C2" s="4" t="n">
        <v>50000</v>
      </c>
      <c r="D2" s="5" t="s">
        <v>4</v>
      </c>
    </row>
    <row r="3" customFormat="false" ht="12.8" hidden="false" customHeight="false" outlineLevel="0" collapsed="false">
      <c r="A3" s="3" t="s">
        <v>5</v>
      </c>
      <c r="B3" s="4" t="n">
        <v>240</v>
      </c>
      <c r="C3" s="4" t="n">
        <v>70000</v>
      </c>
    </row>
    <row r="4" customFormat="false" ht="12.8" hidden="false" customHeight="false" outlineLevel="0" collapsed="false">
      <c r="A4" s="3"/>
      <c r="B4" s="4"/>
      <c r="C4" s="4"/>
    </row>
    <row r="7" customFormat="false" ht="15" hidden="false" customHeight="false" outlineLevel="0" collapsed="false">
      <c r="A7" s="6" t="s">
        <v>6</v>
      </c>
      <c r="B7" s="6"/>
      <c r="D7" s="7"/>
      <c r="E7" s="8" t="s">
        <v>7</v>
      </c>
      <c r="F7" s="8"/>
      <c r="G7" s="8"/>
      <c r="H7" s="8"/>
      <c r="I7" s="8"/>
    </row>
    <row r="8" customFormat="false" ht="12.8" hidden="false" customHeight="false" outlineLevel="0" collapsed="false">
      <c r="A8" s="9" t="s">
        <v>0</v>
      </c>
      <c r="B8" s="2" t="s">
        <v>8</v>
      </c>
      <c r="C8" s="2" t="s">
        <v>9</v>
      </c>
      <c r="D8" s="7"/>
      <c r="E8" s="10" t="s">
        <v>8</v>
      </c>
      <c r="F8" s="10" t="s">
        <v>9</v>
      </c>
      <c r="H8" s="7"/>
      <c r="I8" s="7"/>
      <c r="J8" s="7"/>
    </row>
    <row r="9" customFormat="false" ht="12.8" hidden="false" customHeight="false" outlineLevel="0" collapsed="false">
      <c r="A9" s="3" t="s">
        <v>3</v>
      </c>
      <c r="B9" s="4" t="n">
        <f aca="false">C9*B2</f>
        <v>7182.5</v>
      </c>
      <c r="C9" s="1" t="n">
        <v>42.25</v>
      </c>
      <c r="D9" s="7"/>
      <c r="E9" s="11" t="n">
        <f aca="false">F9*B2</f>
        <v>8032.5</v>
      </c>
      <c r="F9" s="12" t="n">
        <v>47.25</v>
      </c>
      <c r="H9" s="7"/>
      <c r="I9" s="7"/>
      <c r="J9" s="7"/>
    </row>
    <row r="10" customFormat="false" ht="12.8" hidden="false" customHeight="false" outlineLevel="0" collapsed="false">
      <c r="A10" s="3" t="s">
        <v>10</v>
      </c>
      <c r="B10" s="4" t="n">
        <f aca="false">C10*B3</f>
        <v>6780</v>
      </c>
      <c r="C10" s="1" t="n">
        <v>28.25</v>
      </c>
      <c r="D10" s="7"/>
      <c r="E10" s="11" t="n">
        <f aca="false">F10*B3</f>
        <v>10980</v>
      </c>
      <c r="F10" s="13" t="n">
        <v>45.75</v>
      </c>
      <c r="H10" s="7"/>
      <c r="I10" s="7"/>
      <c r="J10" s="7"/>
    </row>
    <row r="11" customFormat="false" ht="12.8" hidden="false" customHeight="false" outlineLevel="0" collapsed="false">
      <c r="A11" s="3" t="s">
        <v>11</v>
      </c>
      <c r="B11" s="4" t="n">
        <f aca="false">C11*B3</f>
        <v>7080</v>
      </c>
      <c r="C11" s="1" t="n">
        <v>29.5</v>
      </c>
      <c r="D11" s="7"/>
      <c r="E11" s="11" t="n">
        <f aca="false">F11*B3</f>
        <v>7680</v>
      </c>
      <c r="F11" s="13" t="n">
        <v>32</v>
      </c>
      <c r="H11" s="7"/>
      <c r="I11" s="7"/>
      <c r="J11" s="7"/>
    </row>
    <row r="12" customFormat="false" ht="12.8" hidden="false" customHeight="false" outlineLevel="0" collapsed="false">
      <c r="B12" s="14" t="n">
        <f aca="false">SUM(B9:B11)</f>
        <v>21042.5</v>
      </c>
      <c r="D12" s="7"/>
      <c r="E12" s="15" t="n">
        <f aca="false">SUM(E9:E11)</f>
        <v>26692.5</v>
      </c>
      <c r="F12" s="13"/>
      <c r="H12" s="7"/>
      <c r="I12" s="7"/>
      <c r="J12" s="7"/>
    </row>
    <row r="13" customFormat="false" ht="12.8" hidden="false" customHeight="false" outlineLevel="0" collapsed="false">
      <c r="B13" s="1" t="s">
        <v>12</v>
      </c>
      <c r="D13" s="7"/>
      <c r="E13" s="12" t="s">
        <v>13</v>
      </c>
      <c r="F13" s="13"/>
      <c r="H13" s="7"/>
      <c r="I13" s="7"/>
      <c r="J13" s="7"/>
    </row>
    <row r="14" customFormat="false" ht="13.8" hidden="false" customHeight="false" outlineLevel="0" collapsed="false">
      <c r="D14" s="7"/>
      <c r="E14" s="12"/>
      <c r="H14" s="16"/>
      <c r="I14" s="16"/>
    </row>
    <row r="15" customFormat="false" ht="15" hidden="false" customHeight="false" outlineLevel="0" collapsed="false">
      <c r="A15" s="6" t="s">
        <v>14</v>
      </c>
      <c r="B15" s="6"/>
      <c r="C15" s="6"/>
      <c r="D15" s="7"/>
      <c r="E15" s="6"/>
    </row>
    <row r="16" customFormat="false" ht="12.8" hidden="false" customHeight="false" outlineLevel="0" collapsed="false">
      <c r="A16" s="9" t="s">
        <v>15</v>
      </c>
      <c r="B16" s="2" t="s">
        <v>16</v>
      </c>
      <c r="C16" s="17"/>
      <c r="D16" s="7"/>
      <c r="E16" s="10" t="s">
        <v>16</v>
      </c>
    </row>
    <row r="17" customFormat="false" ht="12.8" hidden="false" customHeight="false" outlineLevel="0" collapsed="false">
      <c r="A17" s="18" t="s">
        <v>17</v>
      </c>
      <c r="B17" s="19" t="n">
        <v>680</v>
      </c>
      <c r="D17" s="7"/>
      <c r="E17" s="20" t="n">
        <v>680</v>
      </c>
    </row>
    <row r="18" customFormat="false" ht="12.8" hidden="false" customHeight="false" outlineLevel="0" collapsed="false">
      <c r="D18" s="7"/>
      <c r="E18" s="21"/>
    </row>
    <row r="19" customFormat="false" ht="12.8" hidden="false" customHeight="false" outlineLevel="0" collapsed="false">
      <c r="A19" s="2" t="s">
        <v>18</v>
      </c>
      <c r="B19" s="22" t="n">
        <f aca="false">SUM(B12+B17)</f>
        <v>21722.5</v>
      </c>
      <c r="D19" s="7"/>
      <c r="E19" s="15" t="n">
        <f aca="false">SUM(B17+E12)</f>
        <v>27372.5</v>
      </c>
      <c r="F19" s="23"/>
    </row>
    <row r="20" customFormat="false" ht="12.8" hidden="false" customHeight="false" outlineLevel="0" collapsed="false">
      <c r="D20" s="7"/>
      <c r="E20" s="21"/>
    </row>
    <row r="21" customFormat="false" ht="12.8" hidden="false" customHeight="false" outlineLevel="0" collapsed="false">
      <c r="D21" s="7"/>
      <c r="E21" s="21"/>
    </row>
    <row r="22" customFormat="false" ht="15" hidden="false" customHeight="false" outlineLevel="0" collapsed="false">
      <c r="A22" s="6" t="s">
        <v>19</v>
      </c>
      <c r="B22" s="6"/>
      <c r="D22" s="7"/>
      <c r="E22" s="21"/>
    </row>
    <row r="23" customFormat="false" ht="12.8" hidden="false" customHeight="false" outlineLevel="0" collapsed="false">
      <c r="A23" s="9" t="s">
        <v>15</v>
      </c>
      <c r="B23" s="2" t="s">
        <v>20</v>
      </c>
      <c r="C23" s="17"/>
      <c r="D23" s="7"/>
      <c r="E23" s="10" t="s">
        <v>20</v>
      </c>
    </row>
    <row r="24" customFormat="false" ht="12.8" hidden="false" customHeight="false" outlineLevel="0" collapsed="false">
      <c r="A24" s="1" t="s">
        <v>21</v>
      </c>
      <c r="B24" s="4" t="n">
        <f aca="false">0.15*B12</f>
        <v>3156.375</v>
      </c>
      <c r="D24" s="7"/>
      <c r="E24" s="11" t="n">
        <f aca="false">0.15*E12</f>
        <v>4003.875</v>
      </c>
    </row>
    <row r="25" customFormat="false" ht="12.65" hidden="false" customHeight="true" outlineLevel="0" collapsed="false">
      <c r="A25" s="18" t="s">
        <v>22</v>
      </c>
      <c r="B25" s="19" t="n">
        <v>13822</v>
      </c>
      <c r="D25" s="7"/>
      <c r="E25" s="20" t="n">
        <v>13822</v>
      </c>
    </row>
    <row r="26" customFormat="false" ht="12.8" hidden="false" customHeight="false" outlineLevel="0" collapsed="false">
      <c r="A26" s="18" t="s">
        <v>22</v>
      </c>
      <c r="B26" s="19" t="n">
        <v>13822</v>
      </c>
      <c r="D26" s="7"/>
      <c r="E26" s="20" t="n">
        <v>13822</v>
      </c>
    </row>
    <row r="27" customFormat="false" ht="12.8" hidden="false" customHeight="false" outlineLevel="0" collapsed="false">
      <c r="A27" s="18"/>
      <c r="B27" s="14" t="n">
        <f aca="false">SUM(B24:B26)</f>
        <v>30800.375</v>
      </c>
      <c r="D27" s="7"/>
      <c r="E27" s="15" t="n">
        <f aca="false">SUM(E24:E26)</f>
        <v>31647.875</v>
      </c>
    </row>
    <row r="28" customFormat="false" ht="12.8" hidden="false" customHeight="false" outlineLevel="0" collapsed="false">
      <c r="A28" s="18"/>
      <c r="B28" s="24"/>
    </row>
    <row r="33" customFormat="false" ht="15" hidden="false" customHeight="false" outlineLevel="0" collapsed="false">
      <c r="A33" s="25" t="s">
        <v>23</v>
      </c>
    </row>
    <row r="34" customFormat="false" ht="23.85" hidden="false" customHeight="false" outlineLevel="0" collapsed="false">
      <c r="A34" s="26" t="s">
        <v>24</v>
      </c>
      <c r="B34" s="18" t="s">
        <v>25</v>
      </c>
      <c r="C34" s="18" t="s">
        <v>26</v>
      </c>
      <c r="D34" s="26" t="s">
        <v>27</v>
      </c>
      <c r="E34" s="18" t="s">
        <v>28</v>
      </c>
      <c r="F34" s="26" t="s">
        <v>29</v>
      </c>
    </row>
    <row r="35" customFormat="false" ht="12.8" hidden="false" customHeight="false" outlineLevel="0" collapsed="false">
      <c r="A35" s="1" t="n">
        <v>2025</v>
      </c>
      <c r="B35" s="27" t="n">
        <v>1000000</v>
      </c>
      <c r="C35" s="27" t="n">
        <v>1200000</v>
      </c>
      <c r="D35" s="28" t="n">
        <f aca="false">SUM(B19+B27)</f>
        <v>52522.875</v>
      </c>
      <c r="E35" s="29" t="n">
        <v>1000000</v>
      </c>
      <c r="F35" s="29" t="n">
        <f aca="false">C35-D35</f>
        <v>1147477.125</v>
      </c>
    </row>
    <row r="36" customFormat="false" ht="12.8" hidden="false" customHeight="false" outlineLevel="0" collapsed="false">
      <c r="A36" s="1" t="n">
        <v>2026</v>
      </c>
      <c r="B36" s="27" t="n">
        <v>1000000</v>
      </c>
      <c r="C36" s="27" t="n">
        <v>1200000</v>
      </c>
      <c r="D36" s="4" t="n">
        <f aca="false">B27</f>
        <v>30800.375</v>
      </c>
      <c r="E36" s="29" t="n">
        <f aca="false">E35+B36</f>
        <v>2000000</v>
      </c>
      <c r="F36" s="29" t="n">
        <f aca="false">F35+C36-D36</f>
        <v>2316676.75</v>
      </c>
    </row>
    <row r="37" customFormat="false" ht="12.8" hidden="false" customHeight="false" outlineLevel="0" collapsed="false">
      <c r="A37" s="1" t="n">
        <v>2027</v>
      </c>
      <c r="B37" s="27" t="n">
        <v>1000000</v>
      </c>
      <c r="C37" s="27" t="n">
        <v>1200000</v>
      </c>
      <c r="D37" s="4" t="n">
        <f aca="false">B27</f>
        <v>30800.375</v>
      </c>
      <c r="E37" s="29" t="n">
        <f aca="false">E36+B37</f>
        <v>3000000</v>
      </c>
      <c r="F37" s="29" t="n">
        <f aca="false">F36+C37-D37</f>
        <v>3485876.375</v>
      </c>
    </row>
    <row r="38" customFormat="false" ht="12.8" hidden="false" customHeight="false" outlineLevel="0" collapsed="false">
      <c r="A38" s="1" t="n">
        <v>2028</v>
      </c>
      <c r="B38" s="27" t="n">
        <v>1000000</v>
      </c>
      <c r="C38" s="27" t="n">
        <v>1200000</v>
      </c>
      <c r="D38" s="4" t="n">
        <f aca="false">B27</f>
        <v>30800.375</v>
      </c>
      <c r="E38" s="29" t="n">
        <f aca="false">E37+B38</f>
        <v>4000000</v>
      </c>
      <c r="F38" s="29" t="n">
        <f aca="false">F37+C38-D38</f>
        <v>4655076</v>
      </c>
    </row>
  </sheetData>
  <mergeCells count="4">
    <mergeCell ref="A7:B7"/>
    <mergeCell ref="E7:I7"/>
    <mergeCell ref="A15:C15"/>
    <mergeCell ref="A22:B2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8" activeCellId="0" sqref="A8"/>
    </sheetView>
  </sheetViews>
  <sheetFormatPr defaultColWidth="10.8125" defaultRowHeight="15" zeroHeight="false" outlineLevelRow="0" outlineLevelCol="0"/>
  <cols>
    <col collapsed="false" customWidth="true" hidden="false" outlineLevel="0" max="1" min="1" style="7" width="60.81"/>
    <col collapsed="false" customWidth="true" hidden="false" outlineLevel="0" max="2" min="2" style="7" width="22.84"/>
    <col collapsed="false" customWidth="true" hidden="false" outlineLevel="0" max="3" min="3" style="7" width="30.54"/>
    <col collapsed="false" customWidth="true" hidden="false" outlineLevel="0" max="4" min="4" style="7" width="19.59"/>
    <col collapsed="false" customWidth="true" hidden="false" outlineLevel="0" max="5" min="5" style="7" width="18.11"/>
    <col collapsed="false" customWidth="true" hidden="false" outlineLevel="0" max="7" min="6" style="7" width="19.19"/>
    <col collapsed="false" customWidth="true" hidden="false" outlineLevel="0" max="8" min="8" style="7" width="48.13"/>
    <col collapsed="false" customWidth="true" hidden="false" outlineLevel="0" max="9" min="9" style="7" width="12.3"/>
    <col collapsed="false" customWidth="true" hidden="false" outlineLevel="0" max="10" min="10" style="7" width="45.68"/>
    <col collapsed="false" customWidth="false" hidden="false" outlineLevel="0" max="11" min="11" style="7" width="10.81"/>
    <col collapsed="false" customWidth="true" hidden="false" outlineLevel="0" max="26" min="12" style="7" width="8.51"/>
    <col collapsed="false" customWidth="true" hidden="false" outlineLevel="0" max="1024" min="27" style="7" width="14.46"/>
  </cols>
  <sheetData>
    <row r="1" customFormat="false" ht="27.6" hidden="false" customHeight="true" outlineLevel="0" collapsed="false">
      <c r="A1" s="30" t="s">
        <v>30</v>
      </c>
      <c r="B1" s="31"/>
      <c r="C1" s="31"/>
      <c r="D1" s="32"/>
      <c r="E1" s="31"/>
      <c r="F1" s="31"/>
      <c r="G1" s="31"/>
      <c r="H1" s="33" t="str">
        <f aca="false">B5</f>
        <v>1 – Recommandations par IA</v>
      </c>
      <c r="I1" s="34"/>
      <c r="J1" s="35" t="s">
        <v>31</v>
      </c>
      <c r="K1" s="34"/>
      <c r="L1" s="34"/>
      <c r="M1" s="34"/>
      <c r="N1" s="34"/>
      <c r="O1" s="34"/>
      <c r="P1" s="34"/>
      <c r="Q1" s="34"/>
      <c r="R1" s="34"/>
      <c r="S1" s="34"/>
      <c r="T1" s="34"/>
      <c r="U1" s="34"/>
      <c r="V1" s="34"/>
      <c r="W1" s="34"/>
      <c r="X1" s="34"/>
      <c r="Y1" s="34"/>
      <c r="Z1" s="34"/>
    </row>
    <row r="2" customFormat="false" ht="33" hidden="false" customHeight="true" outlineLevel="0" collapsed="false">
      <c r="A2" s="36"/>
      <c r="B2" s="36"/>
      <c r="C2" s="36"/>
      <c r="D2" s="36"/>
      <c r="E2" s="36"/>
      <c r="F2" s="36"/>
      <c r="G2" s="36"/>
      <c r="H2" s="36"/>
      <c r="I2" s="34"/>
      <c r="J2" s="37" t="str">
        <f aca="false">HYPERLINK("https://www.cnil.fr/fr/definition/traitement-de-donnees-caractere-personnel","► Traitement de données à caractère personnel")</f>
        <v>► Traitement de données à caractère personnel</v>
      </c>
      <c r="K2" s="34"/>
      <c r="L2" s="34"/>
      <c r="M2" s="34"/>
      <c r="N2" s="34"/>
      <c r="O2" s="34"/>
      <c r="P2" s="34"/>
      <c r="Q2" s="34"/>
      <c r="R2" s="34"/>
      <c r="S2" s="34"/>
      <c r="T2" s="34"/>
      <c r="U2" s="34"/>
      <c r="V2" s="34"/>
      <c r="W2" s="34"/>
      <c r="X2" s="34"/>
      <c r="Y2" s="34"/>
      <c r="Z2" s="34"/>
    </row>
    <row r="3" customFormat="false" ht="30" hidden="false" customHeight="true" outlineLevel="0" collapsed="false">
      <c r="A3" s="38" t="s">
        <v>32</v>
      </c>
      <c r="B3" s="39"/>
      <c r="C3" s="39"/>
      <c r="D3" s="39"/>
      <c r="E3" s="39"/>
      <c r="F3" s="39"/>
      <c r="G3" s="39"/>
      <c r="H3" s="39"/>
      <c r="I3" s="34"/>
      <c r="J3" s="37" t="str">
        <f aca="false">HYPERLINK("https://www.cnil.fr/fr/definition/delegue-protection-donnees","► Délégué à la protection des données (DPO)")</f>
        <v>► Délégué à la protection des données (DPO)</v>
      </c>
      <c r="K3" s="40"/>
      <c r="L3" s="34"/>
      <c r="M3" s="34"/>
      <c r="N3" s="34"/>
      <c r="O3" s="34"/>
      <c r="P3" s="34"/>
      <c r="Q3" s="34"/>
      <c r="R3" s="34"/>
      <c r="S3" s="34"/>
      <c r="T3" s="34"/>
      <c r="U3" s="34"/>
      <c r="V3" s="34"/>
      <c r="W3" s="34"/>
      <c r="X3" s="34"/>
      <c r="Y3" s="34"/>
      <c r="Z3" s="34"/>
    </row>
    <row r="4" customFormat="false" ht="26.25" hidden="false" customHeight="true" outlineLevel="0" collapsed="false">
      <c r="A4" s="41" t="s">
        <v>33</v>
      </c>
      <c r="B4" s="42" t="s">
        <v>34</v>
      </c>
      <c r="C4" s="42"/>
      <c r="D4" s="42"/>
      <c r="E4" s="42"/>
      <c r="F4" s="42"/>
      <c r="G4" s="42"/>
      <c r="H4" s="42"/>
      <c r="I4" s="34"/>
      <c r="J4" s="37" t="str">
        <f aca="false">HYPERLINK("https://www.cnil.fr/fr/definition/donnee-personnelle","► Données personnelles")</f>
        <v>► Données personnelles</v>
      </c>
      <c r="K4" s="40"/>
      <c r="L4" s="34"/>
      <c r="M4" s="34"/>
      <c r="N4" s="34"/>
      <c r="O4" s="34"/>
      <c r="P4" s="34"/>
      <c r="Q4" s="34"/>
      <c r="R4" s="34"/>
      <c r="S4" s="34"/>
      <c r="T4" s="34"/>
      <c r="U4" s="34"/>
      <c r="V4" s="34"/>
      <c r="W4" s="34"/>
      <c r="X4" s="34"/>
      <c r="Y4" s="34"/>
      <c r="Z4" s="34"/>
    </row>
    <row r="5" customFormat="false" ht="26.25" hidden="false" customHeight="true" outlineLevel="0" collapsed="false">
      <c r="A5" s="43" t="s">
        <v>35</v>
      </c>
      <c r="B5" s="44" t="s">
        <v>36</v>
      </c>
      <c r="C5" s="44"/>
      <c r="D5" s="44"/>
      <c r="E5" s="44"/>
      <c r="F5" s="44"/>
      <c r="G5" s="44"/>
      <c r="H5" s="44"/>
      <c r="I5" s="34"/>
      <c r="J5" s="37" t="str">
        <f aca="false">HYPERLINK("https://www.cnil.fr/fr/definition/responsable-de-traitement","► Responsable de traitement")</f>
        <v>► Responsable de traitement</v>
      </c>
      <c r="K5" s="40"/>
      <c r="L5" s="34"/>
      <c r="M5" s="34"/>
      <c r="N5" s="34"/>
      <c r="O5" s="34"/>
      <c r="P5" s="34"/>
      <c r="Q5" s="34"/>
      <c r="R5" s="34"/>
      <c r="S5" s="34"/>
      <c r="T5" s="34"/>
      <c r="U5" s="34"/>
      <c r="V5" s="34"/>
      <c r="W5" s="34"/>
      <c r="X5" s="34"/>
      <c r="Y5" s="34"/>
      <c r="Z5" s="34"/>
    </row>
    <row r="6" customFormat="false" ht="26.25" hidden="false" customHeight="true" outlineLevel="0" collapsed="false">
      <c r="A6" s="41" t="s">
        <v>37</v>
      </c>
      <c r="B6" s="42" t="n">
        <v>45616</v>
      </c>
      <c r="C6" s="42"/>
      <c r="D6" s="42"/>
      <c r="E6" s="42"/>
      <c r="F6" s="42"/>
      <c r="G6" s="42"/>
      <c r="H6" s="42"/>
      <c r="I6" s="34"/>
      <c r="J6" s="37" t="str">
        <f aca="false">HYPERLINK("https://www.cnil.fr/fr/definition/donnee-sensible","► Données sensibles")</f>
        <v>► Données sensibles</v>
      </c>
      <c r="K6" s="40"/>
      <c r="L6" s="34"/>
      <c r="M6" s="34"/>
      <c r="N6" s="34"/>
      <c r="O6" s="34"/>
      <c r="P6" s="34"/>
      <c r="Q6" s="34"/>
      <c r="R6" s="34"/>
      <c r="S6" s="34"/>
      <c r="T6" s="34"/>
      <c r="U6" s="34"/>
      <c r="V6" s="34"/>
      <c r="W6" s="34"/>
      <c r="X6" s="34"/>
      <c r="Y6" s="34"/>
      <c r="Z6" s="34"/>
    </row>
    <row r="7" customFormat="false" ht="26.25" hidden="false" customHeight="true" outlineLevel="0" collapsed="false">
      <c r="A7" s="45" t="s">
        <v>38</v>
      </c>
      <c r="B7" s="42" t="n">
        <v>45981</v>
      </c>
      <c r="C7" s="42"/>
      <c r="D7" s="42"/>
      <c r="E7" s="42"/>
      <c r="F7" s="42"/>
      <c r="G7" s="42"/>
      <c r="H7" s="42"/>
      <c r="I7" s="34"/>
      <c r="J7" s="37" t="str">
        <f aca="false">HYPERLINK("https://www.cnil.fr/fr/definition/finalite-dun-traitement","► Finalité du traitement")</f>
        <v>► Finalité du traitement</v>
      </c>
      <c r="K7" s="40"/>
      <c r="L7" s="34"/>
      <c r="M7" s="34"/>
      <c r="N7" s="34"/>
      <c r="O7" s="34"/>
      <c r="P7" s="34"/>
      <c r="Q7" s="34"/>
      <c r="R7" s="34"/>
      <c r="S7" s="34"/>
      <c r="T7" s="34"/>
      <c r="U7" s="34"/>
      <c r="V7" s="34"/>
      <c r="W7" s="34"/>
      <c r="X7" s="34"/>
      <c r="Y7" s="34"/>
      <c r="Z7" s="34"/>
    </row>
    <row r="8" customFormat="false" ht="14.25" hidden="false" customHeight="true" outlineLevel="0" collapsed="false">
      <c r="A8" s="46"/>
      <c r="B8" s="34"/>
      <c r="C8" s="34"/>
      <c r="D8" s="34"/>
      <c r="E8" s="34"/>
      <c r="F8" s="34"/>
      <c r="G8" s="34"/>
      <c r="H8" s="34"/>
      <c r="I8" s="34"/>
      <c r="J8" s="37" t="str">
        <f aca="false">HYPERLINK("https://www.cnil.fr/fr/definition/destinataire","► Destinataires")</f>
        <v>► Destinataires</v>
      </c>
      <c r="K8" s="40"/>
      <c r="L8" s="34"/>
      <c r="M8" s="34"/>
      <c r="N8" s="34"/>
      <c r="O8" s="34"/>
      <c r="P8" s="34"/>
      <c r="Q8" s="34"/>
      <c r="R8" s="34"/>
      <c r="S8" s="34"/>
      <c r="T8" s="34"/>
      <c r="U8" s="34"/>
      <c r="V8" s="34"/>
      <c r="W8" s="34"/>
      <c r="X8" s="34"/>
      <c r="Y8" s="34"/>
      <c r="Z8" s="34"/>
    </row>
    <row r="9" customFormat="false" ht="30.75" hidden="false" customHeight="true" outlineLevel="0" collapsed="false">
      <c r="A9" s="38" t="s">
        <v>39</v>
      </c>
      <c r="B9" s="47" t="s">
        <v>40</v>
      </c>
      <c r="C9" s="47" t="s">
        <v>41</v>
      </c>
      <c r="D9" s="47" t="s">
        <v>42</v>
      </c>
      <c r="E9" s="47" t="s">
        <v>43</v>
      </c>
      <c r="F9" s="47" t="s">
        <v>44</v>
      </c>
      <c r="G9" s="47" t="s">
        <v>45</v>
      </c>
      <c r="H9" s="47" t="s">
        <v>46</v>
      </c>
      <c r="I9" s="34"/>
      <c r="J9" s="37" t="str">
        <f aca="false">HYPERLINK("https://www.cnil.fr/fr/transferts-de-donnees-hors-ue-ce-qui-change-avec-le-reglement-general-sur-la-protection-des-donnees","► Transfert de données")</f>
        <v>► Transfert de données</v>
      </c>
      <c r="K9" s="40"/>
      <c r="L9" s="34"/>
      <c r="M9" s="34"/>
      <c r="N9" s="34"/>
      <c r="O9" s="34"/>
      <c r="P9" s="34"/>
      <c r="Q9" s="34"/>
      <c r="R9" s="34"/>
      <c r="S9" s="34"/>
      <c r="T9" s="34"/>
      <c r="U9" s="34"/>
      <c r="V9" s="34"/>
      <c r="W9" s="34"/>
      <c r="X9" s="34"/>
      <c r="Y9" s="34"/>
      <c r="Z9" s="34"/>
    </row>
    <row r="10" customFormat="false" ht="26.25" hidden="false" customHeight="true" outlineLevel="0" collapsed="false">
      <c r="A10" s="45" t="s">
        <v>47</v>
      </c>
      <c r="B10" s="42" t="s">
        <v>48</v>
      </c>
      <c r="C10" s="48" t="s">
        <v>49</v>
      </c>
      <c r="D10" s="48" t="n">
        <v>75001</v>
      </c>
      <c r="E10" s="48" t="s">
        <v>50</v>
      </c>
      <c r="F10" s="48" t="s">
        <v>51</v>
      </c>
      <c r="G10" s="48" t="s">
        <v>52</v>
      </c>
      <c r="H10" s="48" t="s">
        <v>53</v>
      </c>
      <c r="I10" s="34"/>
      <c r="J10" s="37" t="str">
        <f aca="false">HYPERLINK("https://www.cnil.fr/fr/limiter-la-conservation-des-donnees","► Durée de conservation de données")</f>
        <v>► Durée de conservation de données</v>
      </c>
      <c r="K10" s="40"/>
      <c r="L10" s="34"/>
      <c r="M10" s="34"/>
      <c r="N10" s="34"/>
      <c r="O10" s="34"/>
      <c r="P10" s="34"/>
      <c r="Q10" s="34"/>
      <c r="R10" s="34"/>
      <c r="S10" s="34"/>
      <c r="T10" s="34"/>
      <c r="U10" s="34"/>
      <c r="V10" s="34"/>
      <c r="W10" s="34"/>
      <c r="X10" s="34"/>
      <c r="Y10" s="34"/>
      <c r="Z10" s="34"/>
    </row>
    <row r="11" customFormat="false" ht="26.25" hidden="false" customHeight="true" outlineLevel="0" collapsed="false">
      <c r="A11" s="43" t="s">
        <v>54</v>
      </c>
      <c r="B11" s="49" t="s">
        <v>55</v>
      </c>
      <c r="C11" s="44" t="s">
        <v>49</v>
      </c>
      <c r="D11" s="44" t="n">
        <v>75001</v>
      </c>
      <c r="E11" s="44" t="s">
        <v>50</v>
      </c>
      <c r="F11" s="44" t="s">
        <v>51</v>
      </c>
      <c r="G11" s="50" t="n">
        <v>198765432</v>
      </c>
      <c r="H11" s="51" t="s">
        <v>56</v>
      </c>
      <c r="I11" s="34"/>
      <c r="J11" s="37" t="str">
        <f aca="false">HYPERLINK("https://www.cnil.fr/fr/principes-cles/guide-de-la-securite-des-donnees-personnelles","► Sécurité des données")</f>
        <v>► Sécurité des données</v>
      </c>
      <c r="K11" s="40"/>
      <c r="L11" s="34"/>
      <c r="M11" s="34"/>
      <c r="N11" s="34"/>
      <c r="O11" s="34"/>
      <c r="P11" s="34"/>
      <c r="Q11" s="34"/>
      <c r="R11" s="34"/>
      <c r="S11" s="34"/>
      <c r="T11" s="34"/>
      <c r="U11" s="34"/>
      <c r="V11" s="34"/>
      <c r="W11" s="34"/>
      <c r="X11" s="34"/>
      <c r="Y11" s="34"/>
      <c r="Z11" s="34"/>
    </row>
    <row r="12" customFormat="false" ht="26.25" hidden="false" customHeight="true" outlineLevel="0" collapsed="false">
      <c r="A12" s="52" t="s">
        <v>57</v>
      </c>
      <c r="B12" s="53" t="s">
        <v>58</v>
      </c>
      <c r="C12" s="54"/>
      <c r="D12" s="54"/>
      <c r="E12" s="54"/>
      <c r="F12" s="54"/>
      <c r="G12" s="42"/>
      <c r="H12" s="42"/>
      <c r="I12" s="34"/>
      <c r="J12" s="55"/>
      <c r="K12" s="34"/>
      <c r="L12" s="34"/>
      <c r="M12" s="34"/>
      <c r="N12" s="34"/>
      <c r="O12" s="34"/>
      <c r="P12" s="34"/>
      <c r="Q12" s="34"/>
      <c r="R12" s="34"/>
      <c r="S12" s="34"/>
      <c r="T12" s="34"/>
      <c r="U12" s="34"/>
      <c r="V12" s="34"/>
      <c r="W12" s="34"/>
      <c r="X12" s="34"/>
      <c r="Y12" s="34"/>
      <c r="Z12" s="34"/>
    </row>
    <row r="13" customFormat="false" ht="14.25" hidden="false" customHeight="true" outlineLevel="0" collapsed="false">
      <c r="A13" s="56"/>
      <c r="B13" s="57"/>
      <c r="C13" s="57"/>
      <c r="D13" s="57"/>
      <c r="E13" s="57"/>
      <c r="F13" s="57"/>
      <c r="G13" s="57"/>
      <c r="H13" s="57"/>
      <c r="I13" s="58"/>
      <c r="J13" s="59"/>
      <c r="K13" s="58"/>
      <c r="L13" s="58"/>
      <c r="M13" s="58"/>
      <c r="N13" s="58"/>
      <c r="O13" s="58"/>
      <c r="P13" s="58"/>
      <c r="Q13" s="58"/>
      <c r="R13" s="58"/>
      <c r="S13" s="58"/>
      <c r="T13" s="58"/>
      <c r="U13" s="58"/>
      <c r="V13" s="58"/>
      <c r="W13" s="58"/>
      <c r="X13" s="58"/>
      <c r="Y13" s="58"/>
      <c r="Z13" s="58"/>
    </row>
    <row r="14" customFormat="false" ht="30" hidden="false" customHeight="true" outlineLevel="0" collapsed="false">
      <c r="A14" s="38" t="s">
        <v>59</v>
      </c>
      <c r="B14" s="39"/>
      <c r="C14" s="39"/>
      <c r="D14" s="39"/>
      <c r="E14" s="39"/>
      <c r="F14" s="39"/>
      <c r="G14" s="39"/>
      <c r="H14" s="39"/>
      <c r="I14" s="34"/>
      <c r="J14" s="34"/>
      <c r="K14" s="34"/>
      <c r="L14" s="34"/>
      <c r="M14" s="34"/>
      <c r="N14" s="34"/>
      <c r="O14" s="34"/>
      <c r="P14" s="34"/>
      <c r="Q14" s="34"/>
      <c r="R14" s="34"/>
      <c r="S14" s="34"/>
      <c r="T14" s="34"/>
      <c r="U14" s="34"/>
      <c r="V14" s="34"/>
      <c r="W14" s="34"/>
      <c r="X14" s="34"/>
      <c r="Y14" s="34"/>
      <c r="Z14" s="34"/>
    </row>
    <row r="15" customFormat="false" ht="26.25" hidden="false" customHeight="true" outlineLevel="0" collapsed="false">
      <c r="A15" s="43" t="s">
        <v>60</v>
      </c>
      <c r="B15" s="60" t="s">
        <v>61</v>
      </c>
      <c r="C15" s="60"/>
      <c r="D15" s="60"/>
      <c r="E15" s="60"/>
      <c r="F15" s="60"/>
      <c r="G15" s="60"/>
      <c r="H15" s="60"/>
      <c r="I15" s="34"/>
      <c r="J15" s="34"/>
      <c r="K15" s="34"/>
      <c r="L15" s="34"/>
      <c r="M15" s="34"/>
      <c r="N15" s="34"/>
      <c r="O15" s="34"/>
      <c r="P15" s="34"/>
      <c r="Q15" s="34"/>
      <c r="R15" s="34"/>
      <c r="S15" s="34"/>
      <c r="T15" s="34"/>
      <c r="U15" s="34"/>
      <c r="V15" s="34"/>
      <c r="W15" s="34"/>
      <c r="X15" s="34"/>
      <c r="Y15" s="34"/>
      <c r="Z15" s="34"/>
    </row>
    <row r="16" customFormat="false" ht="26.25" hidden="false" customHeight="true" outlineLevel="0" collapsed="false">
      <c r="A16" s="41" t="s">
        <v>62</v>
      </c>
      <c r="B16" s="48" t="s">
        <v>63</v>
      </c>
      <c r="C16" s="48"/>
      <c r="D16" s="48"/>
      <c r="E16" s="48"/>
      <c r="F16" s="48"/>
      <c r="G16" s="48"/>
      <c r="H16" s="48"/>
      <c r="I16" s="34"/>
      <c r="J16" s="34"/>
      <c r="K16" s="34"/>
      <c r="L16" s="34"/>
      <c r="M16" s="34"/>
      <c r="N16" s="34"/>
      <c r="O16" s="34"/>
      <c r="P16" s="34"/>
      <c r="Q16" s="34"/>
      <c r="R16" s="34"/>
      <c r="S16" s="34"/>
      <c r="T16" s="34"/>
      <c r="U16" s="34"/>
      <c r="V16" s="34"/>
      <c r="W16" s="34"/>
      <c r="X16" s="34"/>
      <c r="Y16" s="34"/>
      <c r="Z16" s="34"/>
    </row>
    <row r="17" customFormat="false" ht="26.25" hidden="false" customHeight="true" outlineLevel="0" collapsed="false">
      <c r="A17" s="41" t="s">
        <v>64</v>
      </c>
      <c r="B17" s="60" t="s">
        <v>65</v>
      </c>
      <c r="C17" s="60"/>
      <c r="D17" s="60"/>
      <c r="E17" s="60"/>
      <c r="F17" s="60"/>
      <c r="G17" s="60"/>
      <c r="H17" s="60"/>
      <c r="I17" s="34"/>
      <c r="J17" s="34"/>
      <c r="K17" s="34"/>
      <c r="L17" s="34"/>
      <c r="M17" s="34"/>
      <c r="N17" s="34"/>
      <c r="O17" s="34"/>
      <c r="P17" s="34"/>
      <c r="Q17" s="34"/>
      <c r="R17" s="34"/>
      <c r="S17" s="34"/>
      <c r="T17" s="34"/>
      <c r="U17" s="34"/>
      <c r="V17" s="34"/>
      <c r="W17" s="34"/>
      <c r="X17" s="34"/>
      <c r="Y17" s="34"/>
      <c r="Z17" s="34"/>
    </row>
    <row r="18" customFormat="false" ht="26.25" hidden="false" customHeight="true" outlineLevel="0" collapsed="false">
      <c r="A18" s="52" t="s">
        <v>66</v>
      </c>
      <c r="B18" s="48" t="s">
        <v>67</v>
      </c>
      <c r="C18" s="48"/>
      <c r="D18" s="48"/>
      <c r="E18" s="48"/>
      <c r="F18" s="48"/>
      <c r="G18" s="48"/>
      <c r="H18" s="48"/>
      <c r="I18" s="34"/>
      <c r="J18" s="34"/>
      <c r="K18" s="34"/>
      <c r="L18" s="34"/>
      <c r="M18" s="34"/>
      <c r="N18" s="34"/>
      <c r="O18" s="34"/>
      <c r="P18" s="34"/>
      <c r="Q18" s="34"/>
      <c r="R18" s="34"/>
      <c r="S18" s="34"/>
      <c r="T18" s="34"/>
      <c r="U18" s="34"/>
      <c r="V18" s="34"/>
      <c r="W18" s="34"/>
      <c r="X18" s="34"/>
      <c r="Y18" s="34"/>
      <c r="Z18" s="34"/>
    </row>
    <row r="19" customFormat="false" ht="14.25" hidden="false" customHeight="true" outlineLevel="0" collapsed="false">
      <c r="A19" s="46"/>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customFormat="false" ht="30" hidden="false" customHeight="true" outlineLevel="0" collapsed="false">
      <c r="A20" s="61" t="s">
        <v>68</v>
      </c>
      <c r="B20" s="62" t="s">
        <v>69</v>
      </c>
      <c r="C20" s="62"/>
      <c r="D20" s="62"/>
      <c r="E20" s="63" t="s">
        <v>70</v>
      </c>
      <c r="F20" s="63"/>
      <c r="G20" s="63"/>
      <c r="H20" s="63"/>
      <c r="I20" s="64"/>
      <c r="J20" s="34"/>
      <c r="K20" s="34"/>
      <c r="L20" s="34"/>
      <c r="M20" s="34"/>
      <c r="N20" s="34"/>
      <c r="O20" s="34"/>
      <c r="P20" s="34"/>
      <c r="Q20" s="34"/>
      <c r="R20" s="34"/>
      <c r="S20" s="34"/>
      <c r="T20" s="34"/>
      <c r="U20" s="34"/>
      <c r="V20" s="34"/>
      <c r="W20" s="34"/>
      <c r="X20" s="34"/>
      <c r="Y20" s="34"/>
      <c r="Z20" s="34"/>
    </row>
    <row r="21" customFormat="false" ht="44.2" hidden="false" customHeight="true" outlineLevel="0" collapsed="false">
      <c r="A21" s="45" t="s">
        <v>71</v>
      </c>
      <c r="B21" s="65" t="s">
        <v>72</v>
      </c>
      <c r="C21" s="65"/>
      <c r="D21" s="65"/>
      <c r="E21" s="66" t="s">
        <v>73</v>
      </c>
      <c r="F21" s="66"/>
      <c r="G21" s="66"/>
      <c r="H21" s="66"/>
      <c r="I21" s="64"/>
      <c r="J21" s="34"/>
      <c r="K21" s="34"/>
      <c r="L21" s="34"/>
      <c r="M21" s="34"/>
      <c r="N21" s="34"/>
      <c r="O21" s="34"/>
      <c r="P21" s="34"/>
      <c r="Q21" s="34"/>
      <c r="R21" s="34"/>
      <c r="S21" s="34"/>
      <c r="T21" s="34"/>
      <c r="U21" s="34"/>
      <c r="V21" s="34"/>
      <c r="W21" s="34"/>
      <c r="X21" s="34"/>
      <c r="Y21" s="34"/>
      <c r="Z21" s="34"/>
    </row>
    <row r="22" customFormat="false" ht="41.25" hidden="false" customHeight="true" outlineLevel="0" collapsed="false">
      <c r="A22" s="45" t="s">
        <v>74</v>
      </c>
      <c r="B22" s="67" t="s">
        <v>75</v>
      </c>
      <c r="C22" s="67"/>
      <c r="D22" s="67"/>
      <c r="E22" s="48" t="s">
        <v>76</v>
      </c>
      <c r="F22" s="48"/>
      <c r="G22" s="48"/>
      <c r="H22" s="48"/>
      <c r="I22" s="68"/>
      <c r="J22" s="34"/>
      <c r="K22" s="34"/>
      <c r="L22" s="34"/>
      <c r="M22" s="34"/>
      <c r="N22" s="34"/>
      <c r="O22" s="34"/>
      <c r="P22" s="34"/>
      <c r="Q22" s="34"/>
      <c r="R22" s="34"/>
      <c r="S22" s="34"/>
      <c r="T22" s="34"/>
      <c r="U22" s="34"/>
      <c r="V22" s="34"/>
      <c r="W22" s="34"/>
      <c r="X22" s="34"/>
      <c r="Y22" s="34"/>
      <c r="Z22" s="34"/>
    </row>
    <row r="23" customFormat="false" ht="41.25" hidden="false" customHeight="true" outlineLevel="0" collapsed="false">
      <c r="A23" s="45" t="s">
        <v>77</v>
      </c>
      <c r="B23" s="69" t="s">
        <v>78</v>
      </c>
      <c r="C23" s="69"/>
      <c r="D23" s="69"/>
      <c r="E23" s="66" t="s">
        <v>76</v>
      </c>
      <c r="F23" s="66"/>
      <c r="G23" s="66"/>
      <c r="H23" s="66"/>
      <c r="I23" s="34"/>
      <c r="J23" s="34"/>
      <c r="K23" s="34"/>
      <c r="L23" s="34"/>
      <c r="M23" s="34"/>
      <c r="N23" s="34"/>
      <c r="O23" s="34"/>
      <c r="P23" s="34"/>
      <c r="Q23" s="34"/>
      <c r="R23" s="34"/>
      <c r="S23" s="34"/>
      <c r="T23" s="34"/>
      <c r="U23" s="34"/>
      <c r="V23" s="34"/>
      <c r="W23" s="34"/>
      <c r="X23" s="34"/>
      <c r="Y23" s="34"/>
      <c r="Z23" s="34"/>
    </row>
    <row r="24" customFormat="false" ht="41.25" hidden="false" customHeight="true" outlineLevel="0" collapsed="false">
      <c r="A24" s="45" t="s">
        <v>79</v>
      </c>
      <c r="B24" s="67" t="s">
        <v>80</v>
      </c>
      <c r="C24" s="67"/>
      <c r="D24" s="67"/>
      <c r="E24" s="48" t="s">
        <v>81</v>
      </c>
      <c r="F24" s="48"/>
      <c r="G24" s="48"/>
      <c r="H24" s="48"/>
      <c r="I24" s="34"/>
      <c r="J24" s="34"/>
      <c r="K24" s="34"/>
      <c r="L24" s="34"/>
      <c r="M24" s="34"/>
      <c r="N24" s="34"/>
      <c r="O24" s="34"/>
      <c r="P24" s="34"/>
      <c r="Q24" s="34"/>
      <c r="R24" s="34"/>
      <c r="S24" s="34"/>
      <c r="T24" s="34"/>
      <c r="U24" s="34"/>
      <c r="V24" s="34"/>
      <c r="W24" s="34"/>
      <c r="X24" s="34"/>
      <c r="Y24" s="34"/>
      <c r="Z24" s="34"/>
    </row>
    <row r="25" customFormat="false" ht="41.25" hidden="false" customHeight="true" outlineLevel="0" collapsed="false">
      <c r="A25" s="45" t="s">
        <v>82</v>
      </c>
      <c r="B25" s="69" t="s">
        <v>83</v>
      </c>
      <c r="C25" s="69"/>
      <c r="D25" s="69"/>
      <c r="E25" s="70" t="s">
        <v>84</v>
      </c>
      <c r="F25" s="70"/>
      <c r="G25" s="70"/>
      <c r="H25" s="70"/>
      <c r="I25" s="34"/>
      <c r="J25" s="34"/>
      <c r="K25" s="34"/>
      <c r="L25" s="34"/>
      <c r="M25" s="34"/>
      <c r="N25" s="34"/>
      <c r="O25" s="34"/>
      <c r="P25" s="34"/>
      <c r="Q25" s="34"/>
      <c r="R25" s="34"/>
      <c r="S25" s="34"/>
      <c r="T25" s="34"/>
      <c r="U25" s="34"/>
      <c r="V25" s="34"/>
      <c r="W25" s="34"/>
      <c r="X25" s="34"/>
      <c r="Y25" s="34"/>
      <c r="Z25" s="34"/>
    </row>
    <row r="26" customFormat="false" ht="14.25" hidden="false" customHeight="true" outlineLevel="0" collapsed="false">
      <c r="A26" s="56"/>
      <c r="B26" s="57"/>
      <c r="C26" s="57"/>
      <c r="D26" s="57"/>
      <c r="E26" s="57"/>
      <c r="F26" s="57"/>
      <c r="G26" s="57"/>
      <c r="H26" s="57"/>
      <c r="I26" s="34"/>
      <c r="J26" s="34"/>
      <c r="K26" s="34"/>
      <c r="L26" s="34"/>
      <c r="M26" s="34"/>
      <c r="N26" s="34"/>
      <c r="O26" s="34"/>
      <c r="P26" s="34"/>
      <c r="Q26" s="34"/>
      <c r="R26" s="34"/>
      <c r="S26" s="34"/>
      <c r="T26" s="34"/>
      <c r="U26" s="34"/>
      <c r="V26" s="34"/>
      <c r="W26" s="34"/>
      <c r="X26" s="34"/>
      <c r="Y26" s="34"/>
      <c r="Z26" s="34"/>
    </row>
    <row r="27" customFormat="false" ht="30.05" hidden="false" customHeight="true" outlineLevel="0" collapsed="false">
      <c r="A27" s="71" t="s">
        <v>85</v>
      </c>
      <c r="B27" s="62" t="s">
        <v>69</v>
      </c>
      <c r="C27" s="62"/>
      <c r="D27" s="62"/>
      <c r="E27" s="63" t="s">
        <v>70</v>
      </c>
      <c r="F27" s="63"/>
      <c r="G27" s="63"/>
      <c r="H27" s="63"/>
      <c r="I27" s="34"/>
      <c r="J27" s="34"/>
      <c r="K27" s="34"/>
      <c r="L27" s="34"/>
      <c r="M27" s="34"/>
      <c r="N27" s="34"/>
      <c r="O27" s="34"/>
      <c r="P27" s="34"/>
      <c r="Q27" s="34"/>
      <c r="R27" s="34"/>
      <c r="S27" s="34"/>
      <c r="T27" s="34"/>
      <c r="U27" s="34"/>
      <c r="V27" s="34"/>
      <c r="W27" s="34"/>
      <c r="X27" s="34"/>
      <c r="Y27" s="34"/>
      <c r="Z27" s="34"/>
    </row>
    <row r="28" customFormat="false" ht="44.2" hidden="false" customHeight="true" outlineLevel="0" collapsed="false">
      <c r="A28" s="45" t="s">
        <v>86</v>
      </c>
      <c r="B28" s="69" t="s">
        <v>87</v>
      </c>
      <c r="C28" s="69"/>
      <c r="D28" s="69"/>
      <c r="E28" s="66" t="s">
        <v>88</v>
      </c>
      <c r="F28" s="66"/>
      <c r="G28" s="66"/>
      <c r="H28" s="66"/>
      <c r="I28" s="34"/>
      <c r="J28" s="34"/>
      <c r="K28" s="34"/>
      <c r="L28" s="34"/>
      <c r="M28" s="34"/>
      <c r="N28" s="34"/>
      <c r="O28" s="34"/>
      <c r="P28" s="34"/>
      <c r="Q28" s="34"/>
      <c r="R28" s="34"/>
      <c r="S28" s="34"/>
      <c r="T28" s="34"/>
      <c r="U28" s="34"/>
      <c r="V28" s="34"/>
      <c r="W28" s="34"/>
      <c r="X28" s="34"/>
      <c r="Y28" s="34"/>
      <c r="Z28" s="34"/>
    </row>
    <row r="29" customFormat="false" ht="14.25" hidden="false" customHeight="true" outlineLevel="0" collapsed="false">
      <c r="A29" s="56"/>
      <c r="B29" s="57"/>
      <c r="C29" s="57"/>
      <c r="D29" s="57"/>
      <c r="E29" s="57"/>
      <c r="F29" s="57"/>
      <c r="G29" s="57"/>
      <c r="H29" s="57"/>
      <c r="I29" s="34"/>
      <c r="J29" s="34"/>
      <c r="K29" s="34"/>
      <c r="L29" s="34"/>
      <c r="M29" s="34"/>
      <c r="N29" s="34"/>
      <c r="O29" s="34"/>
      <c r="P29" s="34"/>
      <c r="Q29" s="34"/>
      <c r="R29" s="34"/>
      <c r="S29" s="34"/>
      <c r="T29" s="34"/>
      <c r="U29" s="34"/>
      <c r="V29" s="34"/>
      <c r="W29" s="34"/>
      <c r="X29" s="34"/>
      <c r="Y29" s="34"/>
      <c r="Z29" s="34"/>
    </row>
    <row r="30" customFormat="false" ht="30" hidden="false" customHeight="true" outlineLevel="0" collapsed="false">
      <c r="A30" s="61" t="s">
        <v>89</v>
      </c>
      <c r="B30" s="62" t="s">
        <v>69</v>
      </c>
      <c r="C30" s="62"/>
      <c r="D30" s="62"/>
      <c r="E30" s="72" t="s">
        <v>90</v>
      </c>
      <c r="F30" s="72"/>
      <c r="G30" s="72"/>
      <c r="H30" s="72"/>
      <c r="I30" s="34"/>
      <c r="J30" s="34"/>
      <c r="K30" s="34"/>
      <c r="L30" s="34"/>
      <c r="M30" s="34"/>
      <c r="N30" s="34"/>
      <c r="O30" s="34"/>
      <c r="P30" s="34"/>
      <c r="Q30" s="34"/>
      <c r="R30" s="34"/>
      <c r="S30" s="34"/>
      <c r="T30" s="34"/>
      <c r="U30" s="34"/>
      <c r="V30" s="34"/>
      <c r="W30" s="34"/>
      <c r="X30" s="34"/>
      <c r="Y30" s="34"/>
      <c r="Z30" s="34"/>
    </row>
    <row r="31" customFormat="false" ht="26.25" hidden="false" customHeight="true" outlineLevel="0" collapsed="false">
      <c r="A31" s="43" t="s">
        <v>91</v>
      </c>
      <c r="B31" s="67" t="s">
        <v>92</v>
      </c>
      <c r="C31" s="67"/>
      <c r="D31" s="67"/>
      <c r="E31" s="48" t="s">
        <v>93</v>
      </c>
      <c r="F31" s="48"/>
      <c r="G31" s="48"/>
      <c r="H31" s="48"/>
      <c r="L31" s="34"/>
      <c r="M31" s="34"/>
      <c r="N31" s="34"/>
      <c r="O31" s="34"/>
      <c r="P31" s="34"/>
      <c r="Q31" s="34"/>
      <c r="R31" s="34"/>
      <c r="S31" s="34"/>
      <c r="T31" s="34"/>
      <c r="U31" s="34"/>
      <c r="V31" s="34"/>
      <c r="W31" s="34"/>
      <c r="X31" s="34"/>
      <c r="Y31" s="34"/>
      <c r="Z31" s="34"/>
    </row>
    <row r="32" customFormat="false" ht="14.25" hidden="false" customHeight="true" outlineLevel="0" collapsed="false">
      <c r="A32" s="46"/>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ustomFormat="false" ht="30" hidden="false" customHeight="true" outlineLevel="0" collapsed="false">
      <c r="A33" s="61" t="s">
        <v>94</v>
      </c>
      <c r="B33" s="73" t="s">
        <v>95</v>
      </c>
      <c r="C33" s="73"/>
      <c r="D33" s="73"/>
      <c r="E33" s="63" t="s">
        <v>90</v>
      </c>
      <c r="F33" s="63"/>
      <c r="G33" s="63"/>
      <c r="H33" s="63"/>
      <c r="I33" s="34"/>
      <c r="J33" s="34"/>
      <c r="K33" s="34"/>
      <c r="L33" s="34"/>
      <c r="M33" s="34"/>
      <c r="N33" s="34"/>
      <c r="O33" s="34"/>
      <c r="P33" s="34"/>
      <c r="Q33" s="34"/>
      <c r="R33" s="34"/>
      <c r="S33" s="34"/>
      <c r="T33" s="34"/>
      <c r="U33" s="34"/>
      <c r="V33" s="34"/>
      <c r="W33" s="34"/>
      <c r="X33" s="34"/>
      <c r="Y33" s="34"/>
      <c r="Z33" s="34"/>
    </row>
    <row r="34" customFormat="false" ht="26.25" hidden="false" customHeight="true" outlineLevel="0" collapsed="false">
      <c r="A34" s="43" t="s">
        <v>96</v>
      </c>
      <c r="B34" s="67" t="s">
        <v>97</v>
      </c>
      <c r="C34" s="67"/>
      <c r="D34" s="67"/>
      <c r="E34" s="74" t="s">
        <v>98</v>
      </c>
      <c r="F34" s="74"/>
      <c r="G34" s="74"/>
      <c r="H34" s="74"/>
      <c r="I34" s="34"/>
      <c r="J34" s="34"/>
      <c r="K34" s="34"/>
      <c r="L34" s="34"/>
      <c r="M34" s="34"/>
      <c r="N34" s="34"/>
      <c r="O34" s="34"/>
      <c r="P34" s="34"/>
      <c r="Q34" s="34"/>
      <c r="R34" s="34"/>
      <c r="S34" s="34"/>
      <c r="T34" s="34"/>
      <c r="U34" s="34"/>
      <c r="V34" s="34"/>
      <c r="W34" s="34"/>
      <c r="X34" s="34"/>
      <c r="Y34" s="34"/>
      <c r="Z34" s="34"/>
    </row>
    <row r="35" customFormat="false" ht="26.25" hidden="false" customHeight="true" outlineLevel="0" collapsed="false">
      <c r="A35" s="41" t="s">
        <v>99</v>
      </c>
      <c r="B35" s="75" t="s">
        <v>100</v>
      </c>
      <c r="C35" s="75"/>
      <c r="D35" s="75"/>
      <c r="E35" s="76" t="s">
        <v>101</v>
      </c>
      <c r="F35" s="76"/>
      <c r="G35" s="76"/>
      <c r="H35" s="76"/>
      <c r="I35" s="34"/>
      <c r="J35" s="34"/>
      <c r="K35" s="34"/>
      <c r="L35" s="34"/>
      <c r="M35" s="34"/>
      <c r="N35" s="34"/>
      <c r="O35" s="34"/>
      <c r="P35" s="34"/>
      <c r="Q35" s="34"/>
      <c r="R35" s="34"/>
      <c r="S35" s="34"/>
      <c r="T35" s="34"/>
      <c r="U35" s="34"/>
      <c r="V35" s="34"/>
      <c r="W35" s="34"/>
      <c r="X35" s="34"/>
      <c r="Y35" s="34"/>
      <c r="Z35" s="34"/>
    </row>
    <row r="36" customFormat="false" ht="26.25" hidden="false" customHeight="true" outlineLevel="0" collapsed="false">
      <c r="A36" s="52" t="s">
        <v>102</v>
      </c>
      <c r="B36" s="67" t="s">
        <v>103</v>
      </c>
      <c r="C36" s="67"/>
      <c r="D36" s="67"/>
      <c r="E36" s="74" t="s">
        <v>104</v>
      </c>
      <c r="F36" s="74"/>
      <c r="G36" s="74"/>
      <c r="H36" s="74"/>
      <c r="I36" s="34"/>
      <c r="J36" s="34"/>
      <c r="K36" s="34"/>
      <c r="L36" s="34"/>
      <c r="M36" s="34"/>
      <c r="N36" s="34"/>
      <c r="O36" s="34"/>
      <c r="P36" s="34"/>
      <c r="Q36" s="34"/>
      <c r="R36" s="34"/>
      <c r="S36" s="34"/>
      <c r="T36" s="34"/>
      <c r="U36" s="34"/>
      <c r="V36" s="34"/>
      <c r="W36" s="34"/>
      <c r="X36" s="34"/>
      <c r="Y36" s="34"/>
      <c r="Z36" s="34"/>
    </row>
    <row r="37" customFormat="false" ht="14.25" hidden="false" customHeight="true" outlineLevel="0" collapsed="false">
      <c r="A37" s="46"/>
      <c r="B37" s="77"/>
      <c r="C37" s="77"/>
      <c r="D37" s="77"/>
      <c r="E37" s="34"/>
      <c r="F37" s="34"/>
      <c r="G37" s="34"/>
      <c r="H37" s="34"/>
      <c r="I37" s="34"/>
      <c r="J37" s="34"/>
      <c r="K37" s="34"/>
      <c r="L37" s="34"/>
      <c r="M37" s="34"/>
      <c r="N37" s="34"/>
      <c r="O37" s="34"/>
      <c r="P37" s="34"/>
      <c r="Q37" s="34"/>
      <c r="R37" s="34"/>
      <c r="S37" s="34"/>
      <c r="T37" s="34"/>
      <c r="U37" s="34"/>
      <c r="V37" s="34"/>
      <c r="W37" s="34"/>
      <c r="X37" s="34"/>
      <c r="Y37" s="34"/>
      <c r="Z37" s="34"/>
    </row>
    <row r="38" customFormat="false" ht="30" hidden="false" customHeight="true" outlineLevel="0" collapsed="false">
      <c r="A38" s="61" t="s">
        <v>105</v>
      </c>
      <c r="B38" s="62" t="s">
        <v>106</v>
      </c>
      <c r="C38" s="62"/>
      <c r="D38" s="62"/>
      <c r="E38" s="72" t="s">
        <v>90</v>
      </c>
      <c r="F38" s="72"/>
      <c r="G38" s="72"/>
      <c r="H38" s="72"/>
      <c r="I38" s="34"/>
      <c r="J38" s="34"/>
      <c r="K38" s="34"/>
      <c r="L38" s="34"/>
      <c r="M38" s="34"/>
      <c r="N38" s="34"/>
      <c r="O38" s="34"/>
      <c r="P38" s="34"/>
      <c r="Q38" s="34"/>
      <c r="R38" s="34"/>
      <c r="S38" s="34"/>
      <c r="T38" s="34"/>
      <c r="U38" s="34"/>
      <c r="V38" s="34"/>
      <c r="W38" s="34"/>
      <c r="X38" s="34"/>
      <c r="Y38" s="34"/>
      <c r="Z38" s="34"/>
    </row>
    <row r="39" customFormat="false" ht="26.25" hidden="false" customHeight="true" outlineLevel="0" collapsed="false">
      <c r="A39" s="45" t="s">
        <v>107</v>
      </c>
      <c r="B39" s="75" t="s">
        <v>108</v>
      </c>
      <c r="C39" s="75"/>
      <c r="D39" s="75"/>
      <c r="E39" s="76" t="s">
        <v>109</v>
      </c>
      <c r="F39" s="76"/>
      <c r="G39" s="76"/>
      <c r="H39" s="76"/>
      <c r="I39" s="34"/>
      <c r="J39" s="34"/>
      <c r="K39" s="34"/>
      <c r="L39" s="34"/>
      <c r="M39" s="34"/>
      <c r="N39" s="34"/>
      <c r="O39" s="34"/>
      <c r="P39" s="34"/>
      <c r="Q39" s="34"/>
      <c r="R39" s="34"/>
      <c r="S39" s="34"/>
      <c r="T39" s="34"/>
      <c r="U39" s="34"/>
      <c r="V39" s="34"/>
      <c r="W39" s="34"/>
      <c r="X39" s="34"/>
      <c r="Y39" s="34"/>
      <c r="Z39" s="34"/>
    </row>
    <row r="40" customFormat="false" ht="26.25" hidden="false" customHeight="true" outlineLevel="0" collapsed="false">
      <c r="A40" s="45" t="s">
        <v>110</v>
      </c>
      <c r="B40" s="67" t="s">
        <v>111</v>
      </c>
      <c r="C40" s="67"/>
      <c r="D40" s="67"/>
      <c r="E40" s="74" t="s">
        <v>112</v>
      </c>
      <c r="F40" s="74"/>
      <c r="G40" s="74"/>
      <c r="H40" s="74"/>
      <c r="I40" s="34"/>
      <c r="J40" s="34"/>
      <c r="K40" s="34"/>
      <c r="L40" s="34"/>
      <c r="M40" s="34"/>
      <c r="N40" s="34"/>
      <c r="O40" s="34"/>
      <c r="P40" s="34"/>
      <c r="Q40" s="34"/>
      <c r="R40" s="34"/>
      <c r="S40" s="34"/>
      <c r="T40" s="34"/>
      <c r="U40" s="34"/>
      <c r="V40" s="34"/>
      <c r="W40" s="34"/>
      <c r="X40" s="34"/>
      <c r="Y40" s="34"/>
      <c r="Z40" s="34"/>
    </row>
    <row r="41" customFormat="false" ht="26.25" hidden="false" customHeight="true" outlineLevel="0" collapsed="false">
      <c r="A41" s="52" t="s">
        <v>113</v>
      </c>
      <c r="B41" s="75" t="s">
        <v>114</v>
      </c>
      <c r="C41" s="75"/>
      <c r="D41" s="75"/>
      <c r="E41" s="76" t="s">
        <v>115</v>
      </c>
      <c r="F41" s="76"/>
      <c r="G41" s="76"/>
      <c r="H41" s="76"/>
      <c r="I41" s="34"/>
      <c r="J41" s="34"/>
      <c r="K41" s="34"/>
      <c r="L41" s="34"/>
      <c r="M41" s="34"/>
      <c r="N41" s="34"/>
      <c r="O41" s="34"/>
      <c r="P41" s="34"/>
      <c r="Q41" s="34"/>
      <c r="R41" s="34"/>
      <c r="S41" s="34"/>
      <c r="T41" s="34"/>
      <c r="U41" s="34"/>
      <c r="V41" s="34"/>
      <c r="W41" s="34"/>
      <c r="X41" s="34"/>
      <c r="Y41" s="34"/>
      <c r="Z41" s="34"/>
    </row>
    <row r="42" customFormat="false" ht="14.25" hidden="false" customHeight="true" outlineLevel="0" collapsed="false">
      <c r="A42" s="78"/>
      <c r="B42" s="79"/>
      <c r="C42" s="80"/>
      <c r="D42" s="80"/>
      <c r="E42" s="81"/>
      <c r="F42" s="81"/>
      <c r="G42" s="81"/>
      <c r="H42" s="81"/>
      <c r="I42" s="34"/>
      <c r="J42" s="34"/>
      <c r="K42" s="34"/>
      <c r="L42" s="34"/>
      <c r="M42" s="34"/>
      <c r="N42" s="34"/>
      <c r="O42" s="34"/>
      <c r="P42" s="34"/>
      <c r="Q42" s="34"/>
      <c r="R42" s="34"/>
      <c r="S42" s="34"/>
      <c r="T42" s="34"/>
      <c r="U42" s="34"/>
      <c r="V42" s="34"/>
      <c r="W42" s="34"/>
      <c r="X42" s="34"/>
      <c r="Y42" s="34"/>
      <c r="Z42" s="34"/>
    </row>
    <row r="43" customFormat="false" ht="30" hidden="false" customHeight="true" outlineLevel="0" collapsed="false">
      <c r="A43" s="82" t="s">
        <v>116</v>
      </c>
      <c r="B43" s="83" t="s">
        <v>117</v>
      </c>
      <c r="C43" s="83" t="s">
        <v>44</v>
      </c>
      <c r="D43" s="84" t="s">
        <v>118</v>
      </c>
      <c r="E43" s="84"/>
      <c r="F43" s="83" t="s">
        <v>119</v>
      </c>
      <c r="G43" s="83"/>
      <c r="H43" s="83"/>
      <c r="I43" s="34"/>
      <c r="J43" s="34"/>
      <c r="K43" s="34"/>
      <c r="L43" s="34"/>
      <c r="M43" s="34"/>
      <c r="N43" s="34"/>
      <c r="O43" s="34"/>
      <c r="P43" s="34"/>
      <c r="Q43" s="34"/>
      <c r="R43" s="34"/>
      <c r="S43" s="34"/>
      <c r="T43" s="34"/>
      <c r="U43" s="34"/>
      <c r="V43" s="34"/>
      <c r="W43" s="34"/>
      <c r="X43" s="34"/>
      <c r="Y43" s="34"/>
      <c r="Z43" s="34"/>
    </row>
    <row r="44" customFormat="false" ht="26.25" hidden="false" customHeight="true" outlineLevel="0" collapsed="false">
      <c r="A44" s="43" t="s">
        <v>120</v>
      </c>
      <c r="B44" s="85" t="s">
        <v>121</v>
      </c>
      <c r="C44" s="85" t="s">
        <v>122</v>
      </c>
      <c r="D44" s="69" t="s">
        <v>123</v>
      </c>
      <c r="E44" s="69"/>
      <c r="F44" s="65" t="s">
        <v>124</v>
      </c>
      <c r="G44" s="65"/>
      <c r="H44" s="65"/>
      <c r="I44" s="34"/>
      <c r="J44" s="34"/>
      <c r="K44" s="34"/>
      <c r="L44" s="34"/>
      <c r="M44" s="34"/>
      <c r="N44" s="34"/>
      <c r="O44" s="34"/>
      <c r="P44" s="34"/>
      <c r="Q44" s="34"/>
      <c r="R44" s="34"/>
      <c r="S44" s="34"/>
      <c r="T44" s="34"/>
      <c r="U44" s="34"/>
      <c r="V44" s="34"/>
      <c r="W44" s="34"/>
      <c r="X44" s="34"/>
      <c r="Y44" s="34"/>
      <c r="Z44" s="34"/>
    </row>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49">
    <mergeCell ref="A2:H2"/>
    <mergeCell ref="B4:H4"/>
    <mergeCell ref="B5:H5"/>
    <mergeCell ref="B6:H6"/>
    <mergeCell ref="B7:H7"/>
    <mergeCell ref="B15:H15"/>
    <mergeCell ref="B16:H16"/>
    <mergeCell ref="B17:H17"/>
    <mergeCell ref="B18:H18"/>
    <mergeCell ref="B20:D20"/>
    <mergeCell ref="E20:H20"/>
    <mergeCell ref="B21:D21"/>
    <mergeCell ref="E21:H21"/>
    <mergeCell ref="B22:D22"/>
    <mergeCell ref="E22:H22"/>
    <mergeCell ref="B23:D23"/>
    <mergeCell ref="E23:H23"/>
    <mergeCell ref="B24:D24"/>
    <mergeCell ref="E24:H24"/>
    <mergeCell ref="B25:D25"/>
    <mergeCell ref="E25:H25"/>
    <mergeCell ref="B27:D27"/>
    <mergeCell ref="E27:H27"/>
    <mergeCell ref="B28:D28"/>
    <mergeCell ref="E28:H28"/>
    <mergeCell ref="B30:D30"/>
    <mergeCell ref="E30:H30"/>
    <mergeCell ref="B31:D31"/>
    <mergeCell ref="E31:H31"/>
    <mergeCell ref="B33:D33"/>
    <mergeCell ref="E33:H33"/>
    <mergeCell ref="B34:D34"/>
    <mergeCell ref="E34:H34"/>
    <mergeCell ref="B35:D35"/>
    <mergeCell ref="E35:H35"/>
    <mergeCell ref="B36:D36"/>
    <mergeCell ref="E36:H36"/>
    <mergeCell ref="B38:D38"/>
    <mergeCell ref="E38:H38"/>
    <mergeCell ref="B39:D39"/>
    <mergeCell ref="E39:H39"/>
    <mergeCell ref="B40:D40"/>
    <mergeCell ref="E40:H40"/>
    <mergeCell ref="B41:D41"/>
    <mergeCell ref="E41:H41"/>
    <mergeCell ref="D43:E43"/>
    <mergeCell ref="F43:H43"/>
    <mergeCell ref="D44:E44"/>
    <mergeCell ref="F44:H44"/>
  </mergeCells>
  <dataValidations count="3">
    <dataValidation allowBlank="true" errorStyle="stop" operator="equal" showDropDown="false" showErrorMessage="true" showInputMessage="false" sqref="B31 B34:B36 B39:B41" type="list">
      <formula1>#ref!</formula1>
      <formula2>0</formula2>
    </dataValidation>
    <dataValidation allowBlank="true" errorStyle="stop" operator="equal" showDropDown="false" showErrorMessage="true" showInputMessage="false" sqref="B42" type="list">
      <formula1>#ref!</formula1>
      <formula2>0</formula2>
    </dataValidation>
    <dataValidation allowBlank="true" errorStyle="stop" operator="equal" showDropDown="false" showErrorMessage="true" showInputMessage="false" sqref="D44" type="list">
      <formula1>#ref!</formula1>
      <formula2>0</formula2>
    </dataValidation>
  </dataValidations>
  <hyperlinks>
    <hyperlink ref="H10" r:id="rId2" display="louise@dupont.com"/>
    <hyperlink ref="H11" r:id="rId3" display="matin@henri.fr"/>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rowBreaks count="1" manualBreakCount="1">
    <brk id="25" man="true" max="16383" min="0"/>
  </rowBreaks>
  <colBreaks count="1" manualBreakCount="1">
    <brk id="7" man="true" max="65535" min="0"/>
  </colBreaks>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ColWidth="11.53515625" defaultRowHeight="12.8" zeroHeight="false" outlineLevelRow="0" outlineLevelCol="0"/>
  <cols>
    <col collapsed="false" customWidth="true" hidden="false" outlineLevel="0" max="1" min="1" style="7" width="29.35"/>
    <col collapsed="false" customWidth="true" hidden="false" outlineLevel="0" max="2" min="2" style="7" width="46.88"/>
    <col collapsed="false" customWidth="true" hidden="false" outlineLevel="0" max="3" min="3" style="7" width="32.97"/>
    <col collapsed="false" customWidth="true" hidden="false" outlineLevel="0" max="4" min="4" style="7" width="32.27"/>
    <col collapsed="false" customWidth="true" hidden="false" outlineLevel="0" max="5" min="5" style="7" width="25.32"/>
    <col collapsed="false" customWidth="true" hidden="false" outlineLevel="0" max="6" min="6" style="7" width="14.06"/>
    <col collapsed="false" customWidth="true" hidden="false" outlineLevel="0" max="8" min="8" style="7" width="15.44"/>
    <col collapsed="false" customWidth="true" hidden="false" outlineLevel="0" max="9" min="9" style="7" width="34.64"/>
    <col collapsed="false" customWidth="true" hidden="false" outlineLevel="0" max="10" min="10" style="7" width="34.25"/>
  </cols>
  <sheetData>
    <row r="1" customFormat="false" ht="41.75" hidden="false" customHeight="false" outlineLevel="0" collapsed="false">
      <c r="A1" s="86" t="s">
        <v>125</v>
      </c>
      <c r="B1" s="86" t="s">
        <v>126</v>
      </c>
      <c r="C1" s="86" t="s">
        <v>127</v>
      </c>
      <c r="D1" s="86" t="s">
        <v>128</v>
      </c>
      <c r="E1" s="86" t="s">
        <v>129</v>
      </c>
      <c r="F1" s="86" t="s">
        <v>130</v>
      </c>
      <c r="G1" s="86" t="s">
        <v>131</v>
      </c>
      <c r="H1" s="86" t="s">
        <v>132</v>
      </c>
      <c r="I1" s="86" t="s">
        <v>133</v>
      </c>
      <c r="J1" s="86" t="s">
        <v>134</v>
      </c>
    </row>
    <row r="2" customFormat="false" ht="13.8" hidden="false" customHeight="false" outlineLevel="0" collapsed="false">
      <c r="A2" s="87" t="s">
        <v>135</v>
      </c>
      <c r="B2" s="87" t="s">
        <v>136</v>
      </c>
      <c r="C2" s="87"/>
      <c r="D2" s="87"/>
      <c r="E2" s="87" t="s">
        <v>137</v>
      </c>
      <c r="F2" s="87"/>
      <c r="G2" s="87"/>
      <c r="H2" s="87"/>
      <c r="I2" s="87"/>
      <c r="J2" s="87"/>
    </row>
    <row r="3" customFormat="false" ht="41.75" hidden="false" customHeight="false" outlineLevel="0" collapsed="false">
      <c r="A3" s="88" t="s">
        <v>138</v>
      </c>
      <c r="B3" s="88" t="s">
        <v>139</v>
      </c>
      <c r="C3" s="88" t="s">
        <v>140</v>
      </c>
      <c r="D3" s="88" t="s">
        <v>141</v>
      </c>
      <c r="E3" s="88" t="s">
        <v>142</v>
      </c>
      <c r="F3" s="88" t="n">
        <v>2</v>
      </c>
      <c r="G3" s="88" t="n">
        <v>1</v>
      </c>
      <c r="H3" s="89" t="n">
        <f aca="false">LEFT(F3,1)*LEFT(G3,1)</f>
        <v>2</v>
      </c>
      <c r="I3" s="88" t="s">
        <v>143</v>
      </c>
      <c r="J3" s="88" t="s">
        <v>144</v>
      </c>
    </row>
    <row r="4" customFormat="false" ht="41.75" hidden="false" customHeight="false" outlineLevel="0" collapsed="false">
      <c r="A4" s="88" t="s">
        <v>145</v>
      </c>
      <c r="B4" s="88" t="s">
        <v>146</v>
      </c>
      <c r="C4" s="88" t="s">
        <v>140</v>
      </c>
      <c r="D4" s="88" t="s">
        <v>141</v>
      </c>
      <c r="E4" s="88" t="s">
        <v>142</v>
      </c>
      <c r="F4" s="88" t="n">
        <v>2</v>
      </c>
      <c r="G4" s="88" t="n">
        <v>1</v>
      </c>
      <c r="H4" s="89" t="n">
        <f aca="false">LEFT(F4,1)*LEFT(G4,1)</f>
        <v>2</v>
      </c>
      <c r="I4" s="88" t="s">
        <v>143</v>
      </c>
      <c r="J4" s="88" t="s">
        <v>144</v>
      </c>
    </row>
    <row r="5" customFormat="false" ht="41.75" hidden="false" customHeight="false" outlineLevel="0" collapsed="false">
      <c r="A5" s="88" t="s">
        <v>147</v>
      </c>
      <c r="B5" s="88" t="s">
        <v>148</v>
      </c>
      <c r="C5" s="88" t="s">
        <v>149</v>
      </c>
      <c r="D5" s="88" t="s">
        <v>150</v>
      </c>
      <c r="E5" s="88" t="s">
        <v>151</v>
      </c>
      <c r="F5" s="88" t="n">
        <v>2</v>
      </c>
      <c r="G5" s="88" t="n">
        <v>2</v>
      </c>
      <c r="H5" s="89" t="n">
        <f aca="false">LEFT(F5,1)*LEFT(G5,1)</f>
        <v>4</v>
      </c>
      <c r="I5" s="88" t="s">
        <v>152</v>
      </c>
      <c r="J5" s="88" t="s">
        <v>153</v>
      </c>
    </row>
    <row r="6" customFormat="false" ht="41.75" hidden="false" customHeight="false" outlineLevel="0" collapsed="false">
      <c r="A6" s="88" t="s">
        <v>147</v>
      </c>
      <c r="B6" s="88" t="s">
        <v>154</v>
      </c>
      <c r="C6" s="88" t="s">
        <v>149</v>
      </c>
      <c r="D6" s="88" t="s">
        <v>150</v>
      </c>
      <c r="E6" s="88" t="s">
        <v>151</v>
      </c>
      <c r="F6" s="88" t="n">
        <v>2</v>
      </c>
      <c r="G6" s="88" t="n">
        <v>1</v>
      </c>
      <c r="H6" s="89" t="n">
        <f aca="false">LEFT(F6,1)*LEFT(G6,1)</f>
        <v>2</v>
      </c>
      <c r="I6" s="88" t="s">
        <v>155</v>
      </c>
      <c r="J6" s="88" t="s">
        <v>156</v>
      </c>
    </row>
    <row r="7" customFormat="false" ht="41.75" hidden="false" customHeight="false" outlineLevel="0" collapsed="false">
      <c r="A7" s="88" t="s">
        <v>157</v>
      </c>
      <c r="B7" s="88" t="s">
        <v>158</v>
      </c>
      <c r="C7" s="88" t="s">
        <v>159</v>
      </c>
      <c r="D7" s="88" t="s">
        <v>160</v>
      </c>
      <c r="E7" s="88" t="s">
        <v>151</v>
      </c>
      <c r="F7" s="88" t="n">
        <v>2</v>
      </c>
      <c r="G7" s="88" t="n">
        <v>2</v>
      </c>
      <c r="H7" s="89" t="n">
        <f aca="false">LEFT(F7,1)*LEFT(G7,1)</f>
        <v>4</v>
      </c>
      <c r="I7" s="88" t="s">
        <v>161</v>
      </c>
      <c r="J7" s="88" t="s">
        <v>162</v>
      </c>
    </row>
    <row r="8" customFormat="false" ht="41.75" hidden="false" customHeight="false" outlineLevel="0" collapsed="false">
      <c r="A8" s="88" t="s">
        <v>163</v>
      </c>
      <c r="B8" s="88" t="s">
        <v>164</v>
      </c>
      <c r="C8" s="88" t="s">
        <v>149</v>
      </c>
      <c r="D8" s="88" t="s">
        <v>150</v>
      </c>
      <c r="E8" s="88" t="s">
        <v>151</v>
      </c>
      <c r="F8" s="88" t="n">
        <v>2</v>
      </c>
      <c r="G8" s="88" t="n">
        <v>2</v>
      </c>
      <c r="H8" s="89" t="n">
        <f aca="false">LEFT(F8,1)*LEFT(G8,1)</f>
        <v>4</v>
      </c>
      <c r="I8" s="88" t="s">
        <v>165</v>
      </c>
      <c r="J8" s="88" t="s">
        <v>166</v>
      </c>
    </row>
    <row r="9" customFormat="false" ht="41.75" hidden="false" customHeight="false" outlineLevel="0" collapsed="false">
      <c r="A9" s="88" t="s">
        <v>167</v>
      </c>
      <c r="B9" s="88" t="s">
        <v>168</v>
      </c>
      <c r="C9" s="88" t="s">
        <v>169</v>
      </c>
      <c r="D9" s="88" t="s">
        <v>170</v>
      </c>
      <c r="E9" s="88" t="s">
        <v>171</v>
      </c>
      <c r="F9" s="88" t="n">
        <v>2</v>
      </c>
      <c r="G9" s="88" t="n">
        <v>1</v>
      </c>
      <c r="H9" s="89" t="n">
        <f aca="false">LEFT(F9,1)*LEFT(G9,1)</f>
        <v>2</v>
      </c>
      <c r="I9" s="88" t="s">
        <v>172</v>
      </c>
      <c r="J9" s="88" t="s">
        <v>173</v>
      </c>
    </row>
  </sheetData>
  <conditionalFormatting sqref="H5:H9">
    <cfRule type="colorScale" priority="2">
      <colorScale>
        <cfvo type="num" val="0"/>
        <cfvo type="num" val="3"/>
        <cfvo type="num" val="8"/>
        <color rgb="FF00B050"/>
        <color rgb="FFFFEB84"/>
        <color rgb="FFFF0000"/>
      </colorScale>
    </cfRule>
    <cfRule type="colorScale" priority="3">
      <colorScale>
        <cfvo type="num" val="0"/>
        <cfvo type="num" val="3"/>
        <cfvo type="num" val="8"/>
        <color rgb="FF00B050"/>
        <color rgb="FFFFEB84"/>
        <color rgb="FFFF0000"/>
      </colorScale>
    </cfRule>
  </conditionalFormatting>
  <conditionalFormatting sqref="H3:H4">
    <cfRule type="colorScale" priority="4">
      <colorScale>
        <cfvo type="num" val="0"/>
        <cfvo type="num" val="3"/>
        <cfvo type="num" val="8"/>
        <color rgb="FF00B050"/>
        <color rgb="FFFFEB84"/>
        <color rgb="FFFF0000"/>
      </colorScale>
    </cfRule>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553</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2024-11-14T10:08:54Z</dcterms:created>
  <dc:creator/>
  <dc:description/>
  <dc:language>fr-CH</dc:language>
  <cp:lastModifiedBy/>
  <dcterms:modified xsi:type="dcterms:W3CDTF">2024-11-20T12:36:54Z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file>