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Exported_files\"/>
    </mc:Choice>
  </mc:AlternateContent>
  <xr:revisionPtr revIDLastSave="0" documentId="13_ncr:1_{2465A45B-C437-4C01-9298-DB9BD49F7444}" xr6:coauthVersionLast="47" xr6:coauthVersionMax="47" xr10:uidLastSave="{00000000-0000-0000-0000-000000000000}"/>
  <bookViews>
    <workbookView xWindow="-90" yWindow="-90" windowWidth="19380" windowHeight="11460" activeTab="1" xr2:uid="{00000000-000D-0000-FFFF-FFFF00000000}"/>
  </bookViews>
  <sheets>
    <sheet name="MC" sheetId="11" r:id="rId1"/>
    <sheet name="Recap" sheetId="12" r:id="rId2"/>
    <sheet name="CO2" sheetId="14" r:id="rId3"/>
    <sheet name="INV" sheetId="15" r:id="rId4"/>
    <sheet name="CO2_00" sheetId="1" r:id="rId5"/>
    <sheet name="CO2_05" sheetId="2" r:id="rId6"/>
    <sheet name="CO2_10" sheetId="3" r:id="rId7"/>
    <sheet name="CO2_15" sheetId="4" r:id="rId8"/>
    <sheet name="CO2_20" sheetId="5" r:id="rId9"/>
    <sheet name="CO2_25" sheetId="6" r:id="rId10"/>
    <sheet name="CO2_30" sheetId="7" r:id="rId11"/>
    <sheet name="CO2_35" sheetId="8" r:id="rId12"/>
    <sheet name="CO2_40" sheetId="9" r:id="rId13"/>
    <sheet name="CO2_45" sheetId="10" r:id="rId14"/>
    <sheet name="CO2_50" sheetId="13" r:id="rId15"/>
  </sheets>
  <definedNames>
    <definedName name="_xlnm._FilterDatabase" localSheetId="2" hidden="1">'CO2'!$A$2:$J$79</definedName>
    <definedName name="_xlnm._FilterDatabase" localSheetId="3" hidden="1">INV!$A$2:$K$152</definedName>
    <definedName name="_xlnm._FilterDatabase" localSheetId="1" hidden="1">Recap!$A$26:$P$41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2" l="1"/>
  <c r="M26" i="12" s="1"/>
  <c r="K26" i="12"/>
  <c r="K27" i="12"/>
  <c r="K28" i="12"/>
  <c r="K29" i="12"/>
  <c r="K30" i="12"/>
  <c r="K31" i="12"/>
  <c r="K32" i="12"/>
  <c r="K33" i="12"/>
  <c r="K34" i="12"/>
  <c r="K35" i="12"/>
  <c r="L26" i="12"/>
  <c r="C12" i="9"/>
  <c r="D12" i="9"/>
  <c r="E12" i="9"/>
  <c r="F12" i="9"/>
  <c r="G12" i="9"/>
  <c r="H12" i="9"/>
  <c r="I12" i="9"/>
  <c r="C13" i="9"/>
  <c r="D13" i="9"/>
  <c r="E13" i="9"/>
  <c r="F13" i="9"/>
  <c r="G13" i="9"/>
  <c r="H13" i="9"/>
  <c r="I13" i="9"/>
  <c r="C12" i="2"/>
  <c r="D5" i="12" s="1"/>
  <c r="D12" i="1"/>
  <c r="E12" i="1"/>
  <c r="F12" i="1"/>
  <c r="G12" i="1"/>
  <c r="H12" i="1"/>
  <c r="I12" i="1"/>
  <c r="C12" i="1"/>
  <c r="J12" i="1" l="1"/>
  <c r="J35" i="13" l="1"/>
  <c r="J35" i="12" s="1"/>
  <c r="I35" i="13"/>
  <c r="I35" i="12" s="1"/>
  <c r="H35" i="13"/>
  <c r="H35" i="12" s="1"/>
  <c r="G35" i="13"/>
  <c r="G35" i="12" s="1"/>
  <c r="F35" i="13"/>
  <c r="F35" i="12" s="1"/>
  <c r="E35" i="13"/>
  <c r="E35" i="12" s="1"/>
  <c r="D35" i="13"/>
  <c r="D35" i="12" s="1"/>
  <c r="C35" i="13"/>
  <c r="C35" i="12" s="1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J14" i="12" s="1"/>
  <c r="H12" i="13"/>
  <c r="I14" i="12" s="1"/>
  <c r="G12" i="13"/>
  <c r="H14" i="12" s="1"/>
  <c r="F12" i="13"/>
  <c r="G14" i="12" s="1"/>
  <c r="E12" i="13"/>
  <c r="D12" i="13"/>
  <c r="E14" i="12" s="1"/>
  <c r="C12" i="13"/>
  <c r="D14" i="12" s="1"/>
  <c r="K35" i="13" l="1"/>
  <c r="J14" i="13"/>
  <c r="J13" i="13"/>
  <c r="J12" i="13"/>
  <c r="K14" i="12" s="1"/>
  <c r="F14" i="12"/>
  <c r="C25" i="12"/>
  <c r="E4" i="12"/>
  <c r="F4" i="12"/>
  <c r="G4" i="12"/>
  <c r="H4" i="12"/>
  <c r="I4" i="12"/>
  <c r="J4" i="12"/>
  <c r="D4" i="12"/>
  <c r="L14" i="12" l="1"/>
  <c r="K4" i="12"/>
  <c r="G19" i="1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M14" i="12" l="1"/>
  <c r="M4" i="12"/>
  <c r="L4" i="12"/>
  <c r="J35" i="7" l="1"/>
  <c r="J31" i="12" s="1"/>
  <c r="G20" i="11"/>
  <c r="G21" i="11"/>
  <c r="G22" i="11"/>
  <c r="G23" i="11"/>
  <c r="C35" i="10"/>
  <c r="C34" i="12" s="1"/>
  <c r="J35" i="10"/>
  <c r="J34" i="12" s="1"/>
  <c r="I35" i="10"/>
  <c r="I34" i="12" s="1"/>
  <c r="H35" i="10"/>
  <c r="H34" i="12" s="1"/>
  <c r="G35" i="10"/>
  <c r="G34" i="12" s="1"/>
  <c r="F35" i="10"/>
  <c r="F34" i="12" s="1"/>
  <c r="E35" i="10"/>
  <c r="E34" i="12" s="1"/>
  <c r="D35" i="10"/>
  <c r="D34" i="12" s="1"/>
  <c r="J35" i="9"/>
  <c r="J33" i="12" s="1"/>
  <c r="I35" i="9"/>
  <c r="I33" i="12" s="1"/>
  <c r="H35" i="9"/>
  <c r="H33" i="12" s="1"/>
  <c r="G35" i="9"/>
  <c r="G33" i="12" s="1"/>
  <c r="F35" i="9"/>
  <c r="F33" i="12" s="1"/>
  <c r="E35" i="9"/>
  <c r="E33" i="12" s="1"/>
  <c r="D35" i="9"/>
  <c r="D33" i="12" s="1"/>
  <c r="C35" i="9"/>
  <c r="C33" i="12" s="1"/>
  <c r="J35" i="8"/>
  <c r="J32" i="12" s="1"/>
  <c r="I35" i="8"/>
  <c r="I32" i="12" s="1"/>
  <c r="H35" i="8"/>
  <c r="H32" i="12" s="1"/>
  <c r="G35" i="8"/>
  <c r="G32" i="12" s="1"/>
  <c r="F35" i="8"/>
  <c r="F32" i="12" s="1"/>
  <c r="E35" i="8"/>
  <c r="E32" i="12" s="1"/>
  <c r="D35" i="8"/>
  <c r="D32" i="12" s="1"/>
  <c r="C35" i="8"/>
  <c r="C32" i="12" s="1"/>
  <c r="I35" i="7"/>
  <c r="I31" i="12" s="1"/>
  <c r="H35" i="7"/>
  <c r="H31" i="12" s="1"/>
  <c r="G35" i="7"/>
  <c r="G31" i="12" s="1"/>
  <c r="F35" i="7"/>
  <c r="F31" i="12" s="1"/>
  <c r="E35" i="7"/>
  <c r="E31" i="12" s="1"/>
  <c r="D35" i="7"/>
  <c r="D31" i="12" s="1"/>
  <c r="C35" i="7"/>
  <c r="C31" i="12" s="1"/>
  <c r="J35" i="6"/>
  <c r="J30" i="12" s="1"/>
  <c r="I35" i="6"/>
  <c r="I30" i="12" s="1"/>
  <c r="H35" i="6"/>
  <c r="H30" i="12" s="1"/>
  <c r="G35" i="6"/>
  <c r="G30" i="12" s="1"/>
  <c r="F35" i="6"/>
  <c r="F30" i="12" s="1"/>
  <c r="E35" i="6"/>
  <c r="E30" i="12" s="1"/>
  <c r="D35" i="6"/>
  <c r="D30" i="12" s="1"/>
  <c r="C35" i="6"/>
  <c r="C30" i="12" s="1"/>
  <c r="J35" i="5"/>
  <c r="J29" i="12" s="1"/>
  <c r="I35" i="5"/>
  <c r="I29" i="12" s="1"/>
  <c r="H35" i="5"/>
  <c r="H29" i="12" s="1"/>
  <c r="G35" i="5"/>
  <c r="G29" i="12" s="1"/>
  <c r="F35" i="5"/>
  <c r="F29" i="12" s="1"/>
  <c r="E35" i="5"/>
  <c r="E29" i="12" s="1"/>
  <c r="D35" i="5"/>
  <c r="D29" i="12" s="1"/>
  <c r="C35" i="5"/>
  <c r="C29" i="12" s="1"/>
  <c r="J35" i="4"/>
  <c r="J28" i="12" s="1"/>
  <c r="I35" i="4"/>
  <c r="I28" i="12" s="1"/>
  <c r="H35" i="4"/>
  <c r="H28" i="12" s="1"/>
  <c r="G35" i="4"/>
  <c r="G28" i="12" s="1"/>
  <c r="F35" i="4"/>
  <c r="F28" i="12" s="1"/>
  <c r="E35" i="4"/>
  <c r="E28" i="12" s="1"/>
  <c r="D35" i="4"/>
  <c r="D28" i="12" s="1"/>
  <c r="C35" i="4"/>
  <c r="C28" i="12" s="1"/>
  <c r="C35" i="3"/>
  <c r="C27" i="12" s="1"/>
  <c r="J35" i="3"/>
  <c r="J27" i="12" s="1"/>
  <c r="I35" i="3"/>
  <c r="I27" i="12" s="1"/>
  <c r="H35" i="3"/>
  <c r="H27" i="12" s="1"/>
  <c r="G35" i="3"/>
  <c r="G27" i="12" s="1"/>
  <c r="F35" i="3"/>
  <c r="F27" i="12" s="1"/>
  <c r="E35" i="3"/>
  <c r="E27" i="12" s="1"/>
  <c r="D35" i="3"/>
  <c r="D27" i="12" s="1"/>
  <c r="D35" i="2"/>
  <c r="D26" i="12" s="1"/>
  <c r="E35" i="2"/>
  <c r="E26" i="12" s="1"/>
  <c r="F35" i="2"/>
  <c r="F26" i="12" s="1"/>
  <c r="G35" i="2"/>
  <c r="G26" i="12" s="1"/>
  <c r="H35" i="2"/>
  <c r="H26" i="12" s="1"/>
  <c r="I35" i="2"/>
  <c r="I26" i="12" s="1"/>
  <c r="J35" i="2"/>
  <c r="J26" i="12" s="1"/>
  <c r="C35" i="2"/>
  <c r="C26" i="12" s="1"/>
  <c r="I14" i="10"/>
  <c r="H14" i="10"/>
  <c r="G14" i="10"/>
  <c r="F14" i="10"/>
  <c r="E14" i="10"/>
  <c r="D14" i="10"/>
  <c r="C14" i="10"/>
  <c r="I13" i="10"/>
  <c r="H13" i="10"/>
  <c r="G13" i="10"/>
  <c r="F13" i="10"/>
  <c r="E13" i="10"/>
  <c r="D13" i="10"/>
  <c r="C13" i="10"/>
  <c r="I12" i="10"/>
  <c r="J13" i="12" s="1"/>
  <c r="H12" i="10"/>
  <c r="I13" i="12" s="1"/>
  <c r="G12" i="10"/>
  <c r="H13" i="12" s="1"/>
  <c r="F12" i="10"/>
  <c r="G13" i="12" s="1"/>
  <c r="E12" i="10"/>
  <c r="F13" i="12" s="1"/>
  <c r="D12" i="10"/>
  <c r="E13" i="12" s="1"/>
  <c r="C12" i="10"/>
  <c r="D13" i="12" s="1"/>
  <c r="I14" i="9"/>
  <c r="H14" i="9"/>
  <c r="G14" i="9"/>
  <c r="F14" i="9"/>
  <c r="E14" i="9"/>
  <c r="D14" i="9"/>
  <c r="C14" i="9"/>
  <c r="J12" i="12"/>
  <c r="I12" i="12"/>
  <c r="H12" i="12"/>
  <c r="G12" i="12"/>
  <c r="F12" i="12"/>
  <c r="E12" i="12"/>
  <c r="D12" i="12"/>
  <c r="I14" i="8"/>
  <c r="H14" i="8"/>
  <c r="G14" i="8"/>
  <c r="F14" i="8"/>
  <c r="E14" i="8"/>
  <c r="D14" i="8"/>
  <c r="C14" i="8"/>
  <c r="I13" i="8"/>
  <c r="H13" i="8"/>
  <c r="G13" i="8"/>
  <c r="F13" i="8"/>
  <c r="E13" i="8"/>
  <c r="D13" i="8"/>
  <c r="C13" i="8"/>
  <c r="I12" i="8"/>
  <c r="J11" i="12" s="1"/>
  <c r="H12" i="8"/>
  <c r="I11" i="12" s="1"/>
  <c r="G12" i="8"/>
  <c r="H11" i="12" s="1"/>
  <c r="F12" i="8"/>
  <c r="G11" i="12" s="1"/>
  <c r="E12" i="8"/>
  <c r="F11" i="12" s="1"/>
  <c r="D12" i="8"/>
  <c r="E11" i="12" s="1"/>
  <c r="C12" i="8"/>
  <c r="D11" i="12" s="1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J10" i="12" s="1"/>
  <c r="H12" i="7"/>
  <c r="I10" i="12" s="1"/>
  <c r="G12" i="7"/>
  <c r="H10" i="12" s="1"/>
  <c r="F12" i="7"/>
  <c r="G10" i="12" s="1"/>
  <c r="E12" i="7"/>
  <c r="F10" i="12" s="1"/>
  <c r="D12" i="7"/>
  <c r="E10" i="12" s="1"/>
  <c r="C12" i="7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I9" i="12" s="1"/>
  <c r="G12" i="6"/>
  <c r="H9" i="12" s="1"/>
  <c r="F12" i="6"/>
  <c r="G9" i="12" s="1"/>
  <c r="E12" i="6"/>
  <c r="F9" i="12" s="1"/>
  <c r="D12" i="6"/>
  <c r="E9" i="12" s="1"/>
  <c r="C12" i="6"/>
  <c r="D9" i="12" s="1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J8" i="12" s="1"/>
  <c r="H12" i="5"/>
  <c r="I8" i="12" s="1"/>
  <c r="G12" i="5"/>
  <c r="H8" i="12" s="1"/>
  <c r="F12" i="5"/>
  <c r="G8" i="12" s="1"/>
  <c r="E12" i="5"/>
  <c r="F8" i="12" s="1"/>
  <c r="D12" i="5"/>
  <c r="E8" i="12" s="1"/>
  <c r="C12" i="5"/>
  <c r="D8" i="12" s="1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I7" i="12" s="1"/>
  <c r="G12" i="4"/>
  <c r="H7" i="12" s="1"/>
  <c r="F12" i="4"/>
  <c r="G7" i="12" s="1"/>
  <c r="E12" i="4"/>
  <c r="F7" i="12" s="1"/>
  <c r="D12" i="4"/>
  <c r="E7" i="12" s="1"/>
  <c r="C12" i="4"/>
  <c r="D7" i="12" s="1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J6" i="12" s="1"/>
  <c r="L6" i="12" s="1"/>
  <c r="H12" i="3"/>
  <c r="I6" i="12" s="1"/>
  <c r="G12" i="3"/>
  <c r="H6" i="12" s="1"/>
  <c r="F12" i="3"/>
  <c r="G6" i="12" s="1"/>
  <c r="E12" i="3"/>
  <c r="F6" i="12" s="1"/>
  <c r="D12" i="3"/>
  <c r="E6" i="12" s="1"/>
  <c r="C12" i="3"/>
  <c r="D6" i="12" s="1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J5" i="12" s="1"/>
  <c r="L5" i="12" s="1"/>
  <c r="H12" i="2"/>
  <c r="I5" i="12" s="1"/>
  <c r="G12" i="2"/>
  <c r="H5" i="12" s="1"/>
  <c r="F12" i="2"/>
  <c r="G5" i="12" s="1"/>
  <c r="E12" i="2"/>
  <c r="F5" i="12" s="1"/>
  <c r="D12" i="2"/>
  <c r="E5" i="12" s="1"/>
  <c r="D31" i="1"/>
  <c r="D25" i="12" s="1"/>
  <c r="E31" i="1"/>
  <c r="E25" i="12" s="1"/>
  <c r="F31" i="1"/>
  <c r="F25" i="12" s="1"/>
  <c r="G31" i="1"/>
  <c r="G25" i="12" s="1"/>
  <c r="H31" i="1"/>
  <c r="H25" i="12" s="1"/>
  <c r="I31" i="1"/>
  <c r="I25" i="12" s="1"/>
  <c r="J31" i="1"/>
  <c r="J25" i="12" s="1"/>
  <c r="J14" i="1"/>
  <c r="J13" i="1"/>
  <c r="L30" i="12" l="1"/>
  <c r="L32" i="12"/>
  <c r="L31" i="12"/>
  <c r="L33" i="12"/>
  <c r="L27" i="12"/>
  <c r="O27" i="12" s="1"/>
  <c r="K35" i="10"/>
  <c r="K35" i="3"/>
  <c r="L28" i="12"/>
  <c r="L29" i="12"/>
  <c r="K11" i="12"/>
  <c r="M11" i="12" s="1"/>
  <c r="K6" i="12"/>
  <c r="M6" i="12" s="1"/>
  <c r="K5" i="12"/>
  <c r="M5" i="12" s="1"/>
  <c r="K13" i="12"/>
  <c r="M13" i="12" s="1"/>
  <c r="K8" i="12"/>
  <c r="M8" i="12" s="1"/>
  <c r="K12" i="12"/>
  <c r="M12" i="12" s="1"/>
  <c r="K35" i="5"/>
  <c r="K35" i="4"/>
  <c r="K31" i="1"/>
  <c r="C4" i="11" s="1"/>
  <c r="O26" i="12"/>
  <c r="L35" i="12"/>
  <c r="L34" i="12"/>
  <c r="J13" i="4"/>
  <c r="K35" i="6"/>
  <c r="K35" i="8"/>
  <c r="K35" i="9"/>
  <c r="J14" i="10"/>
  <c r="J13" i="10"/>
  <c r="J12" i="7"/>
  <c r="D10" i="11" s="1"/>
  <c r="D10" i="12"/>
  <c r="K10" i="12" s="1"/>
  <c r="M10" i="12" s="1"/>
  <c r="J14" i="6"/>
  <c r="J13" i="6"/>
  <c r="J12" i="6"/>
  <c r="D9" i="11" s="1"/>
  <c r="J9" i="12"/>
  <c r="L9" i="12" s="1"/>
  <c r="J12" i="4"/>
  <c r="D7" i="11" s="1"/>
  <c r="J7" i="12"/>
  <c r="L7" i="12" s="1"/>
  <c r="J14" i="4"/>
  <c r="J13" i="3"/>
  <c r="J12" i="3"/>
  <c r="D6" i="11" s="1"/>
  <c r="L8" i="12"/>
  <c r="L13" i="12"/>
  <c r="L10" i="12"/>
  <c r="L12" i="12"/>
  <c r="L11" i="12"/>
  <c r="O32" i="12" s="1"/>
  <c r="K35" i="7"/>
  <c r="K35" i="2"/>
  <c r="J12" i="10"/>
  <c r="D13" i="11" s="1"/>
  <c r="J14" i="9"/>
  <c r="J13" i="9"/>
  <c r="J12" i="9"/>
  <c r="D12" i="11" s="1"/>
  <c r="J14" i="8"/>
  <c r="J13" i="8"/>
  <c r="J12" i="8"/>
  <c r="D11" i="11" s="1"/>
  <c r="J14" i="7"/>
  <c r="J13" i="7"/>
  <c r="J14" i="5"/>
  <c r="J13" i="5"/>
  <c r="J12" i="5"/>
  <c r="D8" i="11" s="1"/>
  <c r="J14" i="3"/>
  <c r="J12" i="2"/>
  <c r="D5" i="11" s="1"/>
  <c r="J14" i="2"/>
  <c r="D4" i="11"/>
  <c r="J13" i="2"/>
  <c r="C13" i="11" l="1"/>
  <c r="C12" i="11"/>
  <c r="C11" i="11"/>
  <c r="H11" i="11" s="1"/>
  <c r="C10" i="11"/>
  <c r="C9" i="11"/>
  <c r="M30" i="12"/>
  <c r="C7" i="11"/>
  <c r="H7" i="11" s="1"/>
  <c r="M28" i="12"/>
  <c r="C6" i="11"/>
  <c r="C5" i="11"/>
  <c r="E5" i="11" s="1"/>
  <c r="H13" i="11"/>
  <c r="O34" i="12"/>
  <c r="C8" i="11"/>
  <c r="M29" i="12"/>
  <c r="P29" i="12" s="1"/>
  <c r="O30" i="12"/>
  <c r="O33" i="12"/>
  <c r="O31" i="12"/>
  <c r="H6" i="11"/>
  <c r="M32" i="12"/>
  <c r="P32" i="12" s="1"/>
  <c r="M27" i="12"/>
  <c r="P27" i="12" s="1"/>
  <c r="M31" i="12"/>
  <c r="P31" i="12" s="1"/>
  <c r="M33" i="12"/>
  <c r="P33" i="12" s="1"/>
  <c r="P26" i="12"/>
  <c r="K7" i="12"/>
  <c r="M7" i="12" s="1"/>
  <c r="L25" i="12"/>
  <c r="M35" i="12"/>
  <c r="M25" i="12"/>
  <c r="O29" i="12"/>
  <c r="O28" i="12"/>
  <c r="H4" i="11"/>
  <c r="F5" i="11"/>
  <c r="M34" i="12"/>
  <c r="P34" i="12" s="1"/>
  <c r="K9" i="12"/>
  <c r="M9" i="12" s="1"/>
  <c r="H8" i="11"/>
  <c r="O35" i="12"/>
  <c r="H5" i="11"/>
  <c r="H9" i="11"/>
  <c r="H12" i="11"/>
  <c r="H10" i="11"/>
  <c r="F12" i="11"/>
  <c r="F13" i="11"/>
  <c r="F6" i="11"/>
  <c r="F7" i="11"/>
  <c r="F11" i="11"/>
  <c r="F10" i="11"/>
  <c r="F8" i="11"/>
  <c r="F9" i="11"/>
  <c r="E13" i="11"/>
  <c r="E6" i="11"/>
  <c r="E7" i="11"/>
  <c r="E8" i="11"/>
  <c r="E9" i="11"/>
  <c r="E10" i="11"/>
  <c r="E12" i="11"/>
  <c r="E11" i="11" l="1"/>
  <c r="G11" i="11" s="1"/>
  <c r="P28" i="12"/>
  <c r="P30" i="12"/>
  <c r="G5" i="11"/>
  <c r="P35" i="12"/>
  <c r="G8" i="11"/>
  <c r="G9" i="11"/>
  <c r="G13" i="11"/>
  <c r="G10" i="11"/>
  <c r="G6" i="11"/>
  <c r="G7" i="11"/>
  <c r="G12" i="1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<sst xmlns="http://schemas.openxmlformats.org/spreadsheetml/2006/main" count="1432" uniqueCount="86">
  <si>
    <t>Sum of Pv</t>
  </si>
  <si>
    <t>Commodity</t>
  </si>
  <si>
    <t>ELCCO2</t>
  </si>
  <si>
    <t>RSDCO2</t>
  </si>
  <si>
    <t>TRACO2</t>
  </si>
  <si>
    <t/>
  </si>
  <si>
    <t>Process</t>
  </si>
  <si>
    <t>ELCTEGAS00</t>
  </si>
  <si>
    <t>ELCTNGAS00</t>
  </si>
  <si>
    <t>ROTEGAS</t>
  </si>
  <si>
    <t>ROTNGAS</t>
  </si>
  <si>
    <t>TOTEOIL</t>
  </si>
  <si>
    <t>TOTNOIL</t>
  </si>
  <si>
    <t>Period</t>
  </si>
  <si>
    <t>Attribute</t>
  </si>
  <si>
    <t>Cost_Act</t>
  </si>
  <si>
    <t>Cost_Fom</t>
  </si>
  <si>
    <t>ELCRERNW00</t>
  </si>
  <si>
    <t>ELCTECOA00</t>
  </si>
  <si>
    <t>ELCTEOIL00</t>
  </si>
  <si>
    <t>Cost_Inv</t>
  </si>
  <si>
    <t>ELCTNRERNW00</t>
  </si>
  <si>
    <t>-</t>
  </si>
  <si>
    <t>Cost_Salv</t>
  </si>
  <si>
    <t>TOTAL</t>
  </si>
  <si>
    <t>Base</t>
  </si>
  <si>
    <t>Demos_004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</si>
  <si>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</si>
  <si>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</si>
  <si>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</si>
  <si>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</si>
  <si>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</si>
  <si>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</si>
  <si>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</si>
  <si>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</si>
  <si>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</si>
  <si>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MC (USD/Ton)</t>
  </si>
  <si>
    <t>Cost USD/Ton</t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</si>
  <si>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Cost (MUSD)</t>
    </r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</si>
  <si>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CO2 (MTon)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</si>
  <si>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Cost (MUSD)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</si>
  <si>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CO2 (MTon)</t>
    </r>
  </si>
  <si>
    <t>Reduction Amount (based on 2050 base emission)</t>
  </si>
  <si>
    <t>CO2 Emission</t>
  </si>
  <si>
    <t>Mio USD</t>
  </si>
  <si>
    <t>Coeff Emms 5% at 2030; 10% at 2050</t>
  </si>
  <si>
    <t>Coeff Emms 10% at 2030; 20% at 2050</t>
  </si>
  <si>
    <t>Coeff Emms 15% at 2030; 30% at 2050</t>
  </si>
  <si>
    <t>Coeff Emms 20% at 2030; 40% at 2050</t>
  </si>
  <si>
    <t>Coeff Emms 25% at 2030; 50% at 2050</t>
  </si>
  <si>
    <t>Coeff Emms 30% at 2030; 60% at 2050</t>
  </si>
  <si>
    <t>Coeff Emms 35% at 2030; 70% at 2050</t>
  </si>
  <si>
    <t>Coeff Emms 40% at 2030; 80% at 2050</t>
  </si>
  <si>
    <t>Coeff Emms 45% at 2030; 90% at 2050</t>
  </si>
  <si>
    <t>Total</t>
  </si>
  <si>
    <t>Reduction Amount (based on total base emission)</t>
  </si>
  <si>
    <t>MC based on 2050</t>
  </si>
  <si>
    <t>MC based on total</t>
  </si>
  <si>
    <t>Salvage</t>
  </si>
  <si>
    <t>Scenario_10</t>
  </si>
  <si>
    <t>Scenario_13</t>
  </si>
  <si>
    <t>Coeff Emms 30% at 2030; 90% at 2050</t>
  </si>
  <si>
    <t>Cost (based on 2050 base emission)</t>
  </si>
  <si>
    <t>Cost (based on total base emission)</t>
  </si>
  <si>
    <t>Coeff Emms 5%</t>
  </si>
  <si>
    <t>Coeff Emms 10%</t>
  </si>
  <si>
    <t>Coeff Emms 15%</t>
  </si>
  <si>
    <t>Coeff Emms 20%</t>
  </si>
  <si>
    <t>Coeff Emms 25%</t>
  </si>
  <si>
    <t>Coeff Emms 30%</t>
  </si>
  <si>
    <t>Coeff Emms 35%</t>
  </si>
  <si>
    <t>Coeff Emms 40%</t>
  </si>
  <si>
    <t>Coeff Emms 45%</t>
  </si>
  <si>
    <t>Coeff Emms 50%</t>
  </si>
  <si>
    <t>Scenario</t>
  </si>
  <si>
    <t>04_05</t>
  </si>
  <si>
    <t>04_10</t>
  </si>
  <si>
    <t>04_15</t>
  </si>
  <si>
    <t>04_20</t>
  </si>
  <si>
    <t>04_25</t>
  </si>
  <si>
    <t>04_30</t>
  </si>
  <si>
    <t>04_35</t>
  </si>
  <si>
    <t>04_40</t>
  </si>
  <si>
    <t>04_45</t>
  </si>
  <si>
    <t>04_50</t>
  </si>
  <si>
    <t>04_base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</si>
</sst>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000"/>
    <numFmt numFmtId="165" formatCode="_-* #,##0.00_-;\-* #,##0.00_-;_-* &quot;-&quot;_-;_-@_-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9"/>
      <color rgb="FF000000"/>
      <name val="Microsoft Sans Serif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B2C3C"/>
      <name val="Microsoft Sans Serif"/>
      <family val="2"/>
    </font>
    <font>
      <sz val="9"/>
      <color rgb="FF000000"/>
      <name val="Microsoft Sans Serif"/>
      <family val="2"/>
    </font>
    <font>
      <sz val="8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b/>
      <sz val="9"/>
      <color theme="1"/>
      <name val="Calibri"/>
      <family val="2"/>
    </font>
    <font>
      <b/>
      <sz val="9"/>
      <color theme="1"/>
      <name val="Aptos Narrow"/>
      <family val="2"/>
    </font>
    <font>
      <sz val="8.25"/>
      <color rgb="FF000000"/>
      <name val="Microsoft Sans Serif"/>
      <family val="2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165" fontId="0" fillId="0" borderId="0" xfId="1" applyNumberFormat="1" applyFont="1"/>
    <xf numFmtId="0" fontId="5" fillId="3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165" fontId="7" fillId="0" borderId="0" xfId="1" applyNumberFormat="1" applyFont="1"/>
    <xf numFmtId="165" fontId="6" fillId="0" borderId="0" xfId="0" applyNumberFormat="1" applyFont="1"/>
    <xf numFmtId="49" fontId="8" fillId="2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9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9" fillId="3" borderId="0" xfId="0" applyNumberFormat="1" applyFont="1" applyFill="1" applyAlignment="1">
      <alignment horizontal="left" vertical="center"/>
    </xf>
    <xf numFmtId="0" fontId="2" fillId="0" borderId="0" xfId="0" applyFont="1"/>
    <xf numFmtId="41" fontId="7" fillId="0" borderId="0" xfId="1" applyFont="1"/>
    <xf numFmtId="49" fontId="11" fillId="2" borderId="1" xfId="2" applyNumberFormat="1" applyFont="1" applyFill="1" applyBorder="1" applyAlignment="1">
      <alignment horizontal="left" vertical="center"/>
    </xf>
    <xf numFmtId="49" fontId="12" fillId="3" borderId="1" xfId="2" applyNumberFormat="1" applyFont="1" applyFill="1" applyBorder="1" applyAlignment="1">
      <alignment horizontal="left" vertical="center"/>
    </xf>
    <xf numFmtId="0" fontId="12" fillId="3" borderId="1" xfId="2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2" fillId="0" borderId="0" xfId="2"/>
    <xf numFmtId="0" fontId="13" fillId="0" borderId="0" xfId="0" applyFont="1" applyAlignment="1">
      <alignment horizontal="center"/>
    </xf>
    <xf numFmtId="41" fontId="0" fillId="0" borderId="0" xfId="1" applyFont="1"/>
    <xf numFmtId="41" fontId="0" fillId="0" borderId="0" xfId="0" applyNumberFormat="1"/>
    <xf numFmtId="164" fontId="15" fillId="4" borderId="1" xfId="0" applyNumberFormat="1" applyFont="1" applyFill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41" fontId="7" fillId="0" borderId="0" xfId="0" applyNumberFormat="1" applyFont="1"/>
    <xf numFmtId="164" fontId="17" fillId="4" borderId="1" xfId="0" applyNumberFormat="1" applyFont="1" applyFill="1" applyBorder="1" applyAlignment="1">
      <alignment horizontal="right" vertical="center"/>
    </xf>
    <xf numFmtId="49" fontId="17" fillId="3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 vertical="center"/>
    </xf>
    <xf numFmtId="49" fontId="16" fillId="2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  <xf numFmtId="49" fontId="16" fillId="2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right" vertical="center"/>
    </xf>
  </cellXfs>
  <cellStyles count="3">
    <cellStyle name="Comma [0]" xfId="1" builtinId="6"/>
    <cellStyle name="Normal" xfId="0" builtinId="0"/>
    <cellStyle name="Normal 2" xfId="2" xr:uid="{6146C382-694B-4711-8D59-DFAD117F0F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MC!$F$3</c:f>
              <c:strCache>
                <c:ptCount val="1"/>
                <c:pt idx="0">
                  <c:v>∆ CO2 (MTon)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MC!$B$4:$B$13</c:f>
              <c:strCache>
                <c:ptCount val="10"/>
                <c:pt idx="0">
                  <c:v>Demos_004</c:v>
                </c:pt>
                <c:pt idx="1">
                  <c:v>Coeff Emms 5% at 2030; 10% at 2050</c:v>
                </c:pt>
                <c:pt idx="2">
                  <c:v>Coeff Emms 10% at 2030; 20% at 2050</c:v>
                </c:pt>
                <c:pt idx="3">
                  <c:v>Coeff Emms 15% at 2030; 30% at 2050</c:v>
                </c:pt>
                <c:pt idx="4">
                  <c:v>Coeff Emms 20% at 2030; 40% at 2050</c:v>
                </c:pt>
                <c:pt idx="5">
                  <c:v>Coeff Emms 25% at 2030; 50% at 2050</c:v>
                </c:pt>
                <c:pt idx="6">
                  <c:v>Coeff Emms 30% at 2030; 60% at 2050</c:v>
                </c:pt>
                <c:pt idx="7">
                  <c:v>Coeff Emms 35% at 2030; 70% at 2050</c:v>
                </c:pt>
                <c:pt idx="8">
                  <c:v>Coeff Emms 40% at 2030; 80% at 2050</c:v>
                </c:pt>
                <c:pt idx="9">
                  <c:v>Coeff Emms 45% at 2030; 90% at 2050</c:v>
                </c:pt>
              </c:strCache>
            </c:strRef>
          </c:cat>
          <c:val>
            <c:numRef>
              <c:f>MC!$F$4:$F$13</c:f>
              <c:numCache>
                <c:formatCode>_(* #,##0_);_(* \(#,##0\);_(* "-"_);_(@_)</c:formatCode>
                <c:ptCount val="10"/>
                <c:pt idx="1">
                  <c:v>20.271021685143069</c:v>
                </c:pt>
                <c:pt idx="2">
                  <c:v>94.467987781623378</c:v>
                </c:pt>
                <c:pt idx="3">
                  <c:v>129.9422757306229</c:v>
                </c:pt>
                <c:pt idx="4">
                  <c:v>168.69116309729452</c:v>
                </c:pt>
                <c:pt idx="5">
                  <c:v>216.52629174378785</c:v>
                </c:pt>
                <c:pt idx="6">
                  <c:v>267.20384595664495</c:v>
                </c:pt>
                <c:pt idx="7">
                  <c:v>317.8814001695016</c:v>
                </c:pt>
                <c:pt idx="8">
                  <c:v>368.55895438235984</c:v>
                </c:pt>
                <c:pt idx="9">
                  <c:v>419.23650859521672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EEA-B45D-D4F66BB0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197648"/>
        <c:axId val="1674205808"/>
      </c:barChart>
      <c:catAx>
        <c:axId val="16741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05808"/>
        <c:crosses val="autoZero"/>
        <c:auto val="1"/>
        <c:lblAlgn val="ctr"/>
        <c:lblOffset val="100"/>
        <c:noMultiLvlLbl val="0"/>
      </c:catAx>
      <c:valAx>
        <c:axId val="1674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Recap!$B$26:$B$41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4CB7-A553-6F9FE8AEBC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Recap!$P$26:$P$35</c:f>
              <c:numCache>
                <c:formatCode>_-* #,##0.00_-;\-* #,##0.00_-;_-* "-"_-;_-@_-</c:formatCode>
                <c:ptCount val="10"/>
                <c:pt idx="0">
                  <c:v>3.8745438719574214</c:v>
                </c:pt>
                <c:pt idx="1">
                  <c:v>2.099868146386151</c:v>
                </c:pt>
                <c:pt idx="2">
                  <c:v>2.2303333551043591</c:v>
                </c:pt>
                <c:pt idx="3">
                  <c:v>2.2750021870811414</c:v>
                </c:pt>
                <c:pt idx="4">
                  <c:v>2.2388878094731224</c:v>
                </c:pt>
                <c:pt idx="5">
                  <c:v>2.2007725223646801</c:v>
                </c:pt>
                <c:pt idx="6">
                  <c:v>2.174821190573498</c:v>
                </c:pt>
                <c:pt idx="7">
                  <c:v>2.1560195262251103</c:v>
                </c:pt>
                <c:pt idx="8">
                  <c:v>2.1417633742296531</c:v>
                </c:pt>
                <c:pt idx="9">
                  <c:v>2.1305821117631338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2-4CB7-A553-6F9FE8A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73487"/>
        <c:axId val="447574447"/>
      </c:barChart>
      <c:catAx>
        <c:axId val="44757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4447"/>
        <c:crosses val="autoZero"/>
        <c:auto val="1"/>
        <c:lblAlgn val="ctr"/>
        <c:lblOffset val="100"/>
        <c:noMultiLvlLbl val="0"/>
      </c:catAx>
      <c:valAx>
        <c:axId val="4475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334962</xdr:colOff>
      <xdr:row>18</xdr:row>
      <xdr:rowOff>112712</xdr:rowOff>
    </xdr:from>
    <xdr:to>
      <xdr:col>18</xdr:col>
      <xdr:colOff>30162</xdr:colOff>
      <xdr:row>33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A46BA-CF4B-2BDD-CA3D-E1E20216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9922</xdr:colOff>
      <xdr:row>50</xdr:row>
      <xdr:rowOff>166290</xdr:rowOff>
    </xdr:from>
    <xdr:to>
      <xdr:col>11</xdr:col>
      <xdr:colOff>9922</xdr:colOff>
      <xdr:row>65</xdr:row>
      <xdr:rowOff>111521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83C1C-99AA-B394-B947-9DBA9745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EBF4-5AB3-4ACA-846F-F1CB316471F6}">
  <dimension ref="A3:R23"/>
  <sheetViews>
    <sheetView zoomScale="80" zoomScaleNormal="80" workbookViewId="0">
      <selection activeCell="B5" sqref="B5:B13"/>
    </sheetView>
  </sheetViews>
  <sheetFormatPr defaultRowHeight="14.75" x14ac:dyDescent="0.75"/>
  <cols>
    <col min="1" max="1" width="9.6328125" bestFit="1" customWidth="1"/>
    <col min="2" max="2" width="27" bestFit="1" customWidth="1"/>
    <col min="3" max="7" width="14.6796875" customWidth="1"/>
    <col min="8" max="8" width="11.453125" customWidth="1"/>
  </cols>
  <sheetData>
    <row r="3" spans="1:18" x14ac:dyDescent="0.75">
      <c r="A3" s="7"/>
      <c r="B3" s="7"/>
      <c r="C3" s="19" t="s">
        <v>38</v>
      </c>
      <c r="D3" s="19" t="s">
        <v>39</v>
      </c>
      <c r="E3" s="19" t="s">
        <v>40</v>
      </c>
      <c r="F3" s="19" t="s">
        <v>41</v>
      </c>
      <c r="G3" s="3" t="s">
        <v>36</v>
      </c>
      <c r="H3" s="3" t="s">
        <v>37</v>
      </c>
    </row>
    <row r="4" spans="1:18" x14ac:dyDescent="0.75">
      <c r="A4" s="7" t="s">
        <v>25</v>
      </c>
      <c r="B4" s="7" t="s">
        <v>26</v>
      </c>
      <c r="C4" s="12">
        <f>CO2_00!K31</f>
        <v>24452.553157160415</v>
      </c>
      <c r="D4" s="12">
        <f>CO2_00!J12/1000</f>
        <v>1504.8013005863363</v>
      </c>
      <c r="E4" s="12"/>
      <c r="F4" s="12"/>
      <c r="G4" s="4"/>
      <c r="H4" s="4">
        <f>C4/D4</f>
        <v>16.249689010524268</v>
      </c>
    </row>
    <row r="5" spans="1:18" x14ac:dyDescent="0.75">
      <c r="A5" s="7" t="s">
        <v>27</v>
      </c>
      <c r="B5" s="7" t="s">
        <v>45</v>
      </c>
      <c r="C5" s="12">
        <f>CO2_05!K35</f>
        <v>102993.51600564722</v>
      </c>
      <c r="D5" s="12">
        <f>CO2_05!J12/1000</f>
        <v>1484.5302789011932</v>
      </c>
      <c r="E5" s="12">
        <f>C5-$C$4</f>
        <v>78540.962848486815</v>
      </c>
      <c r="F5" s="12">
        <f>(D5-$D$4)*-1</f>
        <v>20.271021685143069</v>
      </c>
      <c r="G5" s="4">
        <f>E5/F5</f>
        <v>3874.5438719574086</v>
      </c>
      <c r="H5" s="4">
        <f>C5/D5</f>
        <v>69.377847976182792</v>
      </c>
    </row>
    <row r="6" spans="1:18" x14ac:dyDescent="0.75">
      <c r="A6" s="7" t="s">
        <v>28</v>
      </c>
      <c r="B6" s="7" t="s">
        <v>46</v>
      </c>
      <c r="C6" s="12">
        <f>CO2_10!K35</f>
        <v>222822.87155298746</v>
      </c>
      <c r="D6" s="12">
        <f>CO2_10!J12/1000</f>
        <v>1410.3333128047129</v>
      </c>
      <c r="E6" s="12">
        <f t="shared" ref="E6:E13" si="0">C6-$C$4</f>
        <v>198370.31839582705</v>
      </c>
      <c r="F6" s="12">
        <f t="shared" ref="F6:F13" si="1">(D6-$D$4)*-1</f>
        <v>94.467987781623378</v>
      </c>
      <c r="G6" s="4">
        <f t="shared" ref="G6:G13" si="2">E6/F6</f>
        <v>2099.8681463861512</v>
      </c>
      <c r="H6" s="4">
        <f t="shared" ref="H6:H13" si="3">C6/D6</f>
        <v>157.9930570524937</v>
      </c>
    </row>
    <row r="7" spans="1:18" x14ac:dyDescent="0.75">
      <c r="A7" s="7" t="s">
        <v>29</v>
      </c>
      <c r="B7" s="7" t="s">
        <v>47</v>
      </c>
      <c r="C7" s="12">
        <f>CO2_15!K35</f>
        <v>314267.14495733642</v>
      </c>
      <c r="D7" s="12">
        <f>CO2_15!J12/1000</f>
        <v>1374.8590248557134</v>
      </c>
      <c r="E7" s="12">
        <f t="shared" si="0"/>
        <v>289814.59180017601</v>
      </c>
      <c r="F7" s="12">
        <f t="shared" si="1"/>
        <v>129.9422757306229</v>
      </c>
      <c r="G7" s="4">
        <f t="shared" si="2"/>
        <v>2230.3333551043602</v>
      </c>
      <c r="H7" s="4">
        <f t="shared" si="3"/>
        <v>228.58135945270291</v>
      </c>
    </row>
    <row r="8" spans="1:18" x14ac:dyDescent="0.75">
      <c r="A8" s="7" t="s">
        <v>30</v>
      </c>
      <c r="B8" s="7" t="s">
        <v>48</v>
      </c>
      <c r="C8" s="12">
        <f>CO2_20!K35</f>
        <v>408225.31814476696</v>
      </c>
      <c r="D8" s="12">
        <f>CO2_20!J12/1000</f>
        <v>1336.1101374890418</v>
      </c>
      <c r="E8" s="12">
        <f t="shared" si="0"/>
        <v>383772.76498760656</v>
      </c>
      <c r="F8" s="12">
        <f t="shared" si="1"/>
        <v>168.69116309729452</v>
      </c>
      <c r="G8" s="4">
        <f t="shared" si="2"/>
        <v>2275.0021870811415</v>
      </c>
      <c r="H8" s="4">
        <f t="shared" si="3"/>
        <v>305.53268528592019</v>
      </c>
      <c r="M8" s="34" t="e" vm="1">
        <v>#VALUE!</v>
      </c>
      <c r="N8" s="34"/>
      <c r="O8" s="34"/>
      <c r="P8" s="34"/>
      <c r="Q8" s="34"/>
      <c r="R8" s="34"/>
    </row>
    <row r="9" spans="1:18" x14ac:dyDescent="0.75">
      <c r="A9" s="7" t="s">
        <v>31</v>
      </c>
      <c r="B9" s="7" t="s">
        <v>49</v>
      </c>
      <c r="C9" s="12">
        <f>CO2_25!K35</f>
        <v>509230.62817274802</v>
      </c>
      <c r="D9" s="12">
        <f>CO2_25!J12/1000</f>
        <v>1288.2750088425485</v>
      </c>
      <c r="E9" s="12">
        <f t="shared" si="0"/>
        <v>484778.07501558762</v>
      </c>
      <c r="F9" s="12">
        <f t="shared" si="1"/>
        <v>216.52629174378785</v>
      </c>
      <c r="G9" s="4">
        <f t="shared" si="2"/>
        <v>2238.8878094731235</v>
      </c>
      <c r="H9" s="4">
        <f t="shared" si="3"/>
        <v>395.28099565500895</v>
      </c>
      <c r="M9" s="34"/>
      <c r="N9" s="34"/>
      <c r="O9" s="34"/>
      <c r="P9" s="34"/>
      <c r="Q9" s="34"/>
      <c r="R9" s="34"/>
    </row>
    <row r="10" spans="1:18" x14ac:dyDescent="0.75">
      <c r="A10" s="7" t="s">
        <v>32</v>
      </c>
      <c r="B10" s="7" t="s">
        <v>50</v>
      </c>
      <c r="C10" s="12">
        <f>CO2_30!K35</f>
        <v>612507.43520870944</v>
      </c>
      <c r="D10" s="12">
        <f>CO2_30!J12/1000</f>
        <v>1237.5974546296914</v>
      </c>
      <c r="E10" s="12">
        <f t="shared" si="0"/>
        <v>588054.88205154904</v>
      </c>
      <c r="F10" s="12">
        <f t="shared" si="1"/>
        <v>267.20384595664495</v>
      </c>
      <c r="G10" s="4">
        <f t="shared" si="2"/>
        <v>2200.7725223646803</v>
      </c>
      <c r="H10" s="4">
        <f t="shared" si="3"/>
        <v>494.91652792060836</v>
      </c>
      <c r="M10" s="34"/>
      <c r="N10" s="34"/>
      <c r="O10" s="34"/>
      <c r="P10" s="34"/>
      <c r="Q10" s="34"/>
      <c r="R10" s="34"/>
    </row>
    <row r="11" spans="1:18" x14ac:dyDescent="0.75">
      <c r="A11" s="7" t="s">
        <v>33</v>
      </c>
      <c r="B11" s="7" t="s">
        <v>51</v>
      </c>
      <c r="C11" s="12">
        <f>CO2_35!K35</f>
        <v>715787.75833496638</v>
      </c>
      <c r="D11" s="12">
        <f>CO2_35!J12/1000</f>
        <v>1186.9199004168347</v>
      </c>
      <c r="E11" s="12">
        <f t="shared" si="0"/>
        <v>691335.20517780597</v>
      </c>
      <c r="F11" s="12">
        <f t="shared" si="1"/>
        <v>317.8814001695016</v>
      </c>
      <c r="G11" s="4">
        <f t="shared" si="2"/>
        <v>2174.8211905734979</v>
      </c>
      <c r="H11" s="4">
        <f t="shared" si="3"/>
        <v>603.06323795193646</v>
      </c>
      <c r="M11" s="34"/>
      <c r="N11" s="34"/>
      <c r="O11" s="34"/>
      <c r="P11" s="34"/>
      <c r="Q11" s="34"/>
      <c r="R11" s="34"/>
    </row>
    <row r="12" spans="1:18" x14ac:dyDescent="0.75">
      <c r="A12" s="7" t="s">
        <v>34</v>
      </c>
      <c r="B12" s="7" t="s">
        <v>52</v>
      </c>
      <c r="C12" s="12">
        <f>CO2_40!K35</f>
        <v>819072.85537063773</v>
      </c>
      <c r="D12" s="12">
        <f>CO2_40!J12/1000</f>
        <v>1136.2423462039765</v>
      </c>
      <c r="E12" s="12">
        <f t="shared" si="0"/>
        <v>794620.30221347732</v>
      </c>
      <c r="F12" s="12">
        <f t="shared" si="1"/>
        <v>368.55895438235984</v>
      </c>
      <c r="G12" s="4">
        <f t="shared" si="2"/>
        <v>2156.01952622511</v>
      </c>
      <c r="H12" s="4">
        <f t="shared" si="3"/>
        <v>720.86105407622176</v>
      </c>
      <c r="M12" s="34"/>
      <c r="N12" s="34"/>
      <c r="O12" s="34"/>
      <c r="P12" s="34"/>
      <c r="Q12" s="34"/>
      <c r="R12" s="34"/>
    </row>
    <row r="13" spans="1:18" x14ac:dyDescent="0.75">
      <c r="A13" s="7" t="s">
        <v>35</v>
      </c>
      <c r="B13" s="7" t="s">
        <v>53</v>
      </c>
      <c r="C13" s="12">
        <f>CO2_45!K35</f>
        <v>922357.95240631094</v>
      </c>
      <c r="D13" s="12">
        <f>CO2_45!J12/1000</f>
        <v>1085.5647919911196</v>
      </c>
      <c r="E13" s="12">
        <f t="shared" si="0"/>
        <v>897905.39924915053</v>
      </c>
      <c r="F13" s="12">
        <f t="shared" si="1"/>
        <v>419.23650859521672</v>
      </c>
      <c r="G13" s="4">
        <f t="shared" si="2"/>
        <v>2141.7633742296534</v>
      </c>
      <c r="H13" s="4">
        <f t="shared" si="3"/>
        <v>849.65720997135679</v>
      </c>
      <c r="M13" s="34"/>
      <c r="N13" s="34"/>
      <c r="O13" s="34"/>
      <c r="P13" s="34"/>
      <c r="Q13" s="34"/>
      <c r="R13" s="34"/>
    </row>
    <row r="14" spans="1:18" x14ac:dyDescent="0.75">
      <c r="A14" s="11"/>
      <c r="B14" s="11"/>
      <c r="M14" s="34"/>
      <c r="N14" s="34"/>
      <c r="O14" s="34"/>
      <c r="P14" s="34"/>
      <c r="Q14" s="34"/>
      <c r="R14" s="34"/>
    </row>
    <row r="15" spans="1:18" x14ac:dyDescent="0.75">
      <c r="M15" s="34"/>
      <c r="N15" s="34"/>
      <c r="O15" s="34"/>
      <c r="P15" s="34"/>
      <c r="Q15" s="34"/>
      <c r="R15" s="34"/>
    </row>
    <row r="16" spans="1:18" x14ac:dyDescent="0.75">
      <c r="M16" s="34"/>
      <c r="N16" s="34"/>
      <c r="O16" s="34"/>
      <c r="P16" s="34"/>
      <c r="Q16" s="34"/>
      <c r="R16" s="34"/>
    </row>
    <row r="17" spans="5:18" x14ac:dyDescent="0.75">
      <c r="M17" s="34"/>
      <c r="N17" s="34"/>
      <c r="O17" s="34"/>
      <c r="P17" s="34"/>
      <c r="Q17" s="34"/>
      <c r="R17" s="34"/>
    </row>
    <row r="18" spans="5:18" x14ac:dyDescent="0.75">
      <c r="M18" s="34"/>
      <c r="N18" s="34"/>
      <c r="O18" s="34"/>
      <c r="P18" s="34"/>
      <c r="Q18" s="34"/>
      <c r="R18" s="34"/>
    </row>
    <row r="19" spans="5:18" x14ac:dyDescent="0.75">
      <c r="E19" s="1">
        <v>1319.2</v>
      </c>
      <c r="F19" s="1">
        <v>53.53</v>
      </c>
      <c r="G19" s="1">
        <f>E19/F19</f>
        <v>24.644124789837473</v>
      </c>
    </row>
    <row r="20" spans="5:18" x14ac:dyDescent="0.75">
      <c r="E20" s="1">
        <v>2721.99</v>
      </c>
      <c r="F20" s="1">
        <v>107.39</v>
      </c>
      <c r="G20" s="1">
        <f t="shared" ref="G20:G23" si="4">E20/F20</f>
        <v>25.346773442592418</v>
      </c>
    </row>
    <row r="21" spans="5:18" x14ac:dyDescent="0.75">
      <c r="E21" s="1">
        <v>4769</v>
      </c>
      <c r="F21" s="1">
        <v>179.32</v>
      </c>
      <c r="G21" s="1">
        <f t="shared" si="4"/>
        <v>26.594914120008923</v>
      </c>
    </row>
    <row r="22" spans="5:18" x14ac:dyDescent="0.75">
      <c r="E22" s="1">
        <v>6818.39</v>
      </c>
      <c r="F22" s="1">
        <v>251.24</v>
      </c>
      <c r="G22" s="1">
        <f t="shared" si="4"/>
        <v>27.138950804012101</v>
      </c>
    </row>
    <row r="23" spans="5:18" x14ac:dyDescent="0.75">
      <c r="E23" s="1">
        <v>8867.77</v>
      </c>
      <c r="F23" s="1">
        <v>323.16000000000003</v>
      </c>
      <c r="G23" s="1">
        <f t="shared" si="4"/>
        <v>27.440803317242231</v>
      </c>
    </row>
  </sheetData>
  <mergeCells count="1">
    <mergeCell ref="M8:R18"/>
  </mergeCells>
  <phoneticPr fontId="1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9960-F597-4B91-BADB-E51185038D75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6054.0469587200396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93223.287883747005</v>
      </c>
      <c r="F5" s="39">
        <v>143636.917512346</v>
      </c>
      <c r="G5" s="39">
        <v>194050.547140946</v>
      </c>
      <c r="H5" s="39">
        <v>250532.06154988499</v>
      </c>
      <c r="I5" s="39">
        <v>299476.80985527002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114148.45820298711</v>
      </c>
      <c r="F12" s="4">
        <f t="shared" si="0"/>
        <v>161627.67497152599</v>
      </c>
      <c r="G12" s="4">
        <f t="shared" si="0"/>
        <v>209106.891740066</v>
      </c>
      <c r="H12" s="4">
        <f t="shared" si="0"/>
        <v>256586.10850860504</v>
      </c>
      <c r="I12" s="4">
        <f t="shared" si="0"/>
        <v>304065.32527714502</v>
      </c>
      <c r="J12" s="5">
        <f>SUM(C12:I12)</f>
        <v>1288275.0088425484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34.532888178082203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718.18458756173197</v>
      </c>
      <c r="H21" s="39">
        <v>970.25273570472996</v>
      </c>
      <c r="I21" s="39">
        <v>1252.6603077494301</v>
      </c>
      <c r="J21" s="39">
        <v>1497.38404927635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55.394906150501498</v>
      </c>
      <c r="H22" s="39">
        <v>61.752991450276198</v>
      </c>
      <c r="I22" s="39">
        <v>175.644116975261</v>
      </c>
      <c r="J22" s="39">
        <v>289.57362684505699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452.093916048729</v>
      </c>
      <c r="F27" s="39">
        <v>707.97138995657394</v>
      </c>
      <c r="G27" s="39">
        <v>1090.8307403522001</v>
      </c>
      <c r="H27" s="39">
        <v>1473.69009074782</v>
      </c>
      <c r="I27" s="39">
        <v>1913.4591365348599</v>
      </c>
      <c r="J27" s="39">
        <v>2371.33624053929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5388.2199097930297</v>
      </c>
      <c r="H28" s="39">
        <v>6006.6659760672801</v>
      </c>
      <c r="I28" s="39">
        <v>17084.768147324499</v>
      </c>
      <c r="J28" s="39">
        <v>28166.603934275001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14600.601604982599</v>
      </c>
      <c r="H30" s="39">
        <v>16276.421222409101</v>
      </c>
      <c r="I30" s="39">
        <v>46295.046863104799</v>
      </c>
      <c r="J30" s="39">
        <v>76323.7895807194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263501.89600964502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263501.89600964502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15731.221927075258</v>
      </c>
      <c r="G35" s="4">
        <f t="shared" si="4"/>
        <v>23019.481806385156</v>
      </c>
      <c r="H35" s="4">
        <f t="shared" si="4"/>
        <v>25720.309298883563</v>
      </c>
      <c r="I35" s="4">
        <f t="shared" si="4"/>
        <v>67383.769258658547</v>
      </c>
      <c r="J35" s="4">
        <f t="shared" si="4"/>
        <v>109084.53298927798</v>
      </c>
      <c r="K35" s="5">
        <f>SUM(C35:J35)</f>
        <v>509230.62817274802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9024-1FC9-4E33-9D58-EF3CE922080D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6054.0469587200396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93223.287883747005</v>
      </c>
      <c r="F5" s="39">
        <v>138569.16209106101</v>
      </c>
      <c r="G5" s="39">
        <v>183915.03629837401</v>
      </c>
      <c r="H5" s="39">
        <v>235328.79528602801</v>
      </c>
      <c r="I5" s="39">
        <v>279205.78817012702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114148.45820298711</v>
      </c>
      <c r="F12" s="4">
        <f t="shared" si="0"/>
        <v>156559.919550241</v>
      </c>
      <c r="G12" s="4">
        <f t="shared" si="0"/>
        <v>198971.380897494</v>
      </c>
      <c r="H12" s="4">
        <f t="shared" si="0"/>
        <v>241382.84224474806</v>
      </c>
      <c r="I12" s="4">
        <f t="shared" si="0"/>
        <v>283794.30359200202</v>
      </c>
      <c r="J12" s="5">
        <f>SUM(C12:I12)</f>
        <v>1237597.4546296913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34.532888178082203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692.84581045530399</v>
      </c>
      <c r="H21" s="39">
        <v>919.57518149187194</v>
      </c>
      <c r="I21" s="39">
        <v>1176.6439764301399</v>
      </c>
      <c r="J21" s="39">
        <v>1396.0289408506401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69.874207354174999</v>
      </c>
      <c r="H22" s="39">
        <v>90.711593857623299</v>
      </c>
      <c r="I22" s="39">
        <v>219.082020586282</v>
      </c>
      <c r="J22" s="39">
        <v>347.490831659751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452.09391604872798</v>
      </c>
      <c r="F27" s="39">
        <v>707.97138995657303</v>
      </c>
      <c r="G27" s="39">
        <v>1052.34437143071</v>
      </c>
      <c r="H27" s="39">
        <v>1396.71735290485</v>
      </c>
      <c r="I27" s="39">
        <v>1815.31889578507</v>
      </c>
      <c r="J27" s="39">
        <v>2240.4825862062398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3524.8040390153801</v>
      </c>
      <c r="G28" s="39">
        <v>6796.6103999503503</v>
      </c>
      <c r="H28" s="39">
        <v>8823.4469563819293</v>
      </c>
      <c r="I28" s="39">
        <v>21309.939617796499</v>
      </c>
      <c r="J28" s="39">
        <v>33800.165894904298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9551.2544719567995</v>
      </c>
      <c r="G30" s="39">
        <v>18416.954462752899</v>
      </c>
      <c r="H30" s="39">
        <v>23909.126937949699</v>
      </c>
      <c r="I30" s="39">
        <v>57744.105436415703</v>
      </c>
      <c r="J30" s="39">
        <v>91589.2010118006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314984.31732720498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314984.31732720498</v>
      </c>
      <c r="D35" s="4">
        <f t="shared" ref="D35:I35" si="4">SUM(D19:D32)</f>
        <v>2250.44981976295</v>
      </c>
      <c r="E35" s="4">
        <f t="shared" si="4"/>
        <v>2538.9670630596202</v>
      </c>
      <c r="F35" s="4">
        <f t="shared" si="4"/>
        <v>15731.221927075236</v>
      </c>
      <c r="G35" s="4">
        <f t="shared" si="4"/>
        <v>28194.879309488533</v>
      </c>
      <c r="H35" s="4">
        <f t="shared" si="4"/>
        <v>36071.104305090332</v>
      </c>
      <c r="I35" s="4">
        <f t="shared" si="4"/>
        <v>82927.280633983391</v>
      </c>
      <c r="J35" s="4">
        <f>SUM(J19:J32)</f>
        <v>129809.21482304441</v>
      </c>
      <c r="K35" s="5">
        <f>SUM(C35:J35)</f>
        <v>612507.43520870944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6EB-451C-4967-A239-4581FC224A57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14410.540308080501</v>
      </c>
      <c r="H4" s="39">
        <v>6054.0469587200396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133501.40666977499</v>
      </c>
      <c r="G5" s="39">
        <v>174425.329746843</v>
      </c>
      <c r="H5" s="39">
        <v>220125.52902217099</v>
      </c>
      <c r="I5" s="39">
        <v>258934.76648498399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151492.16412895499</v>
      </c>
      <c r="G12" s="4">
        <f t="shared" si="0"/>
        <v>188835.87005492349</v>
      </c>
      <c r="H12" s="4">
        <f t="shared" si="0"/>
        <v>226179.57598089104</v>
      </c>
      <c r="I12" s="4">
        <f t="shared" si="0"/>
        <v>263523.28190685902</v>
      </c>
      <c r="J12" s="5">
        <f>SUM(C12:I12)</f>
        <v>1186919.9004168347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82.199160402598196</v>
      </c>
      <c r="I20" s="39">
        <v>34.532888178082203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667.50703334887498</v>
      </c>
      <c r="H21" s="39">
        <v>872.12664873421204</v>
      </c>
      <c r="I21" s="39">
        <v>1100.6276451108499</v>
      </c>
      <c r="J21" s="39">
        <v>1294.67383242492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84.3535085578485</v>
      </c>
      <c r="H22" s="39">
        <v>119.666907218416</v>
      </c>
      <c r="I22" s="39">
        <v>262.519924197303</v>
      </c>
      <c r="J22" s="39">
        <v>405.408036474445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452.09391604872798</v>
      </c>
      <c r="F27" s="39">
        <v>707.97138995657303</v>
      </c>
      <c r="G27" s="39">
        <v>1013.85800250923</v>
      </c>
      <c r="H27" s="39">
        <v>1324.64908659412</v>
      </c>
      <c r="I27" s="39">
        <v>1717.1786550352899</v>
      </c>
      <c r="J27" s="39">
        <v>2109.6289318731901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8205.0008901076708</v>
      </c>
      <c r="H28" s="39">
        <v>11639.908013668201</v>
      </c>
      <c r="I28" s="39">
        <v>25535.111088268499</v>
      </c>
      <c r="J28" s="39">
        <v>39433.727855533703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22233.307320523199</v>
      </c>
      <c r="H30" s="39">
        <v>31540.965749622301</v>
      </c>
      <c r="I30" s="39">
        <v>69193.164009726606</v>
      </c>
      <c r="J30" s="39">
        <v>106854.612442882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366466.99509015703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366466.99509015703</v>
      </c>
      <c r="D35" s="4">
        <f t="shared" ref="D35:J35" si="4">SUM(D19:D32)</f>
        <v>2250.44981976295</v>
      </c>
      <c r="E35" s="4">
        <f t="shared" si="4"/>
        <v>2538.9670630596202</v>
      </c>
      <c r="F35" s="4">
        <f t="shared" si="4"/>
        <v>15731.221927075256</v>
      </c>
      <c r="G35" s="4">
        <f t="shared" si="4"/>
        <v>33370.276812591917</v>
      </c>
      <c r="H35" s="4">
        <f t="shared" si="4"/>
        <v>46425.158956200205</v>
      </c>
      <c r="I35" s="4">
        <f t="shared" si="4"/>
        <v>98470.79200930825</v>
      </c>
      <c r="J35" s="4">
        <f t="shared" si="4"/>
        <v>150533.89665681115</v>
      </c>
      <c r="K35" s="5">
        <f>SUM(C35:J35)</f>
        <v>715787.75833496638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1BBB-797A-4B8C-B231-637DF342A64A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12887.9066610174</v>
      </c>
      <c r="H4" s="39">
        <v>6054.0469587200396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128433.651248489</v>
      </c>
      <c r="G5" s="39">
        <v>165812.45255133399</v>
      </c>
      <c r="H5" s="39">
        <v>204922.262758314</v>
      </c>
      <c r="I5" s="39">
        <v>238663.74479984099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 t="shared" ref="C12:I12" si="0">SUM(C3:C5)</f>
        <v>159350.76294028698</v>
      </c>
      <c r="D12" s="4">
        <f t="shared" si="0"/>
        <v>83389.787201932108</v>
      </c>
      <c r="E12" s="4">
        <f t="shared" si="0"/>
        <v>114148.45820298701</v>
      </c>
      <c r="F12" s="4">
        <f t="shared" si="0"/>
        <v>146424.408707669</v>
      </c>
      <c r="G12" s="4">
        <f t="shared" si="0"/>
        <v>178700.35921235138</v>
      </c>
      <c r="H12" s="4">
        <f t="shared" si="0"/>
        <v>210976.30971703405</v>
      </c>
      <c r="I12" s="4">
        <f t="shared" si="0"/>
        <v>243252.26022171599</v>
      </c>
      <c r="J12" s="5">
        <f>SUM(C12:I12)</f>
        <v>1136242.3462039765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73.513906087799896</v>
      </c>
      <c r="I20" s="39">
        <v>34.532888178082203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642.16825624244598</v>
      </c>
      <c r="H21" s="39">
        <v>829.06226275666995</v>
      </c>
      <c r="I21" s="39">
        <v>1024.61131379157</v>
      </c>
      <c r="J21" s="39">
        <v>1193.3187239992001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98.832809761522199</v>
      </c>
      <c r="H22" s="39">
        <v>148.61775493440999</v>
      </c>
      <c r="I22" s="39">
        <v>305.957827808324</v>
      </c>
      <c r="J22" s="39">
        <v>463.32524128914002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452.09391604872798</v>
      </c>
      <c r="F27" s="39">
        <v>707.97138995657303</v>
      </c>
      <c r="G27" s="39">
        <v>975.37163358774205</v>
      </c>
      <c r="H27" s="39">
        <v>1259.23977977763</v>
      </c>
      <c r="I27" s="39">
        <v>1619.0384142855</v>
      </c>
      <c r="J27" s="39">
        <v>1978.77527754014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9613.3913802650095</v>
      </c>
      <c r="H28" s="39">
        <v>14455.934701120201</v>
      </c>
      <c r="I28" s="39">
        <v>29760.282558740499</v>
      </c>
      <c r="J28" s="39">
        <v>45067.289816163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26049.660178293499</v>
      </c>
      <c r="H30" s="39">
        <v>39171.627537898101</v>
      </c>
      <c r="I30" s="39">
        <v>80642.222583037394</v>
      </c>
      <c r="J30" s="39">
        <v>122120.023873963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417950.02103729901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417950.02103729901</v>
      </c>
      <c r="D35" s="4">
        <f t="shared" ref="D35:J35" si="4">SUM(D19:D32)</f>
        <v>2250.44981976295</v>
      </c>
      <c r="E35" s="4">
        <f t="shared" si="4"/>
        <v>2538.9670630596202</v>
      </c>
      <c r="F35" s="4">
        <f t="shared" si="4"/>
        <v>15731.221927075256</v>
      </c>
      <c r="G35" s="4">
        <f t="shared" si="4"/>
        <v>38545.674315695316</v>
      </c>
      <c r="H35" s="4">
        <f t="shared" si="4"/>
        <v>56783.639332535167</v>
      </c>
      <c r="I35" s="4">
        <f t="shared" si="4"/>
        <v>114014.30338463299</v>
      </c>
      <c r="J35" s="4">
        <f t="shared" si="4"/>
        <v>171258.57849057735</v>
      </c>
      <c r="K35" s="5">
        <f>SUM(C35:J35)</f>
        <v>819072.85537063773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A120-C651-470F-A5DB-C040BADBB5C6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11365.2730139543</v>
      </c>
      <c r="H4" s="39">
        <v>6054.0469587200396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123365.895827203</v>
      </c>
      <c r="G5" s="39">
        <v>157199.575355826</v>
      </c>
      <c r="H5" s="39">
        <v>189718.99649445701</v>
      </c>
      <c r="I5" s="39">
        <v>218392.72311469799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141356.65328638299</v>
      </c>
      <c r="G12" s="4">
        <f t="shared" si="0"/>
        <v>168564.84836978032</v>
      </c>
      <c r="H12" s="4">
        <f t="shared" si="0"/>
        <v>195773.04345317706</v>
      </c>
      <c r="I12" s="4">
        <f t="shared" si="0"/>
        <v>222981.23853657299</v>
      </c>
      <c r="J12" s="5">
        <f>SUM(C12:I12)</f>
        <v>1085564.7919911195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64.828651773001397</v>
      </c>
      <c r="I20" s="39">
        <v>34.532888178082203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616.82947913601697</v>
      </c>
      <c r="H21" s="39">
        <v>785.99787677912798</v>
      </c>
      <c r="I21" s="39">
        <v>948.59498247228203</v>
      </c>
      <c r="J21" s="39">
        <v>1091.96361557349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113.312110965196</v>
      </c>
      <c r="H22" s="39">
        <v>177.56860265040501</v>
      </c>
      <c r="I22" s="39">
        <v>349.39573141934397</v>
      </c>
      <c r="J22" s="39">
        <v>521.24244610383403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452.09391604872798</v>
      </c>
      <c r="F27" s="39">
        <v>707.97138995657303</v>
      </c>
      <c r="G27" s="39">
        <v>936.88526466625797</v>
      </c>
      <c r="H27" s="39">
        <v>1193.83047296115</v>
      </c>
      <c r="I27" s="39">
        <v>1520.8981735357199</v>
      </c>
      <c r="J27" s="39">
        <v>1847.9216232071001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11021.781870422299</v>
      </c>
      <c r="H28" s="39">
        <v>17271.961388572101</v>
      </c>
      <c r="I28" s="39">
        <v>33985.4540292124</v>
      </c>
      <c r="J28" s="39">
        <v>50700.851776792202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29866.0130360638</v>
      </c>
      <c r="H30" s="39">
        <v>46802.289326174003</v>
      </c>
      <c r="I30" s="39">
        <v>92091.281156348297</v>
      </c>
      <c r="J30" s="39">
        <v>137385.435305044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469433.04698444298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469433.04698444298</v>
      </c>
      <c r="D35" s="4">
        <f t="shared" ref="D35:J35" si="4">SUM(D19:D32)</f>
        <v>2250.44981976295</v>
      </c>
      <c r="E35" s="4">
        <f t="shared" si="4"/>
        <v>2538.9670630596202</v>
      </c>
      <c r="F35" s="4">
        <f t="shared" si="4"/>
        <v>15731.221927075256</v>
      </c>
      <c r="G35" s="4">
        <f t="shared" si="4"/>
        <v>43721.071818798664</v>
      </c>
      <c r="H35" s="4">
        <f t="shared" si="4"/>
        <v>67142.119708870145</v>
      </c>
      <c r="I35" s="4">
        <f t="shared" si="4"/>
        <v>129557.81475995775</v>
      </c>
      <c r="J35" s="4">
        <f t="shared" si="4"/>
        <v>191983.26032434352</v>
      </c>
      <c r="K35" s="5">
        <f>SUM(C35:J35)</f>
        <v>922357.95240631094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FDB-D1EC-4D2E-B160-F4C57312134E}">
  <dimension ref="A1:K35"/>
  <sheetViews>
    <sheetView topLeftCell="A16" zoomScale="80" zoomScaleNormal="80" workbookViewId="0">
      <selection activeCell="C19" sqref="C19:J32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32" t="s">
        <v>0</v>
      </c>
      <c r="B1" t="s">
        <v>5</v>
      </c>
      <c r="C1" s="32" t="s">
        <v>13</v>
      </c>
    </row>
    <row r="2" spans="1:10" x14ac:dyDescent="0.7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7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7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9842.6393668912497</v>
      </c>
      <c r="H4" s="39">
        <v>6054.0469587200396</v>
      </c>
      <c r="I4" s="39">
        <v>4588.5154218750004</v>
      </c>
    </row>
    <row r="5" spans="1:10" x14ac:dyDescent="0.7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118298.14040591801</v>
      </c>
      <c r="G5" s="39">
        <v>148586.698160317</v>
      </c>
      <c r="H5" s="39">
        <v>174515.730230599</v>
      </c>
      <c r="I5" s="39">
        <v>198121.70142955499</v>
      </c>
    </row>
    <row r="6" spans="1:10" x14ac:dyDescent="0.7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7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7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7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136288.897865098</v>
      </c>
      <c r="G12" s="4">
        <f t="shared" si="0"/>
        <v>158429.33752720826</v>
      </c>
      <c r="H12" s="4">
        <f t="shared" si="0"/>
        <v>180569.77718931905</v>
      </c>
      <c r="I12" s="4">
        <f t="shared" si="0"/>
        <v>202710.21685142998</v>
      </c>
      <c r="J12" s="5">
        <f>SUM(C12:I12)</f>
        <v>1034887.2377782614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32" t="s">
        <v>0</v>
      </c>
      <c r="B17" t="s">
        <v>5</v>
      </c>
      <c r="C17" s="32" t="s">
        <v>13</v>
      </c>
    </row>
    <row r="18" spans="1:10" x14ac:dyDescent="0.7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7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7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56.143397458203196</v>
      </c>
      <c r="I20" s="39">
        <v>34.532888178082203</v>
      </c>
      <c r="J20" s="39">
        <v>26.173349999999999</v>
      </c>
    </row>
    <row r="21" spans="1:10" x14ac:dyDescent="0.7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591.49070202958899</v>
      </c>
      <c r="H21" s="39">
        <v>742.933490801586</v>
      </c>
      <c r="I21" s="39">
        <v>872.57865115299603</v>
      </c>
      <c r="J21" s="39">
        <v>990.60850714777496</v>
      </c>
    </row>
    <row r="22" spans="1:10" x14ac:dyDescent="0.7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127.791412168869</v>
      </c>
      <c r="H22" s="39">
        <v>206.51945036640001</v>
      </c>
      <c r="I22" s="39">
        <v>392.83363503036497</v>
      </c>
      <c r="J22" s="39">
        <v>579.15965091852797</v>
      </c>
    </row>
    <row r="23" spans="1:10" x14ac:dyDescent="0.7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7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7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7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75">
      <c r="A27" s="30" t="s">
        <v>16</v>
      </c>
      <c r="B27" s="30" t="s">
        <v>8</v>
      </c>
      <c r="C27" s="38"/>
      <c r="D27" s="38"/>
      <c r="E27" s="39">
        <v>452.09391604872798</v>
      </c>
      <c r="F27" s="39">
        <v>707.97138995657303</v>
      </c>
      <c r="G27" s="39">
        <v>898.39889574477399</v>
      </c>
      <c r="H27" s="39">
        <v>1128.42116614467</v>
      </c>
      <c r="I27" s="39">
        <v>1422.7579327859301</v>
      </c>
      <c r="J27" s="39">
        <v>1717.0679688740499</v>
      </c>
    </row>
    <row r="28" spans="1:10" x14ac:dyDescent="0.7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12430.1723605797</v>
      </c>
      <c r="H28" s="39">
        <v>20087.988076024099</v>
      </c>
      <c r="I28" s="39">
        <v>38210.625499684502</v>
      </c>
      <c r="J28" s="39">
        <v>56334.413737421601</v>
      </c>
    </row>
    <row r="29" spans="1:10" x14ac:dyDescent="0.7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7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33682.365893834103</v>
      </c>
      <c r="H30" s="39">
        <v>54432.951114449897</v>
      </c>
      <c r="I30" s="39">
        <v>103540.339729659</v>
      </c>
      <c r="J30" s="39">
        <v>152650.84673612501</v>
      </c>
    </row>
    <row r="31" spans="1:10" x14ac:dyDescent="0.7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75">
      <c r="A32" s="30" t="s">
        <v>23</v>
      </c>
      <c r="B32" s="30" t="s">
        <v>21</v>
      </c>
      <c r="C32" s="39">
        <v>520916.07293158502</v>
      </c>
      <c r="D32" s="38"/>
      <c r="E32" s="38"/>
      <c r="F32" s="38"/>
      <c r="G32" s="38"/>
      <c r="H32" s="38"/>
      <c r="I32" s="38"/>
      <c r="J32" s="38"/>
    </row>
    <row r="34" spans="1:11" x14ac:dyDescent="0.75">
      <c r="A34" s="7"/>
      <c r="B34" s="7"/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75">
      <c r="A35" s="10" t="s">
        <v>2</v>
      </c>
      <c r="B35" s="7"/>
      <c r="C35" s="4">
        <f>SUM(C19:C32)</f>
        <v>520916.07293158502</v>
      </c>
      <c r="D35" s="4">
        <f t="shared" ref="D35:J35" si="4">SUM(D19:D32)</f>
        <v>2250.44981976295</v>
      </c>
      <c r="E35" s="4">
        <f t="shared" si="4"/>
        <v>2538.9670630596202</v>
      </c>
      <c r="F35" s="4">
        <f t="shared" si="4"/>
        <v>15731.221927075256</v>
      </c>
      <c r="G35" s="4">
        <f t="shared" si="4"/>
        <v>48896.469321902128</v>
      </c>
      <c r="H35" s="4">
        <f t="shared" si="4"/>
        <v>77500.600085205209</v>
      </c>
      <c r="I35" s="4">
        <f t="shared" si="4"/>
        <v>145101.32613528249</v>
      </c>
      <c r="J35" s="4">
        <f t="shared" si="4"/>
        <v>212707.94215810986</v>
      </c>
      <c r="K35" s="5">
        <f>SUM(C35:J35)</f>
        <v>1025643.0494419825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E50-EAD7-4D26-987E-1676E8E1EC78}">
  <dimension ref="A3:P49"/>
  <sheetViews>
    <sheetView tabSelected="1" zoomScale="80" zoomScaleNormal="80" workbookViewId="0">
      <pane xSplit="2" ySplit="3" topLeftCell="C44" activePane="bottomRight" state="frozen"/>
      <selection pane="topRight" activeCell="C1" sqref="C1"/>
      <selection pane="bottomLeft" activeCell="A4" sqref="A4"/>
      <selection pane="bottomRight" activeCell="O37" sqref="O37"/>
    </sheetView>
  </sheetViews>
  <sheetFormatPr defaultRowHeight="14.75" x14ac:dyDescent="0.75"/>
  <cols>
    <col min="2" max="2" width="27.04296875" bestFit="1" customWidth="1"/>
    <col min="3" max="3" width="11.76953125" customWidth="1"/>
    <col min="4" max="4" width="9.953125" bestFit="1" customWidth="1"/>
    <col min="10" max="11" width="10.86328125" customWidth="1"/>
    <col min="12" max="13" width="18.6796875" customWidth="1"/>
    <col min="15" max="15" width="10.7265625" customWidth="1"/>
    <col min="16" max="16" width="11.1328125" customWidth="1"/>
    <col min="17" max="17" width="11.36328125" customWidth="1"/>
  </cols>
  <sheetData>
    <row r="3" spans="1:13" s="23" customFormat="1" ht="30" customHeight="1" x14ac:dyDescent="0.75">
      <c r="A3" s="23" t="s">
        <v>43</v>
      </c>
      <c r="D3" s="24">
        <v>2022</v>
      </c>
      <c r="E3" s="24">
        <v>2025</v>
      </c>
      <c r="F3" s="24">
        <v>2030</v>
      </c>
      <c r="G3" s="24">
        <v>2035</v>
      </c>
      <c r="H3" s="24">
        <v>2040</v>
      </c>
      <c r="I3" s="24">
        <v>2045</v>
      </c>
      <c r="J3" s="24">
        <v>2050</v>
      </c>
      <c r="K3" s="26" t="s">
        <v>54</v>
      </c>
      <c r="L3" s="25" t="s">
        <v>42</v>
      </c>
      <c r="M3" s="25" t="s">
        <v>55</v>
      </c>
    </row>
    <row r="4" spans="1:13" x14ac:dyDescent="0.75">
      <c r="A4" s="7" t="s">
        <v>25</v>
      </c>
      <c r="B4" s="7" t="s">
        <v>26</v>
      </c>
      <c r="C4" s="7"/>
      <c r="D4" s="12">
        <f>CO2_00!C12</f>
        <v>159350.76294028698</v>
      </c>
      <c r="E4" s="12">
        <f>CO2_00!D12</f>
        <v>83389.787201932108</v>
      </c>
      <c r="F4" s="12">
        <f>CO2_00!E12</f>
        <v>126831.6202255411</v>
      </c>
      <c r="G4" s="12">
        <f>CO2_00!F12</f>
        <v>181015.89212420199</v>
      </c>
      <c r="H4" s="12">
        <f>CO2_00!G12</f>
        <v>230720.43874766299</v>
      </c>
      <c r="I4" s="12">
        <f>CO2_00!H12</f>
        <v>318072.36564385099</v>
      </c>
      <c r="J4" s="12">
        <f>CO2_00!I12</f>
        <v>405420.43370286014</v>
      </c>
      <c r="K4" s="12">
        <f>SUM(D4:J4)</f>
        <v>1504801.3005863363</v>
      </c>
      <c r="L4" s="28">
        <f>$K$4-K4</f>
        <v>0</v>
      </c>
      <c r="M4" s="28">
        <f>$K$4-K4</f>
        <v>0</v>
      </c>
    </row>
    <row r="5" spans="1:13" x14ac:dyDescent="0.75">
      <c r="A5" s="7" t="s">
        <v>27</v>
      </c>
      <c r="B5" s="7" t="s">
        <v>64</v>
      </c>
      <c r="C5" s="7"/>
      <c r="D5" s="12">
        <f>CO2_05!C12</f>
        <v>159350.76294028698</v>
      </c>
      <c r="E5" s="12">
        <f>CO2_05!D12</f>
        <v>83389.787201932108</v>
      </c>
      <c r="F5" s="12">
        <f>CO2_05!E12</f>
        <v>126831.6202255411</v>
      </c>
      <c r="G5" s="12">
        <f>CO2_05!F12</f>
        <v>181015.89212420199</v>
      </c>
      <c r="H5" s="12">
        <f>CO2_05!G12</f>
        <v>230720.43874766299</v>
      </c>
      <c r="I5" s="12">
        <f>CO2_05!H12</f>
        <v>318072.36564385099</v>
      </c>
      <c r="J5" s="12">
        <f>CO2_05!I12</f>
        <v>385149.41201771697</v>
      </c>
      <c r="K5" s="12">
        <f t="shared" ref="K5:K13" si="0">SUM(D5:J5)</f>
        <v>1484530.2789011933</v>
      </c>
      <c r="L5" s="28">
        <f t="shared" ref="L5:L13" si="1">$J$4-J5</f>
        <v>20271.021685143176</v>
      </c>
      <c r="M5" s="28">
        <f t="shared" ref="M5:M13" si="2">$K$4-K5</f>
        <v>20271.021685143001</v>
      </c>
    </row>
    <row r="6" spans="1:13" x14ac:dyDescent="0.75">
      <c r="A6" s="7" t="s">
        <v>28</v>
      </c>
      <c r="B6" s="7" t="s">
        <v>65</v>
      </c>
      <c r="C6" s="7"/>
      <c r="D6" s="12">
        <f>CO2_10!C12</f>
        <v>159350.76294028698</v>
      </c>
      <c r="E6" s="12">
        <f>CO2_10!D12</f>
        <v>83389.787201932108</v>
      </c>
      <c r="F6" s="12">
        <f>CO2_10!E12</f>
        <v>114148.45820298701</v>
      </c>
      <c r="G6" s="12">
        <f>CO2_10!F12</f>
        <v>168332.73010164799</v>
      </c>
      <c r="H6" s="12">
        <f>CO2_10!G12</f>
        <v>218037.27672510801</v>
      </c>
      <c r="I6" s="12">
        <f>CO2_10!H12</f>
        <v>302195.90730017691</v>
      </c>
      <c r="J6" s="12">
        <f>CO2_10!I12</f>
        <v>364878.39033257402</v>
      </c>
      <c r="K6" s="12">
        <f t="shared" si="0"/>
        <v>1410333.3128047129</v>
      </c>
      <c r="L6" s="28">
        <f t="shared" si="1"/>
        <v>40542.043370286119</v>
      </c>
      <c r="M6" s="28">
        <f t="shared" si="2"/>
        <v>94467.987781623378</v>
      </c>
    </row>
    <row r="7" spans="1:13" x14ac:dyDescent="0.75">
      <c r="A7" s="7" t="s">
        <v>29</v>
      </c>
      <c r="B7" s="7" t="s">
        <v>66</v>
      </c>
      <c r="C7" s="7"/>
      <c r="D7" s="12">
        <f>CO2_15!C12</f>
        <v>159350.76294028698</v>
      </c>
      <c r="E7" s="12">
        <f>CO2_15!D12</f>
        <v>83389.787201932108</v>
      </c>
      <c r="F7" s="12">
        <f>CO2_15!E12</f>
        <v>114148.45820298701</v>
      </c>
      <c r="G7" s="12">
        <f>CO2_15!F12</f>
        <v>168332.73010164799</v>
      </c>
      <c r="H7" s="12">
        <f>CO2_15!G12</f>
        <v>218037.27672510801</v>
      </c>
      <c r="I7" s="12">
        <f>CO2_15!H12</f>
        <v>286992.64103632024</v>
      </c>
      <c r="J7" s="12">
        <f>CO2_15!I12</f>
        <v>344607.36864743102</v>
      </c>
      <c r="K7" s="12">
        <f t="shared" si="0"/>
        <v>1374859.0248557134</v>
      </c>
      <c r="L7" s="28">
        <f t="shared" si="1"/>
        <v>60813.065055429121</v>
      </c>
      <c r="M7" s="28">
        <f t="shared" si="2"/>
        <v>129942.27573062293</v>
      </c>
    </row>
    <row r="8" spans="1:13" x14ac:dyDescent="0.75">
      <c r="A8" s="7" t="s">
        <v>30</v>
      </c>
      <c r="B8" s="7" t="s">
        <v>67</v>
      </c>
      <c r="C8" s="7"/>
      <c r="D8" s="12">
        <f>CO2_20!C12</f>
        <v>159350.76294028698</v>
      </c>
      <c r="E8" s="12">
        <f>CO2_20!D12</f>
        <v>83389.787201932108</v>
      </c>
      <c r="F8" s="12">
        <f>CO2_20!E12</f>
        <v>114148.45820298701</v>
      </c>
      <c r="G8" s="12">
        <f>CO2_20!F12</f>
        <v>166695.43039281201</v>
      </c>
      <c r="H8" s="12">
        <f>CO2_20!G12</f>
        <v>216399.97701627301</v>
      </c>
      <c r="I8" s="12">
        <f>CO2_20!H12</f>
        <v>271789.37477246259</v>
      </c>
      <c r="J8" s="12">
        <f>CO2_20!I12</f>
        <v>324336.34696228802</v>
      </c>
      <c r="K8" s="12">
        <f t="shared" si="0"/>
        <v>1336110.1374890418</v>
      </c>
      <c r="L8" s="28">
        <f t="shared" si="1"/>
        <v>81084.086740572122</v>
      </c>
      <c r="M8" s="28">
        <f t="shared" si="2"/>
        <v>168691.16309729451</v>
      </c>
    </row>
    <row r="9" spans="1:13" x14ac:dyDescent="0.75">
      <c r="A9" s="7" t="s">
        <v>31</v>
      </c>
      <c r="B9" s="7" t="s">
        <v>68</v>
      </c>
      <c r="C9" s="7"/>
      <c r="D9" s="12">
        <f>CO2_25!C12</f>
        <v>159350.76294028698</v>
      </c>
      <c r="E9" s="12">
        <f>CO2_25!D12</f>
        <v>83389.787201932108</v>
      </c>
      <c r="F9" s="12">
        <f>CO2_25!E12</f>
        <v>114148.45820298711</v>
      </c>
      <c r="G9" s="12">
        <f>CO2_25!F12</f>
        <v>161627.67497152599</v>
      </c>
      <c r="H9" s="12">
        <f>CO2_25!G12</f>
        <v>209106.891740066</v>
      </c>
      <c r="I9" s="12">
        <f>CO2_25!H12</f>
        <v>256586.10850860504</v>
      </c>
      <c r="J9" s="12">
        <f>CO2_25!I12</f>
        <v>304065.32527714502</v>
      </c>
      <c r="K9" s="12">
        <f t="shared" si="0"/>
        <v>1288275.0088425484</v>
      </c>
      <c r="L9" s="28">
        <f t="shared" si="1"/>
        <v>101355.10842571512</v>
      </c>
      <c r="M9" s="28">
        <f t="shared" si="2"/>
        <v>216526.29174378794</v>
      </c>
    </row>
    <row r="10" spans="1:13" x14ac:dyDescent="0.75">
      <c r="A10" s="7" t="s">
        <v>32</v>
      </c>
      <c r="B10" s="7" t="s">
        <v>69</v>
      </c>
      <c r="C10" s="7"/>
      <c r="D10" s="12">
        <f>CO2_30!C12</f>
        <v>159350.76294028698</v>
      </c>
      <c r="E10" s="12">
        <f>CO2_30!D12</f>
        <v>83389.787201932108</v>
      </c>
      <c r="F10" s="12">
        <f>CO2_30!E12</f>
        <v>114148.45820298711</v>
      </c>
      <c r="G10" s="12">
        <f>CO2_30!F12</f>
        <v>156559.919550241</v>
      </c>
      <c r="H10" s="12">
        <f>CO2_30!G12</f>
        <v>198971.380897494</v>
      </c>
      <c r="I10" s="12">
        <f>CO2_30!H12</f>
        <v>241382.84224474806</v>
      </c>
      <c r="J10" s="12">
        <f>CO2_30!I12</f>
        <v>283794.30359200202</v>
      </c>
      <c r="K10" s="12">
        <f t="shared" si="0"/>
        <v>1237597.4546296913</v>
      </c>
      <c r="L10" s="28">
        <f t="shared" si="1"/>
        <v>121626.13011085812</v>
      </c>
      <c r="M10" s="28">
        <f t="shared" si="2"/>
        <v>267203.84595664497</v>
      </c>
    </row>
    <row r="11" spans="1:13" x14ac:dyDescent="0.75">
      <c r="A11" s="7" t="s">
        <v>33</v>
      </c>
      <c r="B11" s="7" t="s">
        <v>70</v>
      </c>
      <c r="C11" s="7"/>
      <c r="D11" s="12">
        <f>CO2_35!C12</f>
        <v>159350.76294028698</v>
      </c>
      <c r="E11" s="12">
        <f>CO2_35!D12</f>
        <v>83389.787201932108</v>
      </c>
      <c r="F11" s="12">
        <f>CO2_35!E12</f>
        <v>114148.45820298701</v>
      </c>
      <c r="G11" s="12">
        <f>CO2_35!F12</f>
        <v>151492.16412895499</v>
      </c>
      <c r="H11" s="12">
        <f>CO2_35!G12</f>
        <v>188835.87005492349</v>
      </c>
      <c r="I11" s="12">
        <f>CO2_35!H12</f>
        <v>226179.57598089104</v>
      </c>
      <c r="J11" s="12">
        <f>CO2_35!I12</f>
        <v>263523.28190685902</v>
      </c>
      <c r="K11" s="12">
        <f t="shared" si="0"/>
        <v>1186919.9004168347</v>
      </c>
      <c r="L11" s="28">
        <f t="shared" si="1"/>
        <v>141897.15179600113</v>
      </c>
      <c r="M11" s="28">
        <f t="shared" si="2"/>
        <v>317881.40016950155</v>
      </c>
    </row>
    <row r="12" spans="1:13" x14ac:dyDescent="0.75">
      <c r="A12" s="7" t="s">
        <v>34</v>
      </c>
      <c r="B12" s="7" t="s">
        <v>71</v>
      </c>
      <c r="C12" s="7"/>
      <c r="D12" s="12">
        <f>CO2_40!C12</f>
        <v>159350.76294028698</v>
      </c>
      <c r="E12" s="12">
        <f>CO2_40!D12</f>
        <v>83389.787201932108</v>
      </c>
      <c r="F12" s="12">
        <f>CO2_40!E12</f>
        <v>114148.45820298701</v>
      </c>
      <c r="G12" s="12">
        <f>CO2_40!F12</f>
        <v>146424.408707669</v>
      </c>
      <c r="H12" s="12">
        <f>CO2_40!G12</f>
        <v>178700.35921235138</v>
      </c>
      <c r="I12" s="12">
        <f>CO2_40!H12</f>
        <v>210976.30971703405</v>
      </c>
      <c r="J12" s="12">
        <f>CO2_40!I12</f>
        <v>243252.26022171599</v>
      </c>
      <c r="K12" s="12">
        <f t="shared" si="0"/>
        <v>1136242.3462039765</v>
      </c>
      <c r="L12" s="28">
        <f t="shared" si="1"/>
        <v>162168.17348114416</v>
      </c>
      <c r="M12" s="28">
        <f t="shared" si="2"/>
        <v>368558.95438235975</v>
      </c>
    </row>
    <row r="13" spans="1:13" x14ac:dyDescent="0.75">
      <c r="A13" s="7" t="s">
        <v>35</v>
      </c>
      <c r="B13" s="7" t="s">
        <v>72</v>
      </c>
      <c r="C13" s="7"/>
      <c r="D13" s="12">
        <f>CO2_45!C12</f>
        <v>159350.76294028698</v>
      </c>
      <c r="E13" s="12">
        <f>CO2_45!D12</f>
        <v>83389.787201932108</v>
      </c>
      <c r="F13" s="12">
        <f>CO2_45!E12</f>
        <v>114148.45820298701</v>
      </c>
      <c r="G13" s="12">
        <f>CO2_45!F12</f>
        <v>141356.65328638299</v>
      </c>
      <c r="H13" s="12">
        <f>CO2_45!G12</f>
        <v>168564.84836978032</v>
      </c>
      <c r="I13" s="12">
        <f>CO2_45!H12</f>
        <v>195773.04345317706</v>
      </c>
      <c r="J13" s="12">
        <f>CO2_45!I12</f>
        <v>222981.23853657299</v>
      </c>
      <c r="K13" s="12">
        <f t="shared" si="0"/>
        <v>1085564.7919911195</v>
      </c>
      <c r="L13" s="28">
        <f t="shared" si="1"/>
        <v>182439.19516628716</v>
      </c>
      <c r="M13" s="28">
        <f t="shared" si="2"/>
        <v>419236.50859521679</v>
      </c>
    </row>
    <row r="14" spans="1:13" x14ac:dyDescent="0.75">
      <c r="A14" s="7" t="s">
        <v>59</v>
      </c>
      <c r="B14" s="7" t="s">
        <v>73</v>
      </c>
      <c r="C14" s="7"/>
      <c r="D14" s="12">
        <f>CO2_50!C12</f>
        <v>159350.76294028698</v>
      </c>
      <c r="E14" s="12">
        <f>CO2_50!D12</f>
        <v>83389.787201932108</v>
      </c>
      <c r="F14" s="12">
        <f>CO2_50!E12</f>
        <v>114148.45820298701</v>
      </c>
      <c r="G14" s="12">
        <f>CO2_50!F12</f>
        <v>136288.897865098</v>
      </c>
      <c r="H14" s="12">
        <f>CO2_50!G12</f>
        <v>158429.33752720826</v>
      </c>
      <c r="I14" s="12">
        <f>CO2_50!H12</f>
        <v>180569.77718931905</v>
      </c>
      <c r="J14" s="12">
        <f>CO2_50!I12</f>
        <v>202710.21685142998</v>
      </c>
      <c r="K14" s="12">
        <f>CO2_50!J12</f>
        <v>1034887.2377782614</v>
      </c>
      <c r="L14" s="28">
        <f t="shared" ref="L14" si="3">$J$4-J14</f>
        <v>202710.21685143016</v>
      </c>
      <c r="M14" s="28">
        <f t="shared" ref="M14" si="4">$K$4-K14</f>
        <v>469914.06280807487</v>
      </c>
    </row>
    <row r="15" spans="1:13" x14ac:dyDescent="0.75">
      <c r="A15" s="7"/>
      <c r="B15" s="7"/>
      <c r="C15" s="7"/>
      <c r="D15" s="12"/>
      <c r="E15" s="12"/>
      <c r="F15" s="12"/>
      <c r="G15" s="12"/>
      <c r="H15" s="12"/>
      <c r="I15" s="12"/>
      <c r="J15" s="12"/>
      <c r="K15" s="12"/>
      <c r="L15" s="28"/>
      <c r="M15" s="28"/>
    </row>
    <row r="16" spans="1:13" x14ac:dyDescent="0.75">
      <c r="A16" s="7"/>
      <c r="B16" s="7"/>
      <c r="C16" s="7"/>
      <c r="D16" s="12"/>
      <c r="E16" s="12"/>
      <c r="F16" s="12"/>
      <c r="G16" s="12"/>
      <c r="H16" s="12"/>
      <c r="I16" s="12"/>
      <c r="J16" s="12"/>
      <c r="K16" s="12"/>
      <c r="L16" s="28"/>
      <c r="M16" s="28"/>
    </row>
    <row r="17" spans="1:16" x14ac:dyDescent="0.75">
      <c r="A17" s="7"/>
      <c r="B17" s="7"/>
      <c r="C17" s="7"/>
      <c r="D17" s="12"/>
      <c r="E17" s="12"/>
      <c r="F17" s="12"/>
      <c r="G17" s="12"/>
      <c r="H17" s="12"/>
      <c r="I17" s="12"/>
      <c r="J17" s="12"/>
      <c r="K17" s="12"/>
      <c r="L17" s="28"/>
      <c r="M17" s="28"/>
    </row>
    <row r="18" spans="1:16" x14ac:dyDescent="0.75">
      <c r="A18" s="7"/>
      <c r="B18" s="7"/>
      <c r="C18" s="7"/>
      <c r="D18" s="12"/>
      <c r="E18" s="12"/>
      <c r="F18" s="12"/>
      <c r="G18" s="12"/>
      <c r="H18" s="12"/>
      <c r="I18" s="12"/>
      <c r="J18" s="12"/>
      <c r="K18" s="12"/>
      <c r="L18" s="28"/>
      <c r="M18" s="28"/>
    </row>
    <row r="19" spans="1:16" x14ac:dyDescent="0.75">
      <c r="A19" s="7"/>
      <c r="B19" s="7"/>
      <c r="C19" s="7"/>
      <c r="D19" s="12"/>
      <c r="E19" s="12"/>
      <c r="F19" s="12"/>
      <c r="G19" s="12"/>
      <c r="H19" s="12"/>
      <c r="I19" s="12"/>
      <c r="J19" s="12"/>
      <c r="K19" s="12"/>
      <c r="L19" s="28"/>
      <c r="M19" s="28"/>
    </row>
    <row r="20" spans="1:16" x14ac:dyDescent="0.75">
      <c r="A20" s="7"/>
      <c r="B20" s="7"/>
      <c r="C20" s="7"/>
      <c r="D20" s="12"/>
      <c r="E20" s="12"/>
      <c r="F20" s="12"/>
      <c r="G20" s="12"/>
      <c r="H20" s="12"/>
      <c r="I20" s="12"/>
      <c r="J20" s="12"/>
      <c r="K20" s="12"/>
      <c r="L20" s="28"/>
      <c r="M20" s="28"/>
    </row>
    <row r="21" spans="1:16" x14ac:dyDescent="0.75">
      <c r="A21" s="7"/>
      <c r="B21" s="7"/>
      <c r="C21" s="7"/>
      <c r="D21" s="20"/>
      <c r="E21" s="20"/>
      <c r="F21" s="20"/>
      <c r="G21" s="20"/>
      <c r="H21" s="20"/>
      <c r="I21" s="20"/>
      <c r="J21" s="20"/>
      <c r="K21" s="20"/>
      <c r="L21" s="21"/>
      <c r="M21" s="21"/>
    </row>
    <row r="24" spans="1:16" s="23" customFormat="1" ht="30" customHeight="1" x14ac:dyDescent="0.75">
      <c r="A24" s="23" t="s">
        <v>44</v>
      </c>
      <c r="C24" s="26" t="s">
        <v>58</v>
      </c>
      <c r="D24" s="24">
        <v>2022</v>
      </c>
      <c r="E24" s="24">
        <v>2025</v>
      </c>
      <c r="F24" s="24">
        <v>2030</v>
      </c>
      <c r="G24" s="24">
        <v>2035</v>
      </c>
      <c r="H24" s="24">
        <v>2040</v>
      </c>
      <c r="I24" s="24">
        <v>2045</v>
      </c>
      <c r="J24" s="24">
        <v>2050</v>
      </c>
      <c r="K24" s="26" t="s">
        <v>54</v>
      </c>
      <c r="L24" s="25" t="s">
        <v>62</v>
      </c>
      <c r="M24" s="25" t="s">
        <v>63</v>
      </c>
      <c r="O24" s="27" t="s">
        <v>56</v>
      </c>
      <c r="P24" s="27" t="s">
        <v>57</v>
      </c>
    </row>
    <row r="25" spans="1:16" x14ac:dyDescent="0.75">
      <c r="A25" s="7" t="s">
        <v>25</v>
      </c>
      <c r="B25" s="7" t="s">
        <v>26</v>
      </c>
      <c r="C25" s="12">
        <f>CO2_00!C31</f>
        <v>0</v>
      </c>
      <c r="D25" s="12">
        <f>CO2_00!D31</f>
        <v>2250.44981976295</v>
      </c>
      <c r="E25" s="12">
        <f>CO2_00!E31</f>
        <v>2538.9670630596215</v>
      </c>
      <c r="F25" s="12">
        <f>CO2_00!F31</f>
        <v>2778.6621434522276</v>
      </c>
      <c r="G25" s="12">
        <f>CO2_00!G31</f>
        <v>3219.4476097614834</v>
      </c>
      <c r="H25" s="12">
        <f>CO2_00!H31</f>
        <v>3647.6779429007984</v>
      </c>
      <c r="I25" s="12">
        <f>CO2_00!I31</f>
        <v>4550.0530095019403</v>
      </c>
      <c r="J25" s="12">
        <f>CO2_00!J31</f>
        <v>5467.2955687213926</v>
      </c>
      <c r="K25" s="12">
        <f>SUM(C25:J25)</f>
        <v>24452.553157160415</v>
      </c>
      <c r="L25" s="12">
        <f>K25-$K$25</f>
        <v>0</v>
      </c>
      <c r="M25" s="12">
        <f t="shared" ref="M25" si="5">K25-$K$25</f>
        <v>0</v>
      </c>
    </row>
    <row r="26" spans="1:16" x14ac:dyDescent="0.75">
      <c r="A26" s="7" t="s">
        <v>27</v>
      </c>
      <c r="B26" s="7" t="s">
        <v>64</v>
      </c>
      <c r="C26" s="12">
        <f>CO2_05!C35</f>
        <v>57822.452762995701</v>
      </c>
      <c r="D26" s="12">
        <f>CO2_05!D35</f>
        <v>2250.44981976295</v>
      </c>
      <c r="E26" s="12">
        <f>CO2_05!E35</f>
        <v>2538.9670630596215</v>
      </c>
      <c r="F26" s="12">
        <f>CO2_05!F35</f>
        <v>2778.6621434522285</v>
      </c>
      <c r="G26" s="12">
        <f>CO2_05!G35</f>
        <v>3219.4476097614834</v>
      </c>
      <c r="H26" s="12">
        <f>CO2_05!H35</f>
        <v>3647.6779429007984</v>
      </c>
      <c r="I26" s="12">
        <f>CO2_05!I35</f>
        <v>4550.0530095019403</v>
      </c>
      <c r="J26" s="12">
        <f>CO2_05!J35</f>
        <v>26185.805654212505</v>
      </c>
      <c r="K26" s="12">
        <f>CO2_05!K35</f>
        <v>102993.51600564722</v>
      </c>
      <c r="L26" s="12">
        <f>J26-$J$25</f>
        <v>20718.510085491114</v>
      </c>
      <c r="M26" s="12">
        <f>K26-$K$25</f>
        <v>78540.962848486815</v>
      </c>
      <c r="O26" s="1">
        <f t="shared" ref="O26:O35" si="6">L26/L5</f>
        <v>1.0220752760910865</v>
      </c>
      <c r="P26" s="1">
        <f t="shared" ref="P26:P35" si="7">M26/M5</f>
        <v>3.8745438719574214</v>
      </c>
    </row>
    <row r="27" spans="1:16" x14ac:dyDescent="0.75">
      <c r="A27" s="7" t="s">
        <v>28</v>
      </c>
      <c r="B27" s="7" t="s">
        <v>65</v>
      </c>
      <c r="C27" s="12">
        <f>CO2_10!C35</f>
        <v>101852.513060909</v>
      </c>
      <c r="D27" s="12">
        <f>CO2_10!D35</f>
        <v>2250.44981976295</v>
      </c>
      <c r="E27" s="12">
        <f>CO2_10!E35</f>
        <v>2538.9670630596215</v>
      </c>
      <c r="F27" s="12">
        <f>CO2_10!F35</f>
        <v>15731.221927075258</v>
      </c>
      <c r="G27" s="12">
        <f>CO2_10!G35</f>
        <v>16172.007393384509</v>
      </c>
      <c r="H27" s="12">
        <f>CO2_10!H35</f>
        <v>16600.237726523825</v>
      </c>
      <c r="I27" s="12">
        <f>CO2_10!I35</f>
        <v>20766.987074293436</v>
      </c>
      <c r="J27" s="12">
        <f>CO2_10!J35</f>
        <v>46910.487487978877</v>
      </c>
      <c r="K27" s="12">
        <f>CO2_10!K35</f>
        <v>222822.87155298746</v>
      </c>
      <c r="L27" s="12">
        <f t="shared" ref="L26:L35" si="8">J27-$J$25</f>
        <v>41443.191919257486</v>
      </c>
      <c r="M27" s="12">
        <f t="shared" ref="M26:M35" si="9">K27-$K$25</f>
        <v>198370.31839582705</v>
      </c>
      <c r="O27" s="1">
        <f t="shared" si="6"/>
        <v>1.0222275069053828</v>
      </c>
      <c r="P27" s="1">
        <f t="shared" si="7"/>
        <v>2.099868146386151</v>
      </c>
    </row>
    <row r="28" spans="1:16" x14ac:dyDescent="0.75">
      <c r="A28" s="7" t="s">
        <v>29</v>
      </c>
      <c r="B28" s="7" t="s">
        <v>66</v>
      </c>
      <c r="C28" s="12">
        <f>CO2_15!C35</f>
        <v>157034.38406698901</v>
      </c>
      <c r="D28" s="12">
        <f>CO2_15!D35</f>
        <v>2250.44981976295</v>
      </c>
      <c r="E28" s="12">
        <f>CO2_15!E35</f>
        <v>2538.9670630596215</v>
      </c>
      <c r="F28" s="12">
        <f>CO2_15!F35</f>
        <v>15731.221927075258</v>
      </c>
      <c r="G28" s="12">
        <f>CO2_15!G35</f>
        <v>16172.007393384509</v>
      </c>
      <c r="H28" s="12">
        <f>CO2_15!H35</f>
        <v>16600.237726523825</v>
      </c>
      <c r="I28" s="12">
        <f>CO2_15!I35</f>
        <v>36304.707638795917</v>
      </c>
      <c r="J28" s="12">
        <f>CO2_15!J35</f>
        <v>67635.169321745314</v>
      </c>
      <c r="K28" s="12">
        <f>CO2_15!K35</f>
        <v>314267.14495733642</v>
      </c>
      <c r="L28" s="12">
        <f t="shared" si="8"/>
        <v>62167.873753023923</v>
      </c>
      <c r="M28" s="12">
        <f t="shared" si="9"/>
        <v>289814.59180017601</v>
      </c>
      <c r="O28" s="1">
        <f t="shared" si="6"/>
        <v>1.0222782505101484</v>
      </c>
      <c r="P28" s="1">
        <f t="shared" si="7"/>
        <v>2.2303333551043591</v>
      </c>
    </row>
    <row r="29" spans="1:16" x14ac:dyDescent="0.75">
      <c r="A29" s="7" t="s">
        <v>30</v>
      </c>
      <c r="B29" s="7" t="s">
        <v>67</v>
      </c>
      <c r="C29" s="12">
        <f>CO2_20!C35</f>
        <v>211386.001036356</v>
      </c>
      <c r="D29" s="12">
        <f>CO2_20!D35</f>
        <v>2250.44981976295</v>
      </c>
      <c r="E29" s="12">
        <f>CO2_20!E35</f>
        <v>2538.9670630596215</v>
      </c>
      <c r="F29" s="12">
        <f>CO2_20!F35</f>
        <v>15731.221927075258</v>
      </c>
      <c r="G29" s="12">
        <f>CO2_20!G35</f>
        <v>17844.084303281874</v>
      </c>
      <c r="H29" s="12">
        <f>CO2_20!H35</f>
        <v>18272.314636421186</v>
      </c>
      <c r="I29" s="12">
        <f>CO2_20!I35</f>
        <v>51842.428203298383</v>
      </c>
      <c r="J29" s="12">
        <f>CO2_20!J35</f>
        <v>88359.851155511657</v>
      </c>
      <c r="K29" s="12">
        <f>CO2_20!K35</f>
        <v>408225.31814476696</v>
      </c>
      <c r="L29" s="12">
        <f t="shared" si="8"/>
        <v>82892.555586790259</v>
      </c>
      <c r="M29" s="12">
        <f t="shared" si="9"/>
        <v>383772.76498760656</v>
      </c>
      <c r="O29" s="1">
        <f t="shared" si="6"/>
        <v>1.0223036223125299</v>
      </c>
      <c r="P29" s="1">
        <f t="shared" si="7"/>
        <v>2.2750021870811414</v>
      </c>
    </row>
    <row r="30" spans="1:16" x14ac:dyDescent="0.75">
      <c r="A30" s="7" t="s">
        <v>31</v>
      </c>
      <c r="B30" s="7" t="s">
        <v>68</v>
      </c>
      <c r="C30" s="12">
        <f>CO2_25!C35</f>
        <v>263501.89600964502</v>
      </c>
      <c r="D30" s="12">
        <f>CO2_25!D35</f>
        <v>2250.44981976295</v>
      </c>
      <c r="E30" s="12">
        <f>CO2_25!E35</f>
        <v>2538.9670630596215</v>
      </c>
      <c r="F30" s="12">
        <f>CO2_25!F35</f>
        <v>15731.221927075258</v>
      </c>
      <c r="G30" s="12">
        <f>CO2_25!G35</f>
        <v>23019.481806385156</v>
      </c>
      <c r="H30" s="12">
        <f>CO2_25!H35</f>
        <v>25720.309298883563</v>
      </c>
      <c r="I30" s="12">
        <f>CO2_25!I35</f>
        <v>67383.769258658547</v>
      </c>
      <c r="J30" s="12">
        <f>CO2_25!J35</f>
        <v>109084.53298927798</v>
      </c>
      <c r="K30" s="12">
        <f>CO2_25!K35</f>
        <v>509230.62817274802</v>
      </c>
      <c r="L30" s="12">
        <f t="shared" si="8"/>
        <v>103617.23742055659</v>
      </c>
      <c r="M30" s="12">
        <f t="shared" si="9"/>
        <v>484778.07501558762</v>
      </c>
      <c r="O30" s="1">
        <f t="shared" si="6"/>
        <v>1.0223188453939587</v>
      </c>
      <c r="P30" s="1">
        <f t="shared" si="7"/>
        <v>2.2388878094731224</v>
      </c>
    </row>
    <row r="31" spans="1:16" x14ac:dyDescent="0.75">
      <c r="A31" s="7" t="s">
        <v>32</v>
      </c>
      <c r="B31" s="7" t="s">
        <v>69</v>
      </c>
      <c r="C31" s="12">
        <f>CO2_30!C35</f>
        <v>314984.31732720498</v>
      </c>
      <c r="D31" s="12">
        <f>CO2_30!D35</f>
        <v>2250.44981976295</v>
      </c>
      <c r="E31" s="12">
        <f>CO2_30!E35</f>
        <v>2538.9670630596202</v>
      </c>
      <c r="F31" s="12">
        <f>CO2_30!F35</f>
        <v>15731.221927075236</v>
      </c>
      <c r="G31" s="12">
        <f>CO2_30!G35</f>
        <v>28194.879309488533</v>
      </c>
      <c r="H31" s="12">
        <f>CO2_30!H35</f>
        <v>36071.104305090332</v>
      </c>
      <c r="I31" s="12">
        <f>CO2_30!I35</f>
        <v>82927.280633983391</v>
      </c>
      <c r="J31" s="12">
        <f>CO2_30!J35</f>
        <v>129809.21482304441</v>
      </c>
      <c r="K31" s="12">
        <f>CO2_30!K35</f>
        <v>612507.43520870944</v>
      </c>
      <c r="L31" s="12">
        <f t="shared" si="8"/>
        <v>124341.91925432302</v>
      </c>
      <c r="M31" s="12">
        <f t="shared" si="9"/>
        <v>588054.88205154904</v>
      </c>
      <c r="O31" s="1">
        <f t="shared" si="6"/>
        <v>1.0223289941149121</v>
      </c>
      <c r="P31" s="1">
        <f t="shared" si="7"/>
        <v>2.2007725223646801</v>
      </c>
    </row>
    <row r="32" spans="1:16" x14ac:dyDescent="0.75">
      <c r="A32" s="7" t="s">
        <v>33</v>
      </c>
      <c r="B32" s="7" t="s">
        <v>70</v>
      </c>
      <c r="C32" s="12">
        <f>CO2_35!C35</f>
        <v>366466.99509015703</v>
      </c>
      <c r="D32" s="12">
        <f>CO2_35!D35</f>
        <v>2250.44981976295</v>
      </c>
      <c r="E32" s="12">
        <f>CO2_35!E35</f>
        <v>2538.9670630596202</v>
      </c>
      <c r="F32" s="12">
        <f>CO2_35!F35</f>
        <v>15731.221927075256</v>
      </c>
      <c r="G32" s="12">
        <f>CO2_35!G35</f>
        <v>33370.276812591917</v>
      </c>
      <c r="H32" s="12">
        <f>CO2_35!H35</f>
        <v>46425.158956200205</v>
      </c>
      <c r="I32" s="12">
        <f>CO2_35!I35</f>
        <v>98470.79200930825</v>
      </c>
      <c r="J32" s="12">
        <f>CO2_35!J35</f>
        <v>150533.89665681115</v>
      </c>
      <c r="K32" s="12">
        <f>CO2_35!K35</f>
        <v>715787.75833496638</v>
      </c>
      <c r="L32" s="12">
        <f t="shared" si="8"/>
        <v>145066.60108808975</v>
      </c>
      <c r="M32" s="12">
        <f t="shared" si="9"/>
        <v>691335.20517780597</v>
      </c>
      <c r="O32" s="1">
        <f t="shared" si="6"/>
        <v>1.0223362432013097</v>
      </c>
      <c r="P32" s="1">
        <f t="shared" si="7"/>
        <v>2.174821190573498</v>
      </c>
    </row>
    <row r="33" spans="1:16" x14ac:dyDescent="0.75">
      <c r="A33" s="7" t="s">
        <v>34</v>
      </c>
      <c r="B33" s="7" t="s">
        <v>71</v>
      </c>
      <c r="C33" s="12">
        <f>CO2_40!C35</f>
        <v>417950.02103729901</v>
      </c>
      <c r="D33" s="12">
        <f>CO2_40!D35</f>
        <v>2250.44981976295</v>
      </c>
      <c r="E33" s="12">
        <f>CO2_40!E35</f>
        <v>2538.9670630596202</v>
      </c>
      <c r="F33" s="12">
        <f>CO2_40!F35</f>
        <v>15731.221927075256</v>
      </c>
      <c r="G33" s="12">
        <f>CO2_40!G35</f>
        <v>38545.674315695316</v>
      </c>
      <c r="H33" s="12">
        <f>CO2_40!H35</f>
        <v>56783.639332535167</v>
      </c>
      <c r="I33" s="12">
        <f>CO2_40!I35</f>
        <v>114014.30338463299</v>
      </c>
      <c r="J33" s="12">
        <f>CO2_40!J35</f>
        <v>171258.57849057735</v>
      </c>
      <c r="K33" s="12">
        <f>CO2_40!K35</f>
        <v>819072.85537063773</v>
      </c>
      <c r="L33" s="12">
        <f t="shared" si="8"/>
        <v>165791.28292185595</v>
      </c>
      <c r="M33" s="12">
        <f t="shared" si="9"/>
        <v>794620.30221347732</v>
      </c>
      <c r="O33" s="1">
        <f t="shared" si="6"/>
        <v>1.0223416800161043</v>
      </c>
      <c r="P33" s="1">
        <f t="shared" si="7"/>
        <v>2.1560195262251103</v>
      </c>
    </row>
    <row r="34" spans="1:16" x14ac:dyDescent="0.75">
      <c r="A34" s="7" t="s">
        <v>35</v>
      </c>
      <c r="B34" s="7" t="s">
        <v>72</v>
      </c>
      <c r="C34" s="12">
        <f>CO2_45!C35</f>
        <v>469433.04698444298</v>
      </c>
      <c r="D34" s="12">
        <f>CO2_45!D35</f>
        <v>2250.44981976295</v>
      </c>
      <c r="E34" s="12">
        <f>CO2_45!E35</f>
        <v>2538.9670630596202</v>
      </c>
      <c r="F34" s="12">
        <f>CO2_45!F35</f>
        <v>15731.221927075256</v>
      </c>
      <c r="G34" s="12">
        <f>CO2_45!G35</f>
        <v>43721.071818798664</v>
      </c>
      <c r="H34" s="12">
        <f>CO2_45!H35</f>
        <v>67142.119708870145</v>
      </c>
      <c r="I34" s="12">
        <f>CO2_45!I35</f>
        <v>129557.81475995775</v>
      </c>
      <c r="J34" s="12">
        <f>CO2_45!J35</f>
        <v>191983.26032434352</v>
      </c>
      <c r="K34" s="12">
        <f>CO2_45!K35</f>
        <v>922357.95240631094</v>
      </c>
      <c r="L34" s="12">
        <f t="shared" si="8"/>
        <v>186515.96475562212</v>
      </c>
      <c r="M34" s="12">
        <f t="shared" si="9"/>
        <v>897905.39924915053</v>
      </c>
      <c r="O34" s="1">
        <f t="shared" si="6"/>
        <v>1.0223459086498332</v>
      </c>
      <c r="P34" s="1">
        <f t="shared" si="7"/>
        <v>2.1417633742296531</v>
      </c>
    </row>
    <row r="35" spans="1:16" x14ac:dyDescent="0.75">
      <c r="A35" s="7" t="s">
        <v>59</v>
      </c>
      <c r="B35" s="7" t="s">
        <v>73</v>
      </c>
      <c r="C35" s="12">
        <f>CO2_50!C35</f>
        <v>520916.07293158502</v>
      </c>
      <c r="D35" s="12">
        <f>CO2_50!D35</f>
        <v>2250.44981976295</v>
      </c>
      <c r="E35" s="12">
        <f>CO2_50!E35</f>
        <v>2538.9670630596202</v>
      </c>
      <c r="F35" s="12">
        <f>CO2_50!F35</f>
        <v>15731.221927075256</v>
      </c>
      <c r="G35" s="12">
        <f>CO2_50!G35</f>
        <v>48896.469321902128</v>
      </c>
      <c r="H35" s="12">
        <f>CO2_50!H35</f>
        <v>77500.600085205209</v>
      </c>
      <c r="I35" s="12">
        <f>CO2_50!I35</f>
        <v>145101.32613528249</v>
      </c>
      <c r="J35" s="12">
        <f>CO2_50!J35</f>
        <v>212707.94215810986</v>
      </c>
      <c r="K35" s="12">
        <f>CO2_50!K35</f>
        <v>1025643.0494419825</v>
      </c>
      <c r="L35" s="12">
        <f t="shared" si="8"/>
        <v>207240.64658938846</v>
      </c>
      <c r="M35" s="12">
        <f t="shared" si="9"/>
        <v>1001190.4962848221</v>
      </c>
      <c r="O35" s="1">
        <f t="shared" si="6"/>
        <v>1.0223492915568175</v>
      </c>
      <c r="P35" s="1">
        <f t="shared" si="7"/>
        <v>2.1305821117631338</v>
      </c>
    </row>
    <row r="36" spans="1:16" x14ac:dyDescent="0.75">
      <c r="A36" s="7"/>
      <c r="B36" s="7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O36" s="1"/>
      <c r="P36" s="1"/>
    </row>
    <row r="37" spans="1:16" x14ac:dyDescent="0.75">
      <c r="A37" s="7"/>
      <c r="B37" s="7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O37" s="1"/>
      <c r="P37" s="1"/>
    </row>
    <row r="38" spans="1:16" x14ac:dyDescent="0.75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O38" s="1"/>
      <c r="P38" s="1"/>
    </row>
    <row r="39" spans="1:16" x14ac:dyDescent="0.75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O39" s="1"/>
      <c r="P39" s="1"/>
    </row>
    <row r="40" spans="1:16" x14ac:dyDescent="0.75">
      <c r="A40" s="7"/>
      <c r="B40" s="7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O40" s="1"/>
      <c r="P40" s="1"/>
    </row>
    <row r="41" spans="1:16" x14ac:dyDescent="0.75">
      <c r="A41" s="7"/>
      <c r="B41" s="7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O41" s="1"/>
      <c r="P41" s="1"/>
    </row>
    <row r="48" spans="1:16" x14ac:dyDescent="0.75">
      <c r="A48" s="7" t="s">
        <v>60</v>
      </c>
      <c r="B48" s="7" t="s">
        <v>61</v>
      </c>
      <c r="C48" s="12"/>
      <c r="D48" s="12">
        <v>61263.839636776</v>
      </c>
      <c r="E48" s="12">
        <v>79070.052115132101</v>
      </c>
      <c r="F48" s="12">
        <v>80718.628662518997</v>
      </c>
      <c r="G48" s="12">
        <v>70674.482339460694</v>
      </c>
      <c r="H48" s="12">
        <v>60630.336016402551</v>
      </c>
      <c r="I48" s="12">
        <v>50586.18969334424</v>
      </c>
      <c r="J48" s="12">
        <v>40542.043370285923</v>
      </c>
      <c r="K48" s="12">
        <v>443485.57183392055</v>
      </c>
      <c r="L48" s="12">
        <v>364878.39033257414</v>
      </c>
      <c r="M48" s="12">
        <v>923391.24853730516</v>
      </c>
      <c r="N48" s="12"/>
      <c r="O48" s="12"/>
      <c r="P48" s="12"/>
    </row>
    <row r="49" spans="1:16" x14ac:dyDescent="0.75">
      <c r="A49" s="7" t="s">
        <v>60</v>
      </c>
      <c r="B49" s="7" t="s">
        <v>61</v>
      </c>
      <c r="C49" s="12">
        <v>973555.10458796599</v>
      </c>
      <c r="D49" s="12">
        <v>2444.7611240072602</v>
      </c>
      <c r="E49" s="12">
        <v>2526.8603275028922</v>
      </c>
      <c r="F49" s="12">
        <v>38263.632823048494</v>
      </c>
      <c r="G49" s="12">
        <v>104198.9843297459</v>
      </c>
      <c r="H49" s="12">
        <v>170176.66070921111</v>
      </c>
      <c r="I49" s="12">
        <v>275335.69435435726</v>
      </c>
      <c r="J49" s="12">
        <v>397897.85395919881</v>
      </c>
      <c r="K49" s="12">
        <v>1964399.5522150379</v>
      </c>
      <c r="L49" s="12">
        <v>392430.55839047744</v>
      </c>
      <c r="M49" s="12">
        <v>1939864.3387593229</v>
      </c>
      <c r="N49" s="12"/>
      <c r="O49" s="4">
        <v>1.0755105503310032</v>
      </c>
      <c r="P49" s="4">
        <v>2.1008043360083399</v>
      </c>
    </row>
  </sheetData>
  <sortState xmlns:xlrd2="http://schemas.microsoft.com/office/spreadsheetml/2017/richdata2" ref="A26:P41">
    <sortCondition ref="A26:A41"/>
  </sortState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7794-18A6-4FD2-BA39-562BF5EA4B73}">
  <sheetPr filterMode="1"/>
  <dimension ref="A1:J79"/>
  <sheetViews>
    <sheetView workbookViewId="0">
      <selection activeCell="D12" sqref="D12:J78"/>
    </sheetView>
  </sheetViews>
  <sheetFormatPr defaultColWidth="9.26953125" defaultRowHeight="14.75" x14ac:dyDescent="0.75"/>
  <cols>
    <col min="2" max="2" width="10.31640625" bestFit="1" customWidth="1"/>
  </cols>
  <sheetData>
    <row r="1" spans="1:10" ht="18.75" customHeight="1" x14ac:dyDescent="0.75">
      <c r="A1" s="32" t="s">
        <v>0</v>
      </c>
      <c r="B1" t="s">
        <v>5</v>
      </c>
      <c r="C1" t="s">
        <v>5</v>
      </c>
      <c r="D1" s="32" t="s">
        <v>13</v>
      </c>
    </row>
    <row r="2" spans="1:10" ht="18.75" customHeight="1" x14ac:dyDescent="0.75">
      <c r="A2" s="32" t="s">
        <v>1</v>
      </c>
      <c r="B2" s="32" t="s">
        <v>6</v>
      </c>
      <c r="C2" s="32" t="s">
        <v>74</v>
      </c>
      <c r="D2" s="33">
        <v>2022</v>
      </c>
      <c r="E2" s="33">
        <v>2025</v>
      </c>
      <c r="F2" s="33">
        <v>2030</v>
      </c>
      <c r="G2" s="33">
        <v>2035</v>
      </c>
      <c r="H2" s="33">
        <v>2040</v>
      </c>
      <c r="I2" s="33">
        <v>2045</v>
      </c>
      <c r="J2" s="33">
        <v>2050</v>
      </c>
    </row>
    <row r="3" spans="1:10" ht="18.75" hidden="1" customHeight="1" x14ac:dyDescent="0.75">
      <c r="A3" s="30" t="s">
        <v>2</v>
      </c>
      <c r="B3" s="30" t="s">
        <v>18</v>
      </c>
      <c r="C3" s="30" t="s">
        <v>75</v>
      </c>
      <c r="D3" s="29">
        <v>133730.53204495099</v>
      </c>
      <c r="E3" s="31"/>
      <c r="F3" s="31"/>
      <c r="G3" s="31"/>
      <c r="H3" s="31"/>
      <c r="I3" s="31"/>
      <c r="J3" s="31"/>
    </row>
    <row r="4" spans="1:10" ht="18.75" hidden="1" customHeight="1" x14ac:dyDescent="0.75">
      <c r="A4" s="30" t="s">
        <v>2</v>
      </c>
      <c r="B4" s="30" t="s">
        <v>18</v>
      </c>
      <c r="C4" s="30" t="s">
        <v>76</v>
      </c>
      <c r="D4" s="29">
        <v>133730.53204495099</v>
      </c>
      <c r="E4" s="31"/>
      <c r="F4" s="31"/>
      <c r="G4" s="31"/>
      <c r="H4" s="31"/>
      <c r="I4" s="31"/>
      <c r="J4" s="31"/>
    </row>
    <row r="5" spans="1:10" ht="18.75" hidden="1" customHeight="1" x14ac:dyDescent="0.75">
      <c r="A5" s="30" t="s">
        <v>2</v>
      </c>
      <c r="B5" s="30" t="s">
        <v>18</v>
      </c>
      <c r="C5" s="30" t="s">
        <v>77</v>
      </c>
      <c r="D5" s="29">
        <v>133730.53204495099</v>
      </c>
      <c r="E5" s="31"/>
      <c r="F5" s="31"/>
      <c r="G5" s="31"/>
      <c r="H5" s="31"/>
      <c r="I5" s="31"/>
      <c r="J5" s="31"/>
    </row>
    <row r="6" spans="1:10" ht="18.75" hidden="1" customHeight="1" x14ac:dyDescent="0.75">
      <c r="A6" s="30" t="s">
        <v>2</v>
      </c>
      <c r="B6" s="30" t="s">
        <v>18</v>
      </c>
      <c r="C6" s="30" t="s">
        <v>78</v>
      </c>
      <c r="D6" s="29">
        <v>133730.53204495099</v>
      </c>
      <c r="E6" s="31"/>
      <c r="F6" s="31"/>
      <c r="G6" s="31"/>
      <c r="H6" s="31"/>
      <c r="I6" s="31"/>
      <c r="J6" s="31"/>
    </row>
    <row r="7" spans="1:10" ht="18.75" hidden="1" customHeight="1" x14ac:dyDescent="0.75">
      <c r="A7" s="30" t="s">
        <v>2</v>
      </c>
      <c r="B7" s="30" t="s">
        <v>18</v>
      </c>
      <c r="C7" s="30" t="s">
        <v>79</v>
      </c>
      <c r="D7" s="29">
        <v>133730.53204495099</v>
      </c>
      <c r="E7" s="31"/>
      <c r="F7" s="31"/>
      <c r="G7" s="31"/>
      <c r="H7" s="31"/>
      <c r="I7" s="31"/>
      <c r="J7" s="31"/>
    </row>
    <row r="8" spans="1:10" ht="18.75" hidden="1" customHeight="1" x14ac:dyDescent="0.75">
      <c r="A8" s="30" t="s">
        <v>2</v>
      </c>
      <c r="B8" s="30" t="s">
        <v>18</v>
      </c>
      <c r="C8" s="30" t="s">
        <v>80</v>
      </c>
      <c r="D8" s="29">
        <v>133730.53204495099</v>
      </c>
      <c r="E8" s="31"/>
      <c r="F8" s="31"/>
      <c r="G8" s="31"/>
      <c r="H8" s="31"/>
      <c r="I8" s="31"/>
      <c r="J8" s="31"/>
    </row>
    <row r="9" spans="1:10" ht="18.75" hidden="1" customHeight="1" x14ac:dyDescent="0.75">
      <c r="A9" s="30" t="s">
        <v>2</v>
      </c>
      <c r="B9" s="30" t="s">
        <v>18</v>
      </c>
      <c r="C9" s="30" t="s">
        <v>81</v>
      </c>
      <c r="D9" s="29">
        <v>133730.53204495099</v>
      </c>
      <c r="E9" s="31"/>
      <c r="F9" s="31"/>
      <c r="G9" s="31"/>
      <c r="H9" s="31"/>
      <c r="I9" s="31"/>
      <c r="J9" s="31"/>
    </row>
    <row r="10" spans="1:10" ht="18.75" hidden="1" customHeight="1" x14ac:dyDescent="0.75">
      <c r="A10" s="30" t="s">
        <v>2</v>
      </c>
      <c r="B10" s="30" t="s">
        <v>18</v>
      </c>
      <c r="C10" s="30" t="s">
        <v>82</v>
      </c>
      <c r="D10" s="29">
        <v>133730.53204495099</v>
      </c>
      <c r="E10" s="31"/>
      <c r="F10" s="31"/>
      <c r="G10" s="31"/>
      <c r="H10" s="31"/>
      <c r="I10" s="31"/>
      <c r="J10" s="31"/>
    </row>
    <row r="11" spans="1:10" ht="18.75" hidden="1" customHeight="1" x14ac:dyDescent="0.75">
      <c r="A11" s="30" t="s">
        <v>2</v>
      </c>
      <c r="B11" s="30" t="s">
        <v>18</v>
      </c>
      <c r="C11" s="30" t="s">
        <v>83</v>
      </c>
      <c r="D11" s="29">
        <v>133730.53204495099</v>
      </c>
      <c r="E11" s="31"/>
      <c r="F11" s="31"/>
      <c r="G11" s="31"/>
      <c r="H11" s="31"/>
      <c r="I11" s="31"/>
      <c r="J11" s="31"/>
    </row>
    <row r="12" spans="1:10" ht="18.75" customHeight="1" x14ac:dyDescent="0.75">
      <c r="A12" s="30" t="s">
        <v>2</v>
      </c>
      <c r="B12" s="30" t="s">
        <v>18</v>
      </c>
      <c r="C12" s="30" t="s">
        <v>84</v>
      </c>
      <c r="D12" s="29">
        <v>133730.53204495099</v>
      </c>
      <c r="E12" s="31"/>
      <c r="F12" s="31"/>
      <c r="G12" s="31"/>
      <c r="H12" s="31"/>
      <c r="I12" s="31"/>
      <c r="J12" s="31"/>
    </row>
    <row r="13" spans="1:10" ht="18.75" hidden="1" customHeight="1" x14ac:dyDescent="0.75">
      <c r="A13" s="30" t="s">
        <v>2</v>
      </c>
      <c r="B13" s="30" t="s">
        <v>18</v>
      </c>
      <c r="C13" s="30" t="s">
        <v>85</v>
      </c>
      <c r="D13" s="29">
        <v>133730.53204495099</v>
      </c>
      <c r="E13" s="31"/>
      <c r="F13" s="31"/>
      <c r="G13" s="31"/>
      <c r="H13" s="31"/>
      <c r="I13" s="31"/>
      <c r="J13" s="31"/>
    </row>
    <row r="14" spans="1:10" ht="18.75" hidden="1" customHeight="1" x14ac:dyDescent="0.75">
      <c r="A14" s="30" t="s">
        <v>2</v>
      </c>
      <c r="B14" s="30" t="s">
        <v>7</v>
      </c>
      <c r="C14" s="30" t="s">
        <v>75</v>
      </c>
      <c r="D14" s="29">
        <v>25620.230895336001</v>
      </c>
      <c r="E14" s="29">
        <v>23859.583179300102</v>
      </c>
      <c r="F14" s="29">
        <v>20925.1703192401</v>
      </c>
      <c r="G14" s="29">
        <v>17990.75745918</v>
      </c>
      <c r="H14" s="29">
        <v>15056.344599120001</v>
      </c>
      <c r="I14" s="29">
        <v>12121.931739060001</v>
      </c>
      <c r="J14" s="29">
        <v>4588.5154218750004</v>
      </c>
    </row>
    <row r="15" spans="1:10" ht="18.75" hidden="1" customHeight="1" x14ac:dyDescent="0.75">
      <c r="A15" s="30" t="s">
        <v>2</v>
      </c>
      <c r="B15" s="30" t="s">
        <v>7</v>
      </c>
      <c r="C15" s="30" t="s">
        <v>76</v>
      </c>
      <c r="D15" s="29">
        <v>25620.230895336001</v>
      </c>
      <c r="E15" s="29">
        <v>23859.583179300102</v>
      </c>
      <c r="F15" s="29">
        <v>20925.1703192401</v>
      </c>
      <c r="G15" s="29">
        <v>17990.75745918</v>
      </c>
      <c r="H15" s="29">
        <v>15056.344599120001</v>
      </c>
      <c r="I15" s="29">
        <v>11477.9425881509</v>
      </c>
      <c r="J15" s="29">
        <v>4588.5154218750004</v>
      </c>
    </row>
    <row r="16" spans="1:10" ht="18.75" hidden="1" customHeight="1" x14ac:dyDescent="0.75">
      <c r="A16" s="30" t="s">
        <v>2</v>
      </c>
      <c r="B16" s="30" t="s">
        <v>7</v>
      </c>
      <c r="C16" s="30" t="s">
        <v>77</v>
      </c>
      <c r="D16" s="29">
        <v>25620.230895336001</v>
      </c>
      <c r="E16" s="29">
        <v>23859.583179300102</v>
      </c>
      <c r="F16" s="29">
        <v>20925.1703192401</v>
      </c>
      <c r="G16" s="29">
        <v>17990.75745918</v>
      </c>
      <c r="H16" s="29">
        <v>15056.344599120001</v>
      </c>
      <c r="I16" s="29">
        <v>9193.9921175562395</v>
      </c>
      <c r="J16" s="29">
        <v>4588.5154218750004</v>
      </c>
    </row>
    <row r="17" spans="1:10" ht="18.75" hidden="1" customHeight="1" x14ac:dyDescent="0.75">
      <c r="A17" s="30" t="s">
        <v>2</v>
      </c>
      <c r="B17" s="30" t="s">
        <v>7</v>
      </c>
      <c r="C17" s="30" t="s">
        <v>78</v>
      </c>
      <c r="D17" s="29">
        <v>25620.230895336001</v>
      </c>
      <c r="E17" s="29">
        <v>23859.583179300102</v>
      </c>
      <c r="F17" s="29">
        <v>20925.1703192401</v>
      </c>
      <c r="G17" s="29">
        <v>17990.75745918</v>
      </c>
      <c r="H17" s="29">
        <v>15056.344599120001</v>
      </c>
      <c r="I17" s="29">
        <v>6910.0416469615602</v>
      </c>
      <c r="J17" s="29">
        <v>4588.5154218750004</v>
      </c>
    </row>
    <row r="18" spans="1:10" ht="18.75" hidden="1" customHeight="1" x14ac:dyDescent="0.75">
      <c r="A18" s="30" t="s">
        <v>2</v>
      </c>
      <c r="B18" s="30" t="s">
        <v>7</v>
      </c>
      <c r="C18" s="30" t="s">
        <v>79</v>
      </c>
      <c r="D18" s="29">
        <v>25620.230895336001</v>
      </c>
      <c r="E18" s="29">
        <v>23859.583179300102</v>
      </c>
      <c r="F18" s="29">
        <v>20925.1703192401</v>
      </c>
      <c r="G18" s="29">
        <v>17990.75745918</v>
      </c>
      <c r="H18" s="29">
        <v>15056.344599120001</v>
      </c>
      <c r="I18" s="29">
        <v>6054.0469587200396</v>
      </c>
      <c r="J18" s="29">
        <v>4588.5154218750004</v>
      </c>
    </row>
    <row r="19" spans="1:10" ht="18.75" hidden="1" customHeight="1" x14ac:dyDescent="0.75">
      <c r="A19" s="30" t="s">
        <v>2</v>
      </c>
      <c r="B19" s="30" t="s">
        <v>7</v>
      </c>
      <c r="C19" s="30" t="s">
        <v>80</v>
      </c>
      <c r="D19" s="29">
        <v>25620.230895336001</v>
      </c>
      <c r="E19" s="29">
        <v>23859.583179300102</v>
      </c>
      <c r="F19" s="29">
        <v>20925.1703192401</v>
      </c>
      <c r="G19" s="29">
        <v>17990.75745918</v>
      </c>
      <c r="H19" s="29">
        <v>15056.344599120001</v>
      </c>
      <c r="I19" s="29">
        <v>6054.0469587200396</v>
      </c>
      <c r="J19" s="29">
        <v>4588.5154218750004</v>
      </c>
    </row>
    <row r="20" spans="1:10" ht="18.75" hidden="1" customHeight="1" x14ac:dyDescent="0.75">
      <c r="A20" s="30" t="s">
        <v>2</v>
      </c>
      <c r="B20" s="30" t="s">
        <v>7</v>
      </c>
      <c r="C20" s="30" t="s">
        <v>81</v>
      </c>
      <c r="D20" s="29">
        <v>25620.230895336001</v>
      </c>
      <c r="E20" s="29">
        <v>23859.583179300102</v>
      </c>
      <c r="F20" s="29">
        <v>20925.1703192401</v>
      </c>
      <c r="G20" s="29">
        <v>17990.75745918</v>
      </c>
      <c r="H20" s="29">
        <v>14410.540308080501</v>
      </c>
      <c r="I20" s="29">
        <v>6054.0469587200396</v>
      </c>
      <c r="J20" s="29">
        <v>4588.5154218750004</v>
      </c>
    </row>
    <row r="21" spans="1:10" ht="18.75" hidden="1" customHeight="1" x14ac:dyDescent="0.75">
      <c r="A21" s="30" t="s">
        <v>2</v>
      </c>
      <c r="B21" s="30" t="s">
        <v>7</v>
      </c>
      <c r="C21" s="30" t="s">
        <v>82</v>
      </c>
      <c r="D21" s="29">
        <v>25620.230895336001</v>
      </c>
      <c r="E21" s="29">
        <v>23859.583179300102</v>
      </c>
      <c r="F21" s="29">
        <v>20925.1703192401</v>
      </c>
      <c r="G21" s="29">
        <v>17990.75745918</v>
      </c>
      <c r="H21" s="29">
        <v>12887.9066610174</v>
      </c>
      <c r="I21" s="29">
        <v>6054.0469587200396</v>
      </c>
      <c r="J21" s="29">
        <v>4588.5154218750004</v>
      </c>
    </row>
    <row r="22" spans="1:10" ht="18.75" hidden="1" customHeight="1" x14ac:dyDescent="0.75">
      <c r="A22" s="30" t="s">
        <v>2</v>
      </c>
      <c r="B22" s="30" t="s">
        <v>7</v>
      </c>
      <c r="C22" s="30" t="s">
        <v>83</v>
      </c>
      <c r="D22" s="29">
        <v>25620.230895336001</v>
      </c>
      <c r="E22" s="29">
        <v>23859.583179300102</v>
      </c>
      <c r="F22" s="29">
        <v>20925.1703192401</v>
      </c>
      <c r="G22" s="29">
        <v>17990.75745918</v>
      </c>
      <c r="H22" s="29">
        <v>11365.2730139543</v>
      </c>
      <c r="I22" s="29">
        <v>6054.0469587200396</v>
      </c>
      <c r="J22" s="29">
        <v>4588.5154218750004</v>
      </c>
    </row>
    <row r="23" spans="1:10" ht="18.75" customHeight="1" x14ac:dyDescent="0.75">
      <c r="A23" s="30" t="s">
        <v>2</v>
      </c>
      <c r="B23" s="30" t="s">
        <v>7</v>
      </c>
      <c r="C23" s="30" t="s">
        <v>84</v>
      </c>
      <c r="D23" s="29">
        <v>25620.230895336001</v>
      </c>
      <c r="E23" s="29">
        <v>23859.583179300102</v>
      </c>
      <c r="F23" s="29">
        <v>20925.1703192401</v>
      </c>
      <c r="G23" s="29">
        <v>17990.75745918</v>
      </c>
      <c r="H23" s="29">
        <v>9842.6393668912497</v>
      </c>
      <c r="I23" s="29">
        <v>6054.0469587200396</v>
      </c>
      <c r="J23" s="29">
        <v>4588.5154218750004</v>
      </c>
    </row>
    <row r="24" spans="1:10" ht="18.75" hidden="1" customHeight="1" x14ac:dyDescent="0.75">
      <c r="A24" s="30" t="s">
        <v>2</v>
      </c>
      <c r="B24" s="30" t="s">
        <v>7</v>
      </c>
      <c r="C24" s="30" t="s">
        <v>85</v>
      </c>
      <c r="D24" s="29">
        <v>25620.230895336001</v>
      </c>
      <c r="E24" s="29">
        <v>23859.583179300102</v>
      </c>
      <c r="F24" s="29">
        <v>20925.1703192401</v>
      </c>
      <c r="G24" s="29">
        <v>17990.75745918</v>
      </c>
      <c r="H24" s="29">
        <v>15056.344599120001</v>
      </c>
      <c r="I24" s="29">
        <v>12121.931739060001</v>
      </c>
      <c r="J24" s="29">
        <v>7022.7112211581398</v>
      </c>
    </row>
    <row r="25" spans="1:10" ht="18.75" hidden="1" customHeight="1" x14ac:dyDescent="0.75">
      <c r="A25" s="30" t="s">
        <v>2</v>
      </c>
      <c r="B25" s="30" t="s">
        <v>8</v>
      </c>
      <c r="C25" s="30" t="s">
        <v>75</v>
      </c>
      <c r="D25" s="31"/>
      <c r="E25" s="29">
        <v>59530.204022632002</v>
      </c>
      <c r="F25" s="29">
        <v>105906.449906301</v>
      </c>
      <c r="G25" s="29">
        <v>163025.13466502199</v>
      </c>
      <c r="H25" s="29">
        <v>215664.09414854299</v>
      </c>
      <c r="I25" s="29">
        <v>305950.43390479102</v>
      </c>
      <c r="J25" s="29">
        <v>380560.89659584197</v>
      </c>
    </row>
    <row r="26" spans="1:10" ht="18.75" hidden="1" customHeight="1" x14ac:dyDescent="0.75">
      <c r="A26" s="30" t="s">
        <v>2</v>
      </c>
      <c r="B26" s="30" t="s">
        <v>8</v>
      </c>
      <c r="C26" s="30" t="s">
        <v>76</v>
      </c>
      <c r="D26" s="31"/>
      <c r="E26" s="29">
        <v>59530.204022632002</v>
      </c>
      <c r="F26" s="29">
        <v>93223.287883746903</v>
      </c>
      <c r="G26" s="29">
        <v>150341.972642468</v>
      </c>
      <c r="H26" s="29">
        <v>202980.93212598801</v>
      </c>
      <c r="I26" s="29">
        <v>290717.96471202601</v>
      </c>
      <c r="J26" s="29">
        <v>360289.87491069903</v>
      </c>
    </row>
    <row r="27" spans="1:10" ht="18.75" hidden="1" customHeight="1" x14ac:dyDescent="0.75">
      <c r="A27" s="30" t="s">
        <v>2</v>
      </c>
      <c r="B27" s="30" t="s">
        <v>8</v>
      </c>
      <c r="C27" s="30" t="s">
        <v>77</v>
      </c>
      <c r="D27" s="31"/>
      <c r="E27" s="29">
        <v>59530.204022632002</v>
      </c>
      <c r="F27" s="29">
        <v>93223.287883746903</v>
      </c>
      <c r="G27" s="29">
        <v>150341.972642468</v>
      </c>
      <c r="H27" s="29">
        <v>202980.93212598801</v>
      </c>
      <c r="I27" s="29">
        <v>277798.64891876403</v>
      </c>
      <c r="J27" s="29">
        <v>340018.85322555603</v>
      </c>
    </row>
    <row r="28" spans="1:10" ht="18.75" hidden="1" customHeight="1" x14ac:dyDescent="0.75">
      <c r="A28" s="30" t="s">
        <v>2</v>
      </c>
      <c r="B28" s="30" t="s">
        <v>8</v>
      </c>
      <c r="C28" s="30" t="s">
        <v>78</v>
      </c>
      <c r="D28" s="31"/>
      <c r="E28" s="29">
        <v>59530.204022632002</v>
      </c>
      <c r="F28" s="29">
        <v>93223.287883746903</v>
      </c>
      <c r="G28" s="29">
        <v>148704.67293363201</v>
      </c>
      <c r="H28" s="29">
        <v>201343.63241715301</v>
      </c>
      <c r="I28" s="29">
        <v>264879.333125501</v>
      </c>
      <c r="J28" s="29">
        <v>319747.83154041303</v>
      </c>
    </row>
    <row r="29" spans="1:10" ht="18.75" hidden="1" customHeight="1" x14ac:dyDescent="0.75">
      <c r="A29" s="30" t="s">
        <v>2</v>
      </c>
      <c r="B29" s="30" t="s">
        <v>8</v>
      </c>
      <c r="C29" s="30" t="s">
        <v>79</v>
      </c>
      <c r="D29" s="31"/>
      <c r="E29" s="29">
        <v>59530.204022632002</v>
      </c>
      <c r="F29" s="29">
        <v>93223.287883747005</v>
      </c>
      <c r="G29" s="29">
        <v>143636.917512346</v>
      </c>
      <c r="H29" s="29">
        <v>194050.547140946</v>
      </c>
      <c r="I29" s="29">
        <v>250532.06154988499</v>
      </c>
      <c r="J29" s="29">
        <v>299476.80985527002</v>
      </c>
    </row>
    <row r="30" spans="1:10" ht="18.75" hidden="1" customHeight="1" x14ac:dyDescent="0.75">
      <c r="A30" s="30" t="s">
        <v>2</v>
      </c>
      <c r="B30" s="30" t="s">
        <v>8</v>
      </c>
      <c r="C30" s="30" t="s">
        <v>80</v>
      </c>
      <c r="D30" s="31"/>
      <c r="E30" s="29">
        <v>59530.204022632002</v>
      </c>
      <c r="F30" s="29">
        <v>93223.287883747005</v>
      </c>
      <c r="G30" s="29">
        <v>138569.16209106101</v>
      </c>
      <c r="H30" s="29">
        <v>183915.03629837401</v>
      </c>
      <c r="I30" s="29">
        <v>235328.79528602801</v>
      </c>
      <c r="J30" s="29">
        <v>279205.78817012702</v>
      </c>
    </row>
    <row r="31" spans="1:10" ht="18.75" hidden="1" customHeight="1" x14ac:dyDescent="0.75">
      <c r="A31" s="30" t="s">
        <v>2</v>
      </c>
      <c r="B31" s="30" t="s">
        <v>8</v>
      </c>
      <c r="C31" s="30" t="s">
        <v>81</v>
      </c>
      <c r="D31" s="31"/>
      <c r="E31" s="29">
        <v>59530.204022632002</v>
      </c>
      <c r="F31" s="29">
        <v>93223.287883746903</v>
      </c>
      <c r="G31" s="29">
        <v>133501.40666977499</v>
      </c>
      <c r="H31" s="29">
        <v>174425.329746843</v>
      </c>
      <c r="I31" s="29">
        <v>220125.52902217099</v>
      </c>
      <c r="J31" s="29">
        <v>258934.76648498399</v>
      </c>
    </row>
    <row r="32" spans="1:10" ht="18.75" hidden="1" customHeight="1" x14ac:dyDescent="0.75">
      <c r="A32" s="30" t="s">
        <v>2</v>
      </c>
      <c r="B32" s="30" t="s">
        <v>8</v>
      </c>
      <c r="C32" s="30" t="s">
        <v>82</v>
      </c>
      <c r="D32" s="31"/>
      <c r="E32" s="29">
        <v>59530.204022632002</v>
      </c>
      <c r="F32" s="29">
        <v>93223.287883746903</v>
      </c>
      <c r="G32" s="29">
        <v>128433.651248489</v>
      </c>
      <c r="H32" s="29">
        <v>165812.45255133399</v>
      </c>
      <c r="I32" s="29">
        <v>204922.262758314</v>
      </c>
      <c r="J32" s="29">
        <v>238663.74479984099</v>
      </c>
    </row>
    <row r="33" spans="1:10" ht="18.75" hidden="1" customHeight="1" x14ac:dyDescent="0.75">
      <c r="A33" s="30" t="s">
        <v>2</v>
      </c>
      <c r="B33" s="30" t="s">
        <v>8</v>
      </c>
      <c r="C33" s="30" t="s">
        <v>83</v>
      </c>
      <c r="D33" s="31"/>
      <c r="E33" s="29">
        <v>59530.204022632002</v>
      </c>
      <c r="F33" s="29">
        <v>93223.287883746903</v>
      </c>
      <c r="G33" s="29">
        <v>123365.895827203</v>
      </c>
      <c r="H33" s="29">
        <v>157199.575355826</v>
      </c>
      <c r="I33" s="29">
        <v>189718.99649445701</v>
      </c>
      <c r="J33" s="29">
        <v>218392.72311469799</v>
      </c>
    </row>
    <row r="34" spans="1:10" ht="18.75" customHeight="1" x14ac:dyDescent="0.75">
      <c r="A34" s="30" t="s">
        <v>2</v>
      </c>
      <c r="B34" s="30" t="s">
        <v>8</v>
      </c>
      <c r="C34" s="30" t="s">
        <v>84</v>
      </c>
      <c r="D34" s="31"/>
      <c r="E34" s="29">
        <v>59530.204022632002</v>
      </c>
      <c r="F34" s="29">
        <v>93223.287883746903</v>
      </c>
      <c r="G34" s="29">
        <v>118298.14040591801</v>
      </c>
      <c r="H34" s="29">
        <v>148586.698160317</v>
      </c>
      <c r="I34" s="29">
        <v>174515.730230599</v>
      </c>
      <c r="J34" s="29">
        <v>198121.70142955499</v>
      </c>
    </row>
    <row r="35" spans="1:10" ht="18.75" hidden="1" customHeight="1" x14ac:dyDescent="0.75">
      <c r="A35" s="30" t="s">
        <v>2</v>
      </c>
      <c r="B35" s="30" t="s">
        <v>8</v>
      </c>
      <c r="C35" s="30" t="s">
        <v>85</v>
      </c>
      <c r="D35" s="31"/>
      <c r="E35" s="29">
        <v>59530.204022632002</v>
      </c>
      <c r="F35" s="29">
        <v>105906.449906301</v>
      </c>
      <c r="G35" s="29">
        <v>163025.13466502199</v>
      </c>
      <c r="H35" s="29">
        <v>215664.09414854299</v>
      </c>
      <c r="I35" s="29">
        <v>305950.43390479102</v>
      </c>
      <c r="J35" s="29">
        <v>398397.72248170199</v>
      </c>
    </row>
    <row r="36" spans="1:10" ht="18.75" hidden="1" customHeight="1" x14ac:dyDescent="0.75">
      <c r="A36" s="30" t="s">
        <v>3</v>
      </c>
      <c r="B36" s="30" t="s">
        <v>9</v>
      </c>
      <c r="C36" s="30" t="s">
        <v>75</v>
      </c>
      <c r="D36" s="29">
        <v>119.036920464</v>
      </c>
      <c r="E36" s="29">
        <v>84.159102768048101</v>
      </c>
      <c r="F36" s="29">
        <v>24.045457933727999</v>
      </c>
      <c r="G36" s="31"/>
      <c r="H36" s="31"/>
      <c r="I36" s="31"/>
      <c r="J36" s="31"/>
    </row>
    <row r="37" spans="1:10" ht="18.75" hidden="1" customHeight="1" x14ac:dyDescent="0.75">
      <c r="A37" s="30" t="s">
        <v>3</v>
      </c>
      <c r="B37" s="30" t="s">
        <v>9</v>
      </c>
      <c r="C37" s="30" t="s">
        <v>76</v>
      </c>
      <c r="D37" s="29">
        <v>119.036920464</v>
      </c>
      <c r="E37" s="29">
        <v>84.159102768048101</v>
      </c>
      <c r="F37" s="29">
        <v>24.045457933727999</v>
      </c>
      <c r="G37" s="31"/>
      <c r="H37" s="31"/>
      <c r="I37" s="31"/>
      <c r="J37" s="31"/>
    </row>
    <row r="38" spans="1:10" ht="18.75" hidden="1" customHeight="1" x14ac:dyDescent="0.75">
      <c r="A38" s="30" t="s">
        <v>3</v>
      </c>
      <c r="B38" s="30" t="s">
        <v>9</v>
      </c>
      <c r="C38" s="30" t="s">
        <v>77</v>
      </c>
      <c r="D38" s="29">
        <v>119.036920464</v>
      </c>
      <c r="E38" s="29">
        <v>84.159102768048101</v>
      </c>
      <c r="F38" s="29">
        <v>24.045457933727999</v>
      </c>
      <c r="G38" s="31"/>
      <c r="H38" s="31"/>
      <c r="I38" s="31"/>
      <c r="J38" s="31"/>
    </row>
    <row r="39" spans="1:10" ht="18.75" hidden="1" customHeight="1" x14ac:dyDescent="0.75">
      <c r="A39" s="30" t="s">
        <v>3</v>
      </c>
      <c r="B39" s="30" t="s">
        <v>9</v>
      </c>
      <c r="C39" s="30" t="s">
        <v>78</v>
      </c>
      <c r="D39" s="29">
        <v>119.036920464</v>
      </c>
      <c r="E39" s="29">
        <v>84.159102768048101</v>
      </c>
      <c r="F39" s="29">
        <v>24.045457933727999</v>
      </c>
      <c r="G39" s="31"/>
      <c r="H39" s="31"/>
      <c r="I39" s="31"/>
      <c r="J39" s="31"/>
    </row>
    <row r="40" spans="1:10" ht="18.75" hidden="1" customHeight="1" x14ac:dyDescent="0.75">
      <c r="A40" s="30" t="s">
        <v>3</v>
      </c>
      <c r="B40" s="30" t="s">
        <v>9</v>
      </c>
      <c r="C40" s="30" t="s">
        <v>79</v>
      </c>
      <c r="D40" s="29">
        <v>119.036920464</v>
      </c>
      <c r="E40" s="29">
        <v>84.159102768048101</v>
      </c>
      <c r="F40" s="29">
        <v>24.045457933727999</v>
      </c>
      <c r="G40" s="31"/>
      <c r="H40" s="31"/>
      <c r="I40" s="31"/>
      <c r="J40" s="31"/>
    </row>
    <row r="41" spans="1:10" ht="18.75" hidden="1" customHeight="1" x14ac:dyDescent="0.75">
      <c r="A41" s="30" t="s">
        <v>3</v>
      </c>
      <c r="B41" s="30" t="s">
        <v>9</v>
      </c>
      <c r="C41" s="30" t="s">
        <v>80</v>
      </c>
      <c r="D41" s="29">
        <v>119.036920464</v>
      </c>
      <c r="E41" s="29">
        <v>84.159102768048101</v>
      </c>
      <c r="F41" s="29">
        <v>24.045457933727999</v>
      </c>
      <c r="G41" s="31"/>
      <c r="H41" s="31"/>
      <c r="I41" s="31"/>
      <c r="J41" s="31"/>
    </row>
    <row r="42" spans="1:10" ht="18.75" hidden="1" customHeight="1" x14ac:dyDescent="0.75">
      <c r="A42" s="30" t="s">
        <v>3</v>
      </c>
      <c r="B42" s="30" t="s">
        <v>9</v>
      </c>
      <c r="C42" s="30" t="s">
        <v>81</v>
      </c>
      <c r="D42" s="29">
        <v>119.036920464</v>
      </c>
      <c r="E42" s="29">
        <v>84.159102768048101</v>
      </c>
      <c r="F42" s="29">
        <v>24.045457933727999</v>
      </c>
      <c r="G42" s="31"/>
      <c r="H42" s="31"/>
      <c r="I42" s="31"/>
      <c r="J42" s="31"/>
    </row>
    <row r="43" spans="1:10" ht="18.75" hidden="1" customHeight="1" x14ac:dyDescent="0.75">
      <c r="A43" s="30" t="s">
        <v>3</v>
      </c>
      <c r="B43" s="30" t="s">
        <v>9</v>
      </c>
      <c r="C43" s="30" t="s">
        <v>82</v>
      </c>
      <c r="D43" s="29">
        <v>119.036920464</v>
      </c>
      <c r="E43" s="29">
        <v>84.159102768048101</v>
      </c>
      <c r="F43" s="29">
        <v>24.045457933727999</v>
      </c>
      <c r="G43" s="31"/>
      <c r="H43" s="31"/>
      <c r="I43" s="31"/>
      <c r="J43" s="31"/>
    </row>
    <row r="44" spans="1:10" ht="18.75" hidden="1" customHeight="1" x14ac:dyDescent="0.75">
      <c r="A44" s="30" t="s">
        <v>3</v>
      </c>
      <c r="B44" s="30" t="s">
        <v>9</v>
      </c>
      <c r="C44" s="30" t="s">
        <v>83</v>
      </c>
      <c r="D44" s="29">
        <v>119.036920464</v>
      </c>
      <c r="E44" s="29">
        <v>84.159102768048101</v>
      </c>
      <c r="F44" s="29">
        <v>24.045457933727999</v>
      </c>
      <c r="G44" s="31"/>
      <c r="H44" s="31"/>
      <c r="I44" s="31"/>
      <c r="J44" s="31"/>
    </row>
    <row r="45" spans="1:10" ht="18.75" customHeight="1" x14ac:dyDescent="0.75">
      <c r="A45" s="30" t="s">
        <v>3</v>
      </c>
      <c r="B45" s="30" t="s">
        <v>9</v>
      </c>
      <c r="C45" s="30" t="s">
        <v>84</v>
      </c>
      <c r="D45" s="29">
        <v>119.036920464</v>
      </c>
      <c r="E45" s="29">
        <v>84.159102768048101</v>
      </c>
      <c r="F45" s="29">
        <v>24.045457933727999</v>
      </c>
      <c r="G45" s="31"/>
      <c r="H45" s="31"/>
      <c r="I45" s="31"/>
      <c r="J45" s="31"/>
    </row>
    <row r="46" spans="1:10" ht="18.75" hidden="1" customHeight="1" x14ac:dyDescent="0.75">
      <c r="A46" s="30" t="s">
        <v>3</v>
      </c>
      <c r="B46" s="30" t="s">
        <v>9</v>
      </c>
      <c r="C46" s="30" t="s">
        <v>85</v>
      </c>
      <c r="D46" s="29">
        <v>119.036920464</v>
      </c>
      <c r="E46" s="29">
        <v>84.159102768048101</v>
      </c>
      <c r="F46" s="29">
        <v>24.045457933727999</v>
      </c>
      <c r="G46" s="31"/>
      <c r="H46" s="31"/>
      <c r="I46" s="31"/>
      <c r="J46" s="31"/>
    </row>
    <row r="47" spans="1:10" ht="18.75" hidden="1" customHeight="1" x14ac:dyDescent="0.75">
      <c r="A47" s="30" t="s">
        <v>3</v>
      </c>
      <c r="B47" s="30" t="s">
        <v>10</v>
      </c>
      <c r="C47" s="30" t="s">
        <v>75</v>
      </c>
      <c r="D47" s="31"/>
      <c r="E47" s="29">
        <v>29.064848079959901</v>
      </c>
      <c r="F47" s="29">
        <v>79.159552108560007</v>
      </c>
      <c r="G47" s="29">
        <v>99.197433720000006</v>
      </c>
      <c r="H47" s="29">
        <v>99.197433720000006</v>
      </c>
      <c r="I47" s="29">
        <v>99.197433720000006</v>
      </c>
      <c r="J47" s="29">
        <v>99.197433720000006</v>
      </c>
    </row>
    <row r="48" spans="1:10" ht="18.75" hidden="1" customHeight="1" x14ac:dyDescent="0.75">
      <c r="A48" s="30" t="s">
        <v>3</v>
      </c>
      <c r="B48" s="30" t="s">
        <v>10</v>
      </c>
      <c r="C48" s="30" t="s">
        <v>76</v>
      </c>
      <c r="D48" s="31"/>
      <c r="E48" s="29">
        <v>29.064848079959901</v>
      </c>
      <c r="F48" s="29">
        <v>79.159552108560007</v>
      </c>
      <c r="G48" s="29">
        <v>99.197433720000006</v>
      </c>
      <c r="H48" s="29">
        <v>99.197433720000006</v>
      </c>
      <c r="I48" s="29">
        <v>99.197433720000006</v>
      </c>
      <c r="J48" s="29">
        <v>99.197433720000006</v>
      </c>
    </row>
    <row r="49" spans="1:10" ht="18.75" hidden="1" customHeight="1" x14ac:dyDescent="0.75">
      <c r="A49" s="30" t="s">
        <v>3</v>
      </c>
      <c r="B49" s="30" t="s">
        <v>10</v>
      </c>
      <c r="C49" s="30" t="s">
        <v>77</v>
      </c>
      <c r="D49" s="31"/>
      <c r="E49" s="29">
        <v>29.064848079959901</v>
      </c>
      <c r="F49" s="29">
        <v>79.159552108560007</v>
      </c>
      <c r="G49" s="29">
        <v>99.197433720000006</v>
      </c>
      <c r="H49" s="29">
        <v>99.197433720000006</v>
      </c>
      <c r="I49" s="29">
        <v>99.197433720000006</v>
      </c>
      <c r="J49" s="29">
        <v>99.197433720000006</v>
      </c>
    </row>
    <row r="50" spans="1:10" ht="18.75" hidden="1" customHeight="1" x14ac:dyDescent="0.75">
      <c r="A50" s="30" t="s">
        <v>3</v>
      </c>
      <c r="B50" s="30" t="s">
        <v>10</v>
      </c>
      <c r="C50" s="30" t="s">
        <v>78</v>
      </c>
      <c r="D50" s="31"/>
      <c r="E50" s="29">
        <v>29.064848079959901</v>
      </c>
      <c r="F50" s="29">
        <v>79.159552108560007</v>
      </c>
      <c r="G50" s="29">
        <v>99.197433720000006</v>
      </c>
      <c r="H50" s="29">
        <v>99.197433720000006</v>
      </c>
      <c r="I50" s="29">
        <v>99.197433720000006</v>
      </c>
      <c r="J50" s="29">
        <v>99.197433720000006</v>
      </c>
    </row>
    <row r="51" spans="1:10" ht="18.75" hidden="1" customHeight="1" x14ac:dyDescent="0.75">
      <c r="A51" s="30" t="s">
        <v>3</v>
      </c>
      <c r="B51" s="30" t="s">
        <v>10</v>
      </c>
      <c r="C51" s="30" t="s">
        <v>79</v>
      </c>
      <c r="D51" s="31"/>
      <c r="E51" s="29">
        <v>29.064848079959901</v>
      </c>
      <c r="F51" s="29">
        <v>79.159552108560007</v>
      </c>
      <c r="G51" s="29">
        <v>99.197433720000006</v>
      </c>
      <c r="H51" s="29">
        <v>99.197433720000006</v>
      </c>
      <c r="I51" s="29">
        <v>99.197433720000006</v>
      </c>
      <c r="J51" s="29">
        <v>99.197433720000006</v>
      </c>
    </row>
    <row r="52" spans="1:10" ht="18.75" hidden="1" customHeight="1" x14ac:dyDescent="0.75">
      <c r="A52" s="30" t="s">
        <v>3</v>
      </c>
      <c r="B52" s="30" t="s">
        <v>10</v>
      </c>
      <c r="C52" s="30" t="s">
        <v>80</v>
      </c>
      <c r="D52" s="31"/>
      <c r="E52" s="29">
        <v>29.064848079959901</v>
      </c>
      <c r="F52" s="29">
        <v>79.159552108560007</v>
      </c>
      <c r="G52" s="29">
        <v>99.197433720000006</v>
      </c>
      <c r="H52" s="29">
        <v>99.197433720000006</v>
      </c>
      <c r="I52" s="29">
        <v>99.197433720000006</v>
      </c>
      <c r="J52" s="29">
        <v>99.197433720000006</v>
      </c>
    </row>
    <row r="53" spans="1:10" ht="18.75" hidden="1" customHeight="1" x14ac:dyDescent="0.75">
      <c r="A53" s="30" t="s">
        <v>3</v>
      </c>
      <c r="B53" s="30" t="s">
        <v>10</v>
      </c>
      <c r="C53" s="30" t="s">
        <v>81</v>
      </c>
      <c r="D53" s="31"/>
      <c r="E53" s="29">
        <v>29.064848079959901</v>
      </c>
      <c r="F53" s="29">
        <v>79.159552108560007</v>
      </c>
      <c r="G53" s="29">
        <v>99.197433720000006</v>
      </c>
      <c r="H53" s="29">
        <v>99.197433720000006</v>
      </c>
      <c r="I53" s="29">
        <v>99.197433720000006</v>
      </c>
      <c r="J53" s="29">
        <v>99.197433720000006</v>
      </c>
    </row>
    <row r="54" spans="1:10" ht="18.75" hidden="1" customHeight="1" x14ac:dyDescent="0.75">
      <c r="A54" s="30" t="s">
        <v>3</v>
      </c>
      <c r="B54" s="30" t="s">
        <v>10</v>
      </c>
      <c r="C54" s="30" t="s">
        <v>82</v>
      </c>
      <c r="D54" s="31"/>
      <c r="E54" s="29">
        <v>29.064848079959901</v>
      </c>
      <c r="F54" s="29">
        <v>79.159552108560007</v>
      </c>
      <c r="G54" s="29">
        <v>99.197433720000006</v>
      </c>
      <c r="H54" s="29">
        <v>99.197433720000006</v>
      </c>
      <c r="I54" s="29">
        <v>99.197433720000006</v>
      </c>
      <c r="J54" s="29">
        <v>99.197433720000006</v>
      </c>
    </row>
    <row r="55" spans="1:10" ht="18.75" hidden="1" customHeight="1" x14ac:dyDescent="0.75">
      <c r="A55" s="30" t="s">
        <v>3</v>
      </c>
      <c r="B55" s="30" t="s">
        <v>10</v>
      </c>
      <c r="C55" s="30" t="s">
        <v>83</v>
      </c>
      <c r="D55" s="31"/>
      <c r="E55" s="29">
        <v>29.064848079959901</v>
      </c>
      <c r="F55" s="29">
        <v>79.159552108560007</v>
      </c>
      <c r="G55" s="29">
        <v>99.197433720000006</v>
      </c>
      <c r="H55" s="29">
        <v>99.197433720000006</v>
      </c>
      <c r="I55" s="29">
        <v>99.197433720000006</v>
      </c>
      <c r="J55" s="29">
        <v>99.197433720000006</v>
      </c>
    </row>
    <row r="56" spans="1:10" ht="18.75" customHeight="1" x14ac:dyDescent="0.75">
      <c r="A56" s="30" t="s">
        <v>3</v>
      </c>
      <c r="B56" s="30" t="s">
        <v>10</v>
      </c>
      <c r="C56" s="30" t="s">
        <v>84</v>
      </c>
      <c r="D56" s="31"/>
      <c r="E56" s="29">
        <v>29.064848079959901</v>
      </c>
      <c r="F56" s="29">
        <v>79.159552108560007</v>
      </c>
      <c r="G56" s="29">
        <v>99.197433720000006</v>
      </c>
      <c r="H56" s="29">
        <v>99.197433720000006</v>
      </c>
      <c r="I56" s="29">
        <v>99.197433720000006</v>
      </c>
      <c r="J56" s="29">
        <v>99.197433720000006</v>
      </c>
    </row>
    <row r="57" spans="1:10" ht="18.75" hidden="1" customHeight="1" x14ac:dyDescent="0.75">
      <c r="A57" s="30" t="s">
        <v>3</v>
      </c>
      <c r="B57" s="30" t="s">
        <v>10</v>
      </c>
      <c r="C57" s="30" t="s">
        <v>85</v>
      </c>
      <c r="D57" s="31"/>
      <c r="E57" s="29">
        <v>29.064848079959901</v>
      </c>
      <c r="F57" s="29">
        <v>79.159552108560007</v>
      </c>
      <c r="G57" s="29">
        <v>99.197433720000006</v>
      </c>
      <c r="H57" s="29">
        <v>99.197433720000006</v>
      </c>
      <c r="I57" s="29">
        <v>99.197433720000006</v>
      </c>
      <c r="J57" s="29">
        <v>99.197433720000006</v>
      </c>
    </row>
    <row r="58" spans="1:10" ht="18.75" hidden="1" customHeight="1" x14ac:dyDescent="0.75">
      <c r="A58" s="30" t="s">
        <v>4</v>
      </c>
      <c r="B58" s="30" t="s">
        <v>11</v>
      </c>
      <c r="C58" s="30" t="s">
        <v>75</v>
      </c>
      <c r="D58" s="29">
        <v>163192.8350052</v>
      </c>
      <c r="E58" s="29">
        <v>115377.334348676</v>
      </c>
      <c r="F58" s="29">
        <v>32964.9526710504</v>
      </c>
      <c r="G58" s="31"/>
      <c r="H58" s="31"/>
      <c r="I58" s="31"/>
      <c r="J58" s="31"/>
    </row>
    <row r="59" spans="1:10" ht="18.75" hidden="1" customHeight="1" x14ac:dyDescent="0.75">
      <c r="A59" s="30" t="s">
        <v>4</v>
      </c>
      <c r="B59" s="30" t="s">
        <v>11</v>
      </c>
      <c r="C59" s="30" t="s">
        <v>76</v>
      </c>
      <c r="D59" s="29">
        <v>163192.8350052</v>
      </c>
      <c r="E59" s="29">
        <v>115377.334348676</v>
      </c>
      <c r="F59" s="29">
        <v>32964.9526710504</v>
      </c>
      <c r="G59" s="31"/>
      <c r="H59" s="31"/>
      <c r="I59" s="31"/>
      <c r="J59" s="31"/>
    </row>
    <row r="60" spans="1:10" ht="18.75" hidden="1" customHeight="1" x14ac:dyDescent="0.75">
      <c r="A60" s="30" t="s">
        <v>4</v>
      </c>
      <c r="B60" s="30" t="s">
        <v>11</v>
      </c>
      <c r="C60" s="30" t="s">
        <v>77</v>
      </c>
      <c r="D60" s="29">
        <v>163192.8350052</v>
      </c>
      <c r="E60" s="29">
        <v>115377.334348676</v>
      </c>
      <c r="F60" s="29">
        <v>32964.9526710504</v>
      </c>
      <c r="G60" s="31"/>
      <c r="H60" s="31"/>
      <c r="I60" s="31"/>
      <c r="J60" s="31"/>
    </row>
    <row r="61" spans="1:10" ht="18.75" hidden="1" customHeight="1" x14ac:dyDescent="0.75">
      <c r="A61" s="30" t="s">
        <v>4</v>
      </c>
      <c r="B61" s="30" t="s">
        <v>11</v>
      </c>
      <c r="C61" s="30" t="s">
        <v>78</v>
      </c>
      <c r="D61" s="29">
        <v>163192.8350052</v>
      </c>
      <c r="E61" s="29">
        <v>115377.334348676</v>
      </c>
      <c r="F61" s="29">
        <v>32964.9526710504</v>
      </c>
      <c r="G61" s="31"/>
      <c r="H61" s="31"/>
      <c r="I61" s="31"/>
      <c r="J61" s="31"/>
    </row>
    <row r="62" spans="1:10" ht="18.75" hidden="1" customHeight="1" x14ac:dyDescent="0.75">
      <c r="A62" s="30" t="s">
        <v>4</v>
      </c>
      <c r="B62" s="30" t="s">
        <v>11</v>
      </c>
      <c r="C62" s="30" t="s">
        <v>79</v>
      </c>
      <c r="D62" s="29">
        <v>163192.8350052</v>
      </c>
      <c r="E62" s="29">
        <v>115377.334348676</v>
      </c>
      <c r="F62" s="29">
        <v>32964.9526710504</v>
      </c>
      <c r="G62" s="31"/>
      <c r="H62" s="31"/>
      <c r="I62" s="31"/>
      <c r="J62" s="31"/>
    </row>
    <row r="63" spans="1:10" ht="18.75" hidden="1" customHeight="1" x14ac:dyDescent="0.75">
      <c r="A63" s="30" t="s">
        <v>4</v>
      </c>
      <c r="B63" s="30" t="s">
        <v>11</v>
      </c>
      <c r="C63" s="30" t="s">
        <v>80</v>
      </c>
      <c r="D63" s="29">
        <v>163192.8350052</v>
      </c>
      <c r="E63" s="29">
        <v>115377.334348676</v>
      </c>
      <c r="F63" s="29">
        <v>32964.9526710504</v>
      </c>
      <c r="G63" s="31"/>
      <c r="H63" s="31"/>
      <c r="I63" s="31"/>
      <c r="J63" s="31"/>
    </row>
    <row r="64" spans="1:10" ht="18.75" hidden="1" customHeight="1" x14ac:dyDescent="0.75">
      <c r="A64" s="30" t="s">
        <v>4</v>
      </c>
      <c r="B64" s="30" t="s">
        <v>11</v>
      </c>
      <c r="C64" s="30" t="s">
        <v>81</v>
      </c>
      <c r="D64" s="29">
        <v>163192.8350052</v>
      </c>
      <c r="E64" s="29">
        <v>115377.334348676</v>
      </c>
      <c r="F64" s="29">
        <v>32964.9526710504</v>
      </c>
      <c r="G64" s="31"/>
      <c r="H64" s="31"/>
      <c r="I64" s="31"/>
      <c r="J64" s="31"/>
    </row>
    <row r="65" spans="1:10" ht="18.75" hidden="1" customHeight="1" x14ac:dyDescent="0.75">
      <c r="A65" s="30" t="s">
        <v>4</v>
      </c>
      <c r="B65" s="30" t="s">
        <v>11</v>
      </c>
      <c r="C65" s="30" t="s">
        <v>82</v>
      </c>
      <c r="D65" s="29">
        <v>163192.8350052</v>
      </c>
      <c r="E65" s="29">
        <v>115377.334348676</v>
      </c>
      <c r="F65" s="29">
        <v>32964.9526710504</v>
      </c>
      <c r="G65" s="31"/>
      <c r="H65" s="31"/>
      <c r="I65" s="31"/>
      <c r="J65" s="31"/>
    </row>
    <row r="66" spans="1:10" ht="18.75" hidden="1" customHeight="1" x14ac:dyDescent="0.75">
      <c r="A66" s="30" t="s">
        <v>4</v>
      </c>
      <c r="B66" s="30" t="s">
        <v>11</v>
      </c>
      <c r="C66" s="30" t="s">
        <v>83</v>
      </c>
      <c r="D66" s="29">
        <v>163192.8350052</v>
      </c>
      <c r="E66" s="29">
        <v>115377.334348676</v>
      </c>
      <c r="F66" s="29">
        <v>32964.9526710504</v>
      </c>
      <c r="G66" s="31"/>
      <c r="H66" s="31"/>
      <c r="I66" s="31"/>
      <c r="J66" s="31"/>
    </row>
    <row r="67" spans="1:10" ht="18.75" customHeight="1" x14ac:dyDescent="0.75">
      <c r="A67" s="30" t="s">
        <v>4</v>
      </c>
      <c r="B67" s="30" t="s">
        <v>11</v>
      </c>
      <c r="C67" s="30" t="s">
        <v>84</v>
      </c>
      <c r="D67" s="29">
        <v>163192.8350052</v>
      </c>
      <c r="E67" s="29">
        <v>115377.334348676</v>
      </c>
      <c r="F67" s="29">
        <v>32964.9526710504</v>
      </c>
      <c r="G67" s="31"/>
      <c r="H67" s="31"/>
      <c r="I67" s="31"/>
      <c r="J67" s="31"/>
    </row>
    <row r="68" spans="1:10" ht="18.75" hidden="1" customHeight="1" x14ac:dyDescent="0.75">
      <c r="A68" s="30" t="s">
        <v>4</v>
      </c>
      <c r="B68" s="30" t="s">
        <v>11</v>
      </c>
      <c r="C68" s="30" t="s">
        <v>85</v>
      </c>
      <c r="D68" s="29">
        <v>163192.8350052</v>
      </c>
      <c r="E68" s="29">
        <v>115377.334348676</v>
      </c>
      <c r="F68" s="29">
        <v>32964.9526710504</v>
      </c>
      <c r="G68" s="31"/>
      <c r="H68" s="31"/>
      <c r="I68" s="31"/>
      <c r="J68" s="31"/>
    </row>
    <row r="69" spans="1:10" ht="18.75" hidden="1" customHeight="1" x14ac:dyDescent="0.75">
      <c r="A69" s="30" t="s">
        <v>4</v>
      </c>
      <c r="B69" s="30" t="s">
        <v>12</v>
      </c>
      <c r="C69" s="30" t="s">
        <v>75</v>
      </c>
      <c r="D69" s="31"/>
      <c r="E69" s="29">
        <v>43468.636960475997</v>
      </c>
      <c r="F69" s="29">
        <v>118388.98394013599</v>
      </c>
      <c r="G69" s="29">
        <v>148357.12273199999</v>
      </c>
      <c r="H69" s="29">
        <v>148357.12273199999</v>
      </c>
      <c r="I69" s="29">
        <v>148357.12273199999</v>
      </c>
      <c r="J69" s="29">
        <v>148357.12273199999</v>
      </c>
    </row>
    <row r="70" spans="1:10" ht="18.75" hidden="1" customHeight="1" x14ac:dyDescent="0.75">
      <c r="A70" s="30" t="s">
        <v>4</v>
      </c>
      <c r="B70" s="30" t="s">
        <v>12</v>
      </c>
      <c r="C70" s="30" t="s">
        <v>76</v>
      </c>
      <c r="D70" s="31"/>
      <c r="E70" s="29">
        <v>43468.636960475997</v>
      </c>
      <c r="F70" s="29">
        <v>118388.98394013599</v>
      </c>
      <c r="G70" s="29">
        <v>148357.12273199999</v>
      </c>
      <c r="H70" s="29">
        <v>148357.12273199999</v>
      </c>
      <c r="I70" s="29">
        <v>148357.12273199999</v>
      </c>
      <c r="J70" s="29">
        <v>148357.12273199999</v>
      </c>
    </row>
    <row r="71" spans="1:10" ht="18.75" hidden="1" customHeight="1" x14ac:dyDescent="0.75">
      <c r="A71" s="30" t="s">
        <v>4</v>
      </c>
      <c r="B71" s="30" t="s">
        <v>12</v>
      </c>
      <c r="C71" s="30" t="s">
        <v>77</v>
      </c>
      <c r="D71" s="31"/>
      <c r="E71" s="29">
        <v>43468.636960475997</v>
      </c>
      <c r="F71" s="29">
        <v>118388.98394013599</v>
      </c>
      <c r="G71" s="29">
        <v>148357.12273199999</v>
      </c>
      <c r="H71" s="29">
        <v>148357.12273199999</v>
      </c>
      <c r="I71" s="29">
        <v>148357.12273199999</v>
      </c>
      <c r="J71" s="29">
        <v>148357.12273199999</v>
      </c>
    </row>
    <row r="72" spans="1:10" ht="18.75" hidden="1" customHeight="1" x14ac:dyDescent="0.75">
      <c r="A72" s="30" t="s">
        <v>4</v>
      </c>
      <c r="B72" s="30" t="s">
        <v>12</v>
      </c>
      <c r="C72" s="30" t="s">
        <v>78</v>
      </c>
      <c r="D72" s="31"/>
      <c r="E72" s="29">
        <v>43468.636960475997</v>
      </c>
      <c r="F72" s="29">
        <v>118388.98394013599</v>
      </c>
      <c r="G72" s="29">
        <v>148357.12273199999</v>
      </c>
      <c r="H72" s="29">
        <v>148357.12273199999</v>
      </c>
      <c r="I72" s="29">
        <v>148357.12273199999</v>
      </c>
      <c r="J72" s="29">
        <v>148357.12273199999</v>
      </c>
    </row>
    <row r="73" spans="1:10" ht="18.75" hidden="1" customHeight="1" x14ac:dyDescent="0.75">
      <c r="A73" s="30" t="s">
        <v>4</v>
      </c>
      <c r="B73" s="30" t="s">
        <v>12</v>
      </c>
      <c r="C73" s="30" t="s">
        <v>79</v>
      </c>
      <c r="D73" s="31"/>
      <c r="E73" s="29">
        <v>43468.636960475997</v>
      </c>
      <c r="F73" s="29">
        <v>118388.98394013599</v>
      </c>
      <c r="G73" s="29">
        <v>148357.12273199999</v>
      </c>
      <c r="H73" s="29">
        <v>148357.12273199999</v>
      </c>
      <c r="I73" s="29">
        <v>148357.12273199999</v>
      </c>
      <c r="J73" s="29">
        <v>148357.12273199999</v>
      </c>
    </row>
    <row r="74" spans="1:10" ht="18.75" hidden="1" customHeight="1" x14ac:dyDescent="0.75">
      <c r="A74" s="30" t="s">
        <v>4</v>
      </c>
      <c r="B74" s="30" t="s">
        <v>12</v>
      </c>
      <c r="C74" s="30" t="s">
        <v>80</v>
      </c>
      <c r="D74" s="31"/>
      <c r="E74" s="29">
        <v>43468.636960475997</v>
      </c>
      <c r="F74" s="29">
        <v>118388.98394013599</v>
      </c>
      <c r="G74" s="29">
        <v>148357.12273199999</v>
      </c>
      <c r="H74" s="29">
        <v>148357.12273199999</v>
      </c>
      <c r="I74" s="29">
        <v>148357.12273199999</v>
      </c>
      <c r="J74" s="29">
        <v>148357.12273199999</v>
      </c>
    </row>
    <row r="75" spans="1:10" ht="18.75" hidden="1" customHeight="1" x14ac:dyDescent="0.75">
      <c r="A75" s="30" t="s">
        <v>4</v>
      </c>
      <c r="B75" s="30" t="s">
        <v>12</v>
      </c>
      <c r="C75" s="30" t="s">
        <v>81</v>
      </c>
      <c r="D75" s="31"/>
      <c r="E75" s="29">
        <v>43468.636960475997</v>
      </c>
      <c r="F75" s="29">
        <v>118388.98394013599</v>
      </c>
      <c r="G75" s="29">
        <v>148357.12273199999</v>
      </c>
      <c r="H75" s="29">
        <v>148357.12273199999</v>
      </c>
      <c r="I75" s="29">
        <v>148357.12273199999</v>
      </c>
      <c r="J75" s="29">
        <v>148357.12273199999</v>
      </c>
    </row>
    <row r="76" spans="1:10" ht="18.75" hidden="1" customHeight="1" x14ac:dyDescent="0.75">
      <c r="A76" s="30" t="s">
        <v>4</v>
      </c>
      <c r="B76" s="30" t="s">
        <v>12</v>
      </c>
      <c r="C76" s="30" t="s">
        <v>82</v>
      </c>
      <c r="D76" s="31"/>
      <c r="E76" s="29">
        <v>43468.636960475997</v>
      </c>
      <c r="F76" s="29">
        <v>118388.98394013599</v>
      </c>
      <c r="G76" s="29">
        <v>148357.12273199999</v>
      </c>
      <c r="H76" s="29">
        <v>148357.12273199999</v>
      </c>
      <c r="I76" s="29">
        <v>148357.12273199999</v>
      </c>
      <c r="J76" s="29">
        <v>148357.12273199999</v>
      </c>
    </row>
    <row r="77" spans="1:10" ht="18.75" hidden="1" customHeight="1" x14ac:dyDescent="0.75">
      <c r="A77" s="30" t="s">
        <v>4</v>
      </c>
      <c r="B77" s="30" t="s">
        <v>12</v>
      </c>
      <c r="C77" s="30" t="s">
        <v>83</v>
      </c>
      <c r="D77" s="31"/>
      <c r="E77" s="29">
        <v>43468.636960475997</v>
      </c>
      <c r="F77" s="29">
        <v>118388.98394013599</v>
      </c>
      <c r="G77" s="29">
        <v>148357.12273199999</v>
      </c>
      <c r="H77" s="29">
        <v>148357.12273199999</v>
      </c>
      <c r="I77" s="29">
        <v>148357.12273199999</v>
      </c>
      <c r="J77" s="29">
        <v>148357.12273199999</v>
      </c>
    </row>
    <row r="78" spans="1:10" ht="18.75" customHeight="1" x14ac:dyDescent="0.75">
      <c r="A78" s="30" t="s">
        <v>4</v>
      </c>
      <c r="B78" s="30" t="s">
        <v>12</v>
      </c>
      <c r="C78" s="30" t="s">
        <v>84</v>
      </c>
      <c r="D78" s="31"/>
      <c r="E78" s="29">
        <v>43468.636960475997</v>
      </c>
      <c r="F78" s="29">
        <v>118388.98394013599</v>
      </c>
      <c r="G78" s="29">
        <v>148357.12273199999</v>
      </c>
      <c r="H78" s="29">
        <v>148357.12273199999</v>
      </c>
      <c r="I78" s="29">
        <v>148357.12273199999</v>
      </c>
      <c r="J78" s="29">
        <v>148357.12273199999</v>
      </c>
    </row>
    <row r="79" spans="1:10" ht="18.75" hidden="1" customHeight="1" x14ac:dyDescent="0.75">
      <c r="A79" s="30" t="s">
        <v>4</v>
      </c>
      <c r="B79" s="30" t="s">
        <v>12</v>
      </c>
      <c r="C79" s="30" t="s">
        <v>85</v>
      </c>
      <c r="D79" s="31"/>
      <c r="E79" s="29">
        <v>43468.636960475997</v>
      </c>
      <c r="F79" s="29">
        <v>118388.98394013599</v>
      </c>
      <c r="G79" s="29">
        <v>148357.12273199999</v>
      </c>
      <c r="H79" s="29">
        <v>148357.12273199999</v>
      </c>
      <c r="I79" s="29">
        <v>148357.12273199999</v>
      </c>
      <c r="J79" s="29">
        <v>148357.12273199999</v>
      </c>
    </row>
  </sheetData>
  <autoFilter ref="A2:J79" xr:uid="{0CEF7794-18A6-4FD2-BA39-562BF5EA4B73}">
    <filterColumn colId="2">
      <filters>
        <filter val="04_5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7F38-A482-4F13-9E91-DB0E8F66C53C}">
  <sheetPr filterMode="1"/>
  <dimension ref="A1:K152"/>
  <sheetViews>
    <sheetView workbookViewId="0">
      <selection activeCell="D12" sqref="D12:K152"/>
    </sheetView>
  </sheetViews>
  <sheetFormatPr defaultRowHeight="14.75" x14ac:dyDescent="0.75"/>
  <sheetData>
    <row r="1" spans="1:11" x14ac:dyDescent="0.75">
      <c r="A1" s="36" t="s">
        <v>0</v>
      </c>
      <c r="B1" s="35" t="s">
        <v>5</v>
      </c>
      <c r="C1" s="35" t="s">
        <v>5</v>
      </c>
      <c r="D1" s="36" t="s">
        <v>13</v>
      </c>
      <c r="E1" s="35"/>
      <c r="F1" s="35"/>
      <c r="G1" s="35"/>
      <c r="H1" s="35"/>
      <c r="I1" s="35"/>
      <c r="J1" s="35"/>
      <c r="K1" s="35"/>
    </row>
    <row r="2" spans="1:11" x14ac:dyDescent="0.75">
      <c r="A2" s="36" t="s">
        <v>14</v>
      </c>
      <c r="B2" s="36" t="s">
        <v>6</v>
      </c>
      <c r="C2" s="36" t="s">
        <v>74</v>
      </c>
      <c r="D2" s="37" t="s">
        <v>22</v>
      </c>
      <c r="E2" s="40">
        <v>2022</v>
      </c>
      <c r="F2" s="40">
        <v>2025</v>
      </c>
      <c r="G2" s="40">
        <v>2030</v>
      </c>
      <c r="H2" s="40">
        <v>2035</v>
      </c>
      <c r="I2" s="40">
        <v>2040</v>
      </c>
      <c r="J2" s="40">
        <v>2045</v>
      </c>
      <c r="K2" s="40">
        <v>2050</v>
      </c>
    </row>
    <row r="3" spans="1:11" hidden="1" x14ac:dyDescent="0.75">
      <c r="A3" s="37" t="s">
        <v>15</v>
      </c>
      <c r="B3" s="37" t="s">
        <v>18</v>
      </c>
      <c r="C3" s="37" t="s">
        <v>75</v>
      </c>
      <c r="D3" s="38"/>
      <c r="E3" s="39">
        <v>254.597205296</v>
      </c>
      <c r="F3" s="38"/>
      <c r="G3" s="38"/>
      <c r="H3" s="38"/>
      <c r="I3" s="38"/>
      <c r="J3" s="38"/>
      <c r="K3" s="38"/>
    </row>
    <row r="4" spans="1:11" hidden="1" x14ac:dyDescent="0.75">
      <c r="A4" s="37" t="s">
        <v>15</v>
      </c>
      <c r="B4" s="37" t="s">
        <v>18</v>
      </c>
      <c r="C4" s="37" t="s">
        <v>76</v>
      </c>
      <c r="D4" s="38"/>
      <c r="E4" s="39">
        <v>254.597205296</v>
      </c>
      <c r="F4" s="38"/>
      <c r="G4" s="38"/>
      <c r="H4" s="38"/>
      <c r="I4" s="38"/>
      <c r="J4" s="38"/>
      <c r="K4" s="38"/>
    </row>
    <row r="5" spans="1:11" hidden="1" x14ac:dyDescent="0.75">
      <c r="A5" s="37" t="s">
        <v>15</v>
      </c>
      <c r="B5" s="37" t="s">
        <v>18</v>
      </c>
      <c r="C5" s="37" t="s">
        <v>77</v>
      </c>
      <c r="D5" s="38"/>
      <c r="E5" s="39">
        <v>254.597205296</v>
      </c>
      <c r="F5" s="38"/>
      <c r="G5" s="38"/>
      <c r="H5" s="38"/>
      <c r="I5" s="38"/>
      <c r="J5" s="38"/>
      <c r="K5" s="38"/>
    </row>
    <row r="6" spans="1:11" hidden="1" x14ac:dyDescent="0.75">
      <c r="A6" s="37" t="s">
        <v>15</v>
      </c>
      <c r="B6" s="37" t="s">
        <v>18</v>
      </c>
      <c r="C6" s="37" t="s">
        <v>78</v>
      </c>
      <c r="D6" s="38"/>
      <c r="E6" s="39">
        <v>254.597205296</v>
      </c>
      <c r="F6" s="38"/>
      <c r="G6" s="38"/>
      <c r="H6" s="38"/>
      <c r="I6" s="38"/>
      <c r="J6" s="38"/>
      <c r="K6" s="38"/>
    </row>
    <row r="7" spans="1:11" hidden="1" x14ac:dyDescent="0.75">
      <c r="A7" s="37" t="s">
        <v>15</v>
      </c>
      <c r="B7" s="37" t="s">
        <v>18</v>
      </c>
      <c r="C7" s="37" t="s">
        <v>79</v>
      </c>
      <c r="D7" s="38"/>
      <c r="E7" s="39">
        <v>254.597205296</v>
      </c>
      <c r="F7" s="38"/>
      <c r="G7" s="38"/>
      <c r="H7" s="38"/>
      <c r="I7" s="38"/>
      <c r="J7" s="38"/>
      <c r="K7" s="38"/>
    </row>
    <row r="8" spans="1:11" hidden="1" x14ac:dyDescent="0.75">
      <c r="A8" s="37" t="s">
        <v>15</v>
      </c>
      <c r="B8" s="37" t="s">
        <v>18</v>
      </c>
      <c r="C8" s="37" t="s">
        <v>80</v>
      </c>
      <c r="D8" s="38"/>
      <c r="E8" s="39">
        <v>254.597205296</v>
      </c>
      <c r="F8" s="38"/>
      <c r="G8" s="38"/>
      <c r="H8" s="38"/>
      <c r="I8" s="38"/>
      <c r="J8" s="38"/>
      <c r="K8" s="38"/>
    </row>
    <row r="9" spans="1:11" hidden="1" x14ac:dyDescent="0.75">
      <c r="A9" s="37" t="s">
        <v>15</v>
      </c>
      <c r="B9" s="37" t="s">
        <v>18</v>
      </c>
      <c r="C9" s="37" t="s">
        <v>81</v>
      </c>
      <c r="D9" s="38"/>
      <c r="E9" s="39">
        <v>254.597205296</v>
      </c>
      <c r="F9" s="38"/>
      <c r="G9" s="38"/>
      <c r="H9" s="38"/>
      <c r="I9" s="38"/>
      <c r="J9" s="38"/>
      <c r="K9" s="38"/>
    </row>
    <row r="10" spans="1:11" hidden="1" x14ac:dyDescent="0.75">
      <c r="A10" s="37" t="s">
        <v>15</v>
      </c>
      <c r="B10" s="37" t="s">
        <v>18</v>
      </c>
      <c r="C10" s="37" t="s">
        <v>82</v>
      </c>
      <c r="D10" s="38"/>
      <c r="E10" s="39">
        <v>254.597205296</v>
      </c>
      <c r="F10" s="38"/>
      <c r="G10" s="38"/>
      <c r="H10" s="38"/>
      <c r="I10" s="38"/>
      <c r="J10" s="38"/>
      <c r="K10" s="38"/>
    </row>
    <row r="11" spans="1:11" hidden="1" x14ac:dyDescent="0.75">
      <c r="A11" s="37" t="s">
        <v>15</v>
      </c>
      <c r="B11" s="37" t="s">
        <v>18</v>
      </c>
      <c r="C11" s="37" t="s">
        <v>83</v>
      </c>
      <c r="D11" s="38"/>
      <c r="E11" s="39">
        <v>254.597205296</v>
      </c>
      <c r="F11" s="38"/>
      <c r="G11" s="38"/>
      <c r="H11" s="38"/>
      <c r="I11" s="38"/>
      <c r="J11" s="38"/>
      <c r="K11" s="38"/>
    </row>
    <row r="12" spans="1:11" x14ac:dyDescent="0.75">
      <c r="A12" s="37" t="s">
        <v>15</v>
      </c>
      <c r="B12" s="37" t="s">
        <v>18</v>
      </c>
      <c r="C12" s="37" t="s">
        <v>84</v>
      </c>
      <c r="D12" s="38"/>
      <c r="E12" s="39">
        <v>254.597205296</v>
      </c>
      <c r="F12" s="38"/>
      <c r="G12" s="38"/>
      <c r="H12" s="38"/>
      <c r="I12" s="38"/>
      <c r="J12" s="38"/>
      <c r="K12" s="38"/>
    </row>
    <row r="13" spans="1:11" hidden="1" x14ac:dyDescent="0.75">
      <c r="A13" s="37" t="s">
        <v>15</v>
      </c>
      <c r="B13" s="37" t="s">
        <v>18</v>
      </c>
      <c r="C13" s="37" t="s">
        <v>85</v>
      </c>
      <c r="D13" s="38"/>
      <c r="E13" s="39">
        <v>254.597205296</v>
      </c>
      <c r="F13" s="38"/>
      <c r="G13" s="38"/>
      <c r="H13" s="38"/>
      <c r="I13" s="38"/>
      <c r="J13" s="38"/>
      <c r="K13" s="38"/>
    </row>
    <row r="14" spans="1:11" hidden="1" x14ac:dyDescent="0.75">
      <c r="A14" s="37" t="s">
        <v>15</v>
      </c>
      <c r="B14" s="37" t="s">
        <v>7</v>
      </c>
      <c r="C14" s="37" t="s">
        <v>75</v>
      </c>
      <c r="D14" s="38"/>
      <c r="E14" s="39">
        <v>146.14035448320001</v>
      </c>
      <c r="F14" s="39">
        <v>136.09744416000001</v>
      </c>
      <c r="G14" s="39">
        <v>119.359260288</v>
      </c>
      <c r="H14" s="39">
        <v>102.62107641599999</v>
      </c>
      <c r="I14" s="39">
        <v>85.8828925440001</v>
      </c>
      <c r="J14" s="39">
        <v>69.144708672000107</v>
      </c>
      <c r="K14" s="39">
        <v>26.173349999999999</v>
      </c>
    </row>
    <row r="15" spans="1:11" hidden="1" x14ac:dyDescent="0.75">
      <c r="A15" s="37" t="s">
        <v>15</v>
      </c>
      <c r="B15" s="37" t="s">
        <v>7</v>
      </c>
      <c r="C15" s="37" t="s">
        <v>76</v>
      </c>
      <c r="D15" s="38"/>
      <c r="E15" s="39">
        <v>146.14035448320001</v>
      </c>
      <c r="F15" s="39">
        <v>136.09744416000001</v>
      </c>
      <c r="G15" s="39">
        <v>119.359260288</v>
      </c>
      <c r="H15" s="39">
        <v>102.62107641599999</v>
      </c>
      <c r="I15" s="39">
        <v>85.8828925440001</v>
      </c>
      <c r="J15" s="39">
        <v>65.471330271092199</v>
      </c>
      <c r="K15" s="39">
        <v>26.173349999999999</v>
      </c>
    </row>
    <row r="16" spans="1:11" hidden="1" x14ac:dyDescent="0.75">
      <c r="A16" s="37" t="s">
        <v>15</v>
      </c>
      <c r="B16" s="37" t="s">
        <v>7</v>
      </c>
      <c r="C16" s="37" t="s">
        <v>77</v>
      </c>
      <c r="D16" s="38"/>
      <c r="E16" s="39">
        <v>146.14035448320001</v>
      </c>
      <c r="F16" s="39">
        <v>136.09744416000001</v>
      </c>
      <c r="G16" s="39">
        <v>119.359260288</v>
      </c>
      <c r="H16" s="39">
        <v>102.62107641599999</v>
      </c>
      <c r="I16" s="39">
        <v>85.8828925440001</v>
      </c>
      <c r="J16" s="39">
        <v>52.443448798894799</v>
      </c>
      <c r="K16" s="39">
        <v>26.173349999999999</v>
      </c>
    </row>
    <row r="17" spans="1:11" hidden="1" x14ac:dyDescent="0.75">
      <c r="A17" s="37" t="s">
        <v>15</v>
      </c>
      <c r="B17" s="37" t="s">
        <v>7</v>
      </c>
      <c r="C17" s="37" t="s">
        <v>78</v>
      </c>
      <c r="D17" s="38"/>
      <c r="E17" s="39">
        <v>146.14035448320001</v>
      </c>
      <c r="F17" s="39">
        <v>136.09744416000001</v>
      </c>
      <c r="G17" s="39">
        <v>119.359260288</v>
      </c>
      <c r="H17" s="39">
        <v>102.62107641599999</v>
      </c>
      <c r="I17" s="39">
        <v>85.8828925440001</v>
      </c>
      <c r="J17" s="39">
        <v>39.415567326696902</v>
      </c>
      <c r="K17" s="39">
        <v>26.173349999999999</v>
      </c>
    </row>
    <row r="18" spans="1:11" hidden="1" x14ac:dyDescent="0.75">
      <c r="A18" s="37" t="s">
        <v>15</v>
      </c>
      <c r="B18" s="37" t="s">
        <v>7</v>
      </c>
      <c r="C18" s="37" t="s">
        <v>79</v>
      </c>
      <c r="D18" s="38"/>
      <c r="E18" s="39">
        <v>146.14035448320001</v>
      </c>
      <c r="F18" s="39">
        <v>136.09744416000001</v>
      </c>
      <c r="G18" s="39">
        <v>119.359260288</v>
      </c>
      <c r="H18" s="39">
        <v>102.62107641599999</v>
      </c>
      <c r="I18" s="39">
        <v>85.8828925440001</v>
      </c>
      <c r="J18" s="39">
        <v>34.532888178082203</v>
      </c>
      <c r="K18" s="39">
        <v>26.173349999999999</v>
      </c>
    </row>
    <row r="19" spans="1:11" hidden="1" x14ac:dyDescent="0.75">
      <c r="A19" s="37" t="s">
        <v>15</v>
      </c>
      <c r="B19" s="37" t="s">
        <v>7</v>
      </c>
      <c r="C19" s="37" t="s">
        <v>80</v>
      </c>
      <c r="D19" s="38"/>
      <c r="E19" s="39">
        <v>146.14035448320001</v>
      </c>
      <c r="F19" s="39">
        <v>136.09744416000001</v>
      </c>
      <c r="G19" s="39">
        <v>119.359260288</v>
      </c>
      <c r="H19" s="39">
        <v>102.62107641599999</v>
      </c>
      <c r="I19" s="39">
        <v>85.8828925440001</v>
      </c>
      <c r="J19" s="39">
        <v>34.532888178082203</v>
      </c>
      <c r="K19" s="39">
        <v>26.173349999999999</v>
      </c>
    </row>
    <row r="20" spans="1:11" hidden="1" x14ac:dyDescent="0.75">
      <c r="A20" s="37" t="s">
        <v>15</v>
      </c>
      <c r="B20" s="37" t="s">
        <v>7</v>
      </c>
      <c r="C20" s="37" t="s">
        <v>81</v>
      </c>
      <c r="D20" s="38"/>
      <c r="E20" s="39">
        <v>146.14035448320001</v>
      </c>
      <c r="F20" s="39">
        <v>136.09744416000001</v>
      </c>
      <c r="G20" s="39">
        <v>119.359260288</v>
      </c>
      <c r="H20" s="39">
        <v>102.62107641599999</v>
      </c>
      <c r="I20" s="39">
        <v>82.199160402598196</v>
      </c>
      <c r="J20" s="39">
        <v>34.532888178082203</v>
      </c>
      <c r="K20" s="39">
        <v>26.173349999999999</v>
      </c>
    </row>
    <row r="21" spans="1:11" hidden="1" x14ac:dyDescent="0.75">
      <c r="A21" s="37" t="s">
        <v>15</v>
      </c>
      <c r="B21" s="37" t="s">
        <v>7</v>
      </c>
      <c r="C21" s="37" t="s">
        <v>82</v>
      </c>
      <c r="D21" s="38"/>
      <c r="E21" s="39">
        <v>146.14035448320001</v>
      </c>
      <c r="F21" s="39">
        <v>136.09744416000001</v>
      </c>
      <c r="G21" s="39">
        <v>119.359260288</v>
      </c>
      <c r="H21" s="39">
        <v>102.62107641599999</v>
      </c>
      <c r="I21" s="39">
        <v>73.513906087799896</v>
      </c>
      <c r="J21" s="39">
        <v>34.532888178082203</v>
      </c>
      <c r="K21" s="39">
        <v>26.173349999999999</v>
      </c>
    </row>
    <row r="22" spans="1:11" hidden="1" x14ac:dyDescent="0.75">
      <c r="A22" s="37" t="s">
        <v>15</v>
      </c>
      <c r="B22" s="37" t="s">
        <v>7</v>
      </c>
      <c r="C22" s="37" t="s">
        <v>83</v>
      </c>
      <c r="D22" s="38"/>
      <c r="E22" s="39">
        <v>146.14035448320001</v>
      </c>
      <c r="F22" s="39">
        <v>136.09744416000001</v>
      </c>
      <c r="G22" s="39">
        <v>119.359260288</v>
      </c>
      <c r="H22" s="39">
        <v>102.62107641599999</v>
      </c>
      <c r="I22" s="39">
        <v>64.828651773001397</v>
      </c>
      <c r="J22" s="39">
        <v>34.532888178082203</v>
      </c>
      <c r="K22" s="39">
        <v>26.173349999999999</v>
      </c>
    </row>
    <row r="23" spans="1:11" x14ac:dyDescent="0.75">
      <c r="A23" s="37" t="s">
        <v>15</v>
      </c>
      <c r="B23" s="37" t="s">
        <v>7</v>
      </c>
      <c r="C23" s="37" t="s">
        <v>84</v>
      </c>
      <c r="D23" s="38"/>
      <c r="E23" s="39">
        <v>146.14035448320001</v>
      </c>
      <c r="F23" s="39">
        <v>136.09744416000001</v>
      </c>
      <c r="G23" s="39">
        <v>119.359260288</v>
      </c>
      <c r="H23" s="39">
        <v>102.62107641599999</v>
      </c>
      <c r="I23" s="39">
        <v>56.143397458203196</v>
      </c>
      <c r="J23" s="39">
        <v>34.532888178082203</v>
      </c>
      <c r="K23" s="39">
        <v>26.173349999999999</v>
      </c>
    </row>
    <row r="24" spans="1:11" hidden="1" x14ac:dyDescent="0.75">
      <c r="A24" s="37" t="s">
        <v>15</v>
      </c>
      <c r="B24" s="37" t="s">
        <v>7</v>
      </c>
      <c r="C24" s="37" t="s">
        <v>85</v>
      </c>
      <c r="D24" s="38"/>
      <c r="E24" s="39">
        <v>146.14035448320001</v>
      </c>
      <c r="F24" s="39">
        <v>136.09744416000001</v>
      </c>
      <c r="G24" s="39">
        <v>119.359260288</v>
      </c>
      <c r="H24" s="39">
        <v>102.62107641599999</v>
      </c>
      <c r="I24" s="39">
        <v>85.8828925440001</v>
      </c>
      <c r="J24" s="39">
        <v>69.144708672000107</v>
      </c>
      <c r="K24" s="39">
        <v>40.058245824788003</v>
      </c>
    </row>
    <row r="25" spans="1:11" hidden="1" x14ac:dyDescent="0.75">
      <c r="A25" s="37" t="s">
        <v>15</v>
      </c>
      <c r="B25" s="37" t="s">
        <v>8</v>
      </c>
      <c r="C25" s="37" t="s">
        <v>75</v>
      </c>
      <c r="D25" s="38"/>
      <c r="E25" s="38"/>
      <c r="F25" s="39">
        <v>297.65102011315997</v>
      </c>
      <c r="G25" s="39">
        <v>529.53224953150698</v>
      </c>
      <c r="H25" s="39">
        <v>815.12567332511003</v>
      </c>
      <c r="I25" s="39">
        <v>1078.3204707427101</v>
      </c>
      <c r="J25" s="39">
        <v>1529.75216952396</v>
      </c>
      <c r="K25" s="39">
        <v>1902.80448297921</v>
      </c>
    </row>
    <row r="26" spans="1:11" hidden="1" x14ac:dyDescent="0.75">
      <c r="A26" s="37" t="s">
        <v>15</v>
      </c>
      <c r="B26" s="37" t="s">
        <v>8</v>
      </c>
      <c r="C26" s="37" t="s">
        <v>76</v>
      </c>
      <c r="D26" s="38"/>
      <c r="E26" s="38"/>
      <c r="F26" s="39">
        <v>297.65102011315997</v>
      </c>
      <c r="G26" s="39">
        <v>466.11643941873501</v>
      </c>
      <c r="H26" s="39">
        <v>751.70986321233795</v>
      </c>
      <c r="I26" s="39">
        <v>1014.9046606299401</v>
      </c>
      <c r="J26" s="39">
        <v>1453.5898235601301</v>
      </c>
      <c r="K26" s="39">
        <v>1801.4493745534901</v>
      </c>
    </row>
    <row r="27" spans="1:11" hidden="1" x14ac:dyDescent="0.75">
      <c r="A27" s="37" t="s">
        <v>15</v>
      </c>
      <c r="B27" s="37" t="s">
        <v>8</v>
      </c>
      <c r="C27" s="37" t="s">
        <v>77</v>
      </c>
      <c r="D27" s="38"/>
      <c r="E27" s="38"/>
      <c r="F27" s="39">
        <v>297.65102011315997</v>
      </c>
      <c r="G27" s="39">
        <v>466.11643941873501</v>
      </c>
      <c r="H27" s="39">
        <v>751.70986321233795</v>
      </c>
      <c r="I27" s="39">
        <v>1014.9046606299401</v>
      </c>
      <c r="J27" s="39">
        <v>1388.99324459382</v>
      </c>
      <c r="K27" s="39">
        <v>1700.09426612778</v>
      </c>
    </row>
    <row r="28" spans="1:11" hidden="1" x14ac:dyDescent="0.75">
      <c r="A28" s="37" t="s">
        <v>15</v>
      </c>
      <c r="B28" s="37" t="s">
        <v>8</v>
      </c>
      <c r="C28" s="37" t="s">
        <v>78</v>
      </c>
      <c r="D28" s="38"/>
      <c r="E28" s="38"/>
      <c r="F28" s="39">
        <v>297.65102011315997</v>
      </c>
      <c r="G28" s="39">
        <v>466.11643941873501</v>
      </c>
      <c r="H28" s="39">
        <v>743.52336466816098</v>
      </c>
      <c r="I28" s="39">
        <v>1006.71816208576</v>
      </c>
      <c r="J28" s="39">
        <v>1324.3966656275099</v>
      </c>
      <c r="K28" s="39">
        <v>1598.7391577020701</v>
      </c>
    </row>
    <row r="29" spans="1:11" hidden="1" x14ac:dyDescent="0.75">
      <c r="A29" s="37" t="s">
        <v>15</v>
      </c>
      <c r="B29" s="37" t="s">
        <v>8</v>
      </c>
      <c r="C29" s="37" t="s">
        <v>79</v>
      </c>
      <c r="D29" s="38"/>
      <c r="E29" s="38"/>
      <c r="F29" s="39">
        <v>297.65102011315997</v>
      </c>
      <c r="G29" s="39">
        <v>466.11643941873501</v>
      </c>
      <c r="H29" s="39">
        <v>718.18458756173197</v>
      </c>
      <c r="I29" s="39">
        <v>970.25273570472996</v>
      </c>
      <c r="J29" s="39">
        <v>1252.6603077494301</v>
      </c>
      <c r="K29" s="39">
        <v>1497.38404927635</v>
      </c>
    </row>
    <row r="30" spans="1:11" hidden="1" x14ac:dyDescent="0.75">
      <c r="A30" s="37" t="s">
        <v>15</v>
      </c>
      <c r="B30" s="37" t="s">
        <v>8</v>
      </c>
      <c r="C30" s="37" t="s">
        <v>80</v>
      </c>
      <c r="D30" s="38"/>
      <c r="E30" s="38"/>
      <c r="F30" s="39">
        <v>297.65102011315997</v>
      </c>
      <c r="G30" s="39">
        <v>466.11643941873501</v>
      </c>
      <c r="H30" s="39">
        <v>692.84581045530399</v>
      </c>
      <c r="I30" s="39">
        <v>919.57518149187194</v>
      </c>
      <c r="J30" s="39">
        <v>1176.6439764301399</v>
      </c>
      <c r="K30" s="39">
        <v>1396.0289408506401</v>
      </c>
    </row>
    <row r="31" spans="1:11" hidden="1" x14ac:dyDescent="0.75">
      <c r="A31" s="37" t="s">
        <v>15</v>
      </c>
      <c r="B31" s="37" t="s">
        <v>8</v>
      </c>
      <c r="C31" s="37" t="s">
        <v>81</v>
      </c>
      <c r="D31" s="38"/>
      <c r="E31" s="38"/>
      <c r="F31" s="39">
        <v>297.65102011315997</v>
      </c>
      <c r="G31" s="39">
        <v>466.11643941873501</v>
      </c>
      <c r="H31" s="39">
        <v>667.50703334887498</v>
      </c>
      <c r="I31" s="39">
        <v>872.12664873421204</v>
      </c>
      <c r="J31" s="39">
        <v>1100.6276451108499</v>
      </c>
      <c r="K31" s="39">
        <v>1294.67383242492</v>
      </c>
    </row>
    <row r="32" spans="1:11" hidden="1" x14ac:dyDescent="0.75">
      <c r="A32" s="37" t="s">
        <v>15</v>
      </c>
      <c r="B32" s="37" t="s">
        <v>8</v>
      </c>
      <c r="C32" s="37" t="s">
        <v>82</v>
      </c>
      <c r="D32" s="38"/>
      <c r="E32" s="38"/>
      <c r="F32" s="39">
        <v>297.65102011315997</v>
      </c>
      <c r="G32" s="39">
        <v>466.11643941873501</v>
      </c>
      <c r="H32" s="39">
        <v>642.16825624244598</v>
      </c>
      <c r="I32" s="39">
        <v>829.06226275666995</v>
      </c>
      <c r="J32" s="39">
        <v>1024.61131379157</v>
      </c>
      <c r="K32" s="39">
        <v>1193.3187239992001</v>
      </c>
    </row>
    <row r="33" spans="1:11" hidden="1" x14ac:dyDescent="0.75">
      <c r="A33" s="37" t="s">
        <v>15</v>
      </c>
      <c r="B33" s="37" t="s">
        <v>8</v>
      </c>
      <c r="C33" s="37" t="s">
        <v>83</v>
      </c>
      <c r="D33" s="38"/>
      <c r="E33" s="38"/>
      <c r="F33" s="39">
        <v>297.65102011315997</v>
      </c>
      <c r="G33" s="39">
        <v>466.11643941873501</v>
      </c>
      <c r="H33" s="39">
        <v>616.82947913601697</v>
      </c>
      <c r="I33" s="39">
        <v>785.99787677912798</v>
      </c>
      <c r="J33" s="39">
        <v>948.59498247228203</v>
      </c>
      <c r="K33" s="39">
        <v>1091.96361557349</v>
      </c>
    </row>
    <row r="34" spans="1:11" x14ac:dyDescent="0.75">
      <c r="A34" s="37" t="s">
        <v>15</v>
      </c>
      <c r="B34" s="37" t="s">
        <v>8</v>
      </c>
      <c r="C34" s="37" t="s">
        <v>84</v>
      </c>
      <c r="D34" s="38"/>
      <c r="E34" s="38"/>
      <c r="F34" s="39">
        <v>297.65102011315997</v>
      </c>
      <c r="G34" s="39">
        <v>466.11643941873501</v>
      </c>
      <c r="H34" s="39">
        <v>591.49070202958899</v>
      </c>
      <c r="I34" s="39">
        <v>742.933490801586</v>
      </c>
      <c r="J34" s="39">
        <v>872.57865115299603</v>
      </c>
      <c r="K34" s="39">
        <v>990.60850714777496</v>
      </c>
    </row>
    <row r="35" spans="1:11" hidden="1" x14ac:dyDescent="0.75">
      <c r="A35" s="37" t="s">
        <v>15</v>
      </c>
      <c r="B35" s="37" t="s">
        <v>8</v>
      </c>
      <c r="C35" s="37" t="s">
        <v>85</v>
      </c>
      <c r="D35" s="38"/>
      <c r="E35" s="38"/>
      <c r="F35" s="39">
        <v>297.65102011315997</v>
      </c>
      <c r="G35" s="39">
        <v>529.53224953150698</v>
      </c>
      <c r="H35" s="39">
        <v>815.12567332511003</v>
      </c>
      <c r="I35" s="39">
        <v>1078.3204707427101</v>
      </c>
      <c r="J35" s="39">
        <v>1529.75216952396</v>
      </c>
      <c r="K35" s="39">
        <v>1991.9886124085101</v>
      </c>
    </row>
    <row r="36" spans="1:11" hidden="1" x14ac:dyDescent="0.75">
      <c r="A36" s="37" t="s">
        <v>15</v>
      </c>
      <c r="B36" s="37" t="s">
        <v>21</v>
      </c>
      <c r="C36" s="37" t="s">
        <v>75</v>
      </c>
      <c r="D36" s="38"/>
      <c r="E36" s="38"/>
      <c r="F36" s="38"/>
      <c r="G36" s="38"/>
      <c r="H36" s="38"/>
      <c r="I36" s="38"/>
      <c r="J36" s="38"/>
      <c r="K36" s="39">
        <v>57.904807586279702</v>
      </c>
    </row>
    <row r="37" spans="1:11" hidden="1" x14ac:dyDescent="0.75">
      <c r="A37" s="37" t="s">
        <v>15</v>
      </c>
      <c r="B37" s="37" t="s">
        <v>21</v>
      </c>
      <c r="C37" s="37" t="s">
        <v>76</v>
      </c>
      <c r="D37" s="38"/>
      <c r="E37" s="38"/>
      <c r="F37" s="38"/>
      <c r="G37" s="39">
        <v>36.237605778726703</v>
      </c>
      <c r="H37" s="39">
        <v>36.237605778726703</v>
      </c>
      <c r="I37" s="39">
        <v>36.237605778726703</v>
      </c>
      <c r="J37" s="39">
        <v>45.3580297512108</v>
      </c>
      <c r="K37" s="39">
        <v>115.822012400974</v>
      </c>
    </row>
    <row r="38" spans="1:11" hidden="1" x14ac:dyDescent="0.75">
      <c r="A38" s="37" t="s">
        <v>15</v>
      </c>
      <c r="B38" s="37" t="s">
        <v>21</v>
      </c>
      <c r="C38" s="37" t="s">
        <v>77</v>
      </c>
      <c r="D38" s="38"/>
      <c r="E38" s="38"/>
      <c r="F38" s="38"/>
      <c r="G38" s="39">
        <v>36.237605778726703</v>
      </c>
      <c r="H38" s="39">
        <v>36.237605778726703</v>
      </c>
      <c r="I38" s="39">
        <v>36.237605778726703</v>
      </c>
      <c r="J38" s="39">
        <v>88.784301325202804</v>
      </c>
      <c r="K38" s="39">
        <v>173.73921721566799</v>
      </c>
    </row>
    <row r="39" spans="1:11" hidden="1" x14ac:dyDescent="0.75">
      <c r="A39" s="37" t="s">
        <v>15</v>
      </c>
      <c r="B39" s="37" t="s">
        <v>21</v>
      </c>
      <c r="C39" s="37" t="s">
        <v>78</v>
      </c>
      <c r="D39" s="38"/>
      <c r="E39" s="38"/>
      <c r="F39" s="38"/>
      <c r="G39" s="39">
        <v>36.237605778726703</v>
      </c>
      <c r="H39" s="39">
        <v>40.915604946827997</v>
      </c>
      <c r="I39" s="39">
        <v>40.915604946827997</v>
      </c>
      <c r="J39" s="39">
        <v>132.210572899195</v>
      </c>
      <c r="K39" s="39">
        <v>231.65642203036199</v>
      </c>
    </row>
    <row r="40" spans="1:11" hidden="1" x14ac:dyDescent="0.75">
      <c r="A40" s="37" t="s">
        <v>15</v>
      </c>
      <c r="B40" s="37" t="s">
        <v>21</v>
      </c>
      <c r="C40" s="37" t="s">
        <v>79</v>
      </c>
      <c r="D40" s="38"/>
      <c r="E40" s="38"/>
      <c r="F40" s="38"/>
      <c r="G40" s="39">
        <v>36.237605778726703</v>
      </c>
      <c r="H40" s="39">
        <v>55.394906150501498</v>
      </c>
      <c r="I40" s="39">
        <v>61.752991450276198</v>
      </c>
      <c r="J40" s="39">
        <v>175.644116975261</v>
      </c>
      <c r="K40" s="39">
        <v>289.57362684505699</v>
      </c>
    </row>
    <row r="41" spans="1:11" hidden="1" x14ac:dyDescent="0.75">
      <c r="A41" s="37" t="s">
        <v>15</v>
      </c>
      <c r="B41" s="37" t="s">
        <v>21</v>
      </c>
      <c r="C41" s="37" t="s">
        <v>80</v>
      </c>
      <c r="D41" s="38"/>
      <c r="E41" s="38"/>
      <c r="F41" s="38"/>
      <c r="G41" s="39">
        <v>36.237605778726703</v>
      </c>
      <c r="H41" s="39">
        <v>69.874207354174999</v>
      </c>
      <c r="I41" s="39">
        <v>90.711593857623299</v>
      </c>
      <c r="J41" s="39">
        <v>219.082020586282</v>
      </c>
      <c r="K41" s="39">
        <v>347.490831659751</v>
      </c>
    </row>
    <row r="42" spans="1:11" hidden="1" x14ac:dyDescent="0.75">
      <c r="A42" s="37" t="s">
        <v>15</v>
      </c>
      <c r="B42" s="37" t="s">
        <v>21</v>
      </c>
      <c r="C42" s="37" t="s">
        <v>81</v>
      </c>
      <c r="D42" s="38"/>
      <c r="E42" s="38"/>
      <c r="F42" s="38"/>
      <c r="G42" s="39">
        <v>36.237605778726703</v>
      </c>
      <c r="H42" s="39">
        <v>84.3535085578485</v>
      </c>
      <c r="I42" s="39">
        <v>119.666907218416</v>
      </c>
      <c r="J42" s="39">
        <v>262.519924197303</v>
      </c>
      <c r="K42" s="39">
        <v>405.408036474445</v>
      </c>
    </row>
    <row r="43" spans="1:11" hidden="1" x14ac:dyDescent="0.75">
      <c r="A43" s="37" t="s">
        <v>15</v>
      </c>
      <c r="B43" s="37" t="s">
        <v>21</v>
      </c>
      <c r="C43" s="37" t="s">
        <v>82</v>
      </c>
      <c r="D43" s="38"/>
      <c r="E43" s="38"/>
      <c r="F43" s="38"/>
      <c r="G43" s="39">
        <v>36.237605778726703</v>
      </c>
      <c r="H43" s="39">
        <v>98.832809761522199</v>
      </c>
      <c r="I43" s="39">
        <v>148.61775493440999</v>
      </c>
      <c r="J43" s="39">
        <v>305.957827808324</v>
      </c>
      <c r="K43" s="39">
        <v>463.32524128914002</v>
      </c>
    </row>
    <row r="44" spans="1:11" hidden="1" x14ac:dyDescent="0.75">
      <c r="A44" s="37" t="s">
        <v>15</v>
      </c>
      <c r="B44" s="37" t="s">
        <v>21</v>
      </c>
      <c r="C44" s="37" t="s">
        <v>83</v>
      </c>
      <c r="D44" s="38"/>
      <c r="E44" s="38"/>
      <c r="F44" s="38"/>
      <c r="G44" s="39">
        <v>36.237605778726703</v>
      </c>
      <c r="H44" s="39">
        <v>113.312110965196</v>
      </c>
      <c r="I44" s="39">
        <v>177.56860265040501</v>
      </c>
      <c r="J44" s="39">
        <v>349.39573141934397</v>
      </c>
      <c r="K44" s="39">
        <v>521.24244610383403</v>
      </c>
    </row>
    <row r="45" spans="1:11" x14ac:dyDescent="0.75">
      <c r="A45" s="37" t="s">
        <v>15</v>
      </c>
      <c r="B45" s="37" t="s">
        <v>21</v>
      </c>
      <c r="C45" s="37" t="s">
        <v>84</v>
      </c>
      <c r="D45" s="38"/>
      <c r="E45" s="38"/>
      <c r="F45" s="38"/>
      <c r="G45" s="39">
        <v>36.237605778726703</v>
      </c>
      <c r="H45" s="39">
        <v>127.791412168869</v>
      </c>
      <c r="I45" s="39">
        <v>206.51945036640001</v>
      </c>
      <c r="J45" s="39">
        <v>392.83363503036497</v>
      </c>
      <c r="K45" s="39">
        <v>579.15965091852797</v>
      </c>
    </row>
    <row r="46" spans="1:11" hidden="1" x14ac:dyDescent="0.75">
      <c r="A46" s="37" t="s">
        <v>16</v>
      </c>
      <c r="B46" s="37" t="s">
        <v>17</v>
      </c>
      <c r="C46" s="37" t="s">
        <v>75</v>
      </c>
      <c r="D46" s="38"/>
      <c r="E46" s="39">
        <v>219.32074181594601</v>
      </c>
      <c r="F46" s="39">
        <v>153.52451927116201</v>
      </c>
      <c r="G46" s="39">
        <v>43.864148363189202</v>
      </c>
      <c r="H46" s="38"/>
      <c r="I46" s="38"/>
      <c r="J46" s="38"/>
      <c r="K46" s="38"/>
    </row>
    <row r="47" spans="1:11" hidden="1" x14ac:dyDescent="0.75">
      <c r="A47" s="37" t="s">
        <v>16</v>
      </c>
      <c r="B47" s="37" t="s">
        <v>17</v>
      </c>
      <c r="C47" s="37" t="s">
        <v>76</v>
      </c>
      <c r="D47" s="38"/>
      <c r="E47" s="39">
        <v>219.32074181594601</v>
      </c>
      <c r="F47" s="39">
        <v>153.52451927116201</v>
      </c>
      <c r="G47" s="39">
        <v>43.864148363189202</v>
      </c>
      <c r="H47" s="38"/>
      <c r="I47" s="38"/>
      <c r="J47" s="38"/>
      <c r="K47" s="38"/>
    </row>
    <row r="48" spans="1:11" hidden="1" x14ac:dyDescent="0.75">
      <c r="A48" s="37" t="s">
        <v>16</v>
      </c>
      <c r="B48" s="37" t="s">
        <v>17</v>
      </c>
      <c r="C48" s="37" t="s">
        <v>77</v>
      </c>
      <c r="D48" s="38"/>
      <c r="E48" s="39">
        <v>219.32074181594601</v>
      </c>
      <c r="F48" s="39">
        <v>153.52451927116201</v>
      </c>
      <c r="G48" s="39">
        <v>43.864148363189202</v>
      </c>
      <c r="H48" s="38"/>
      <c r="I48" s="38"/>
      <c r="J48" s="38"/>
      <c r="K48" s="38"/>
    </row>
    <row r="49" spans="1:11" hidden="1" x14ac:dyDescent="0.75">
      <c r="A49" s="37" t="s">
        <v>16</v>
      </c>
      <c r="B49" s="37" t="s">
        <v>17</v>
      </c>
      <c r="C49" s="37" t="s">
        <v>78</v>
      </c>
      <c r="D49" s="38"/>
      <c r="E49" s="39">
        <v>219.32074181594601</v>
      </c>
      <c r="F49" s="39">
        <v>153.52451927116201</v>
      </c>
      <c r="G49" s="39">
        <v>43.864148363189202</v>
      </c>
      <c r="H49" s="38"/>
      <c r="I49" s="38"/>
      <c r="J49" s="38"/>
      <c r="K49" s="38"/>
    </row>
    <row r="50" spans="1:11" hidden="1" x14ac:dyDescent="0.75">
      <c r="A50" s="37" t="s">
        <v>16</v>
      </c>
      <c r="B50" s="37" t="s">
        <v>17</v>
      </c>
      <c r="C50" s="37" t="s">
        <v>79</v>
      </c>
      <c r="D50" s="38"/>
      <c r="E50" s="39">
        <v>219.32074181594601</v>
      </c>
      <c r="F50" s="39">
        <v>153.52451927116201</v>
      </c>
      <c r="G50" s="39">
        <v>43.864148363189202</v>
      </c>
      <c r="H50" s="38"/>
      <c r="I50" s="38"/>
      <c r="J50" s="38"/>
      <c r="K50" s="38"/>
    </row>
    <row r="51" spans="1:11" hidden="1" x14ac:dyDescent="0.75">
      <c r="A51" s="37" t="s">
        <v>16</v>
      </c>
      <c r="B51" s="37" t="s">
        <v>17</v>
      </c>
      <c r="C51" s="37" t="s">
        <v>80</v>
      </c>
      <c r="D51" s="38"/>
      <c r="E51" s="39">
        <v>219.32074181594601</v>
      </c>
      <c r="F51" s="39">
        <v>153.52451927116201</v>
      </c>
      <c r="G51" s="39">
        <v>43.864148363189202</v>
      </c>
      <c r="H51" s="38"/>
      <c r="I51" s="38"/>
      <c r="J51" s="38"/>
      <c r="K51" s="38"/>
    </row>
    <row r="52" spans="1:11" hidden="1" x14ac:dyDescent="0.75">
      <c r="A52" s="37" t="s">
        <v>16</v>
      </c>
      <c r="B52" s="37" t="s">
        <v>17</v>
      </c>
      <c r="C52" s="37" t="s">
        <v>81</v>
      </c>
      <c r="D52" s="38"/>
      <c r="E52" s="39">
        <v>219.32074181594601</v>
      </c>
      <c r="F52" s="39">
        <v>153.52451927116201</v>
      </c>
      <c r="G52" s="39">
        <v>43.864148363189202</v>
      </c>
      <c r="H52" s="38"/>
      <c r="I52" s="38"/>
      <c r="J52" s="38"/>
      <c r="K52" s="38"/>
    </row>
    <row r="53" spans="1:11" hidden="1" x14ac:dyDescent="0.75">
      <c r="A53" s="37" t="s">
        <v>16</v>
      </c>
      <c r="B53" s="37" t="s">
        <v>17</v>
      </c>
      <c r="C53" s="37" t="s">
        <v>82</v>
      </c>
      <c r="D53" s="38"/>
      <c r="E53" s="39">
        <v>219.32074181594601</v>
      </c>
      <c r="F53" s="39">
        <v>153.52451927116201</v>
      </c>
      <c r="G53" s="39">
        <v>43.864148363189202</v>
      </c>
      <c r="H53" s="38"/>
      <c r="I53" s="38"/>
      <c r="J53" s="38"/>
      <c r="K53" s="38"/>
    </row>
    <row r="54" spans="1:11" hidden="1" x14ac:dyDescent="0.75">
      <c r="A54" s="37" t="s">
        <v>16</v>
      </c>
      <c r="B54" s="37" t="s">
        <v>17</v>
      </c>
      <c r="C54" s="37" t="s">
        <v>83</v>
      </c>
      <c r="D54" s="38"/>
      <c r="E54" s="39">
        <v>219.32074181594601</v>
      </c>
      <c r="F54" s="39">
        <v>153.52451927116201</v>
      </c>
      <c r="G54" s="39">
        <v>43.864148363189202</v>
      </c>
      <c r="H54" s="38"/>
      <c r="I54" s="38"/>
      <c r="J54" s="38"/>
      <c r="K54" s="38"/>
    </row>
    <row r="55" spans="1:11" x14ac:dyDescent="0.75">
      <c r="A55" s="37" t="s">
        <v>16</v>
      </c>
      <c r="B55" s="37" t="s">
        <v>17</v>
      </c>
      <c r="C55" s="37" t="s">
        <v>84</v>
      </c>
      <c r="D55" s="38"/>
      <c r="E55" s="39">
        <v>219.32074181594601</v>
      </c>
      <c r="F55" s="39">
        <v>153.52451927116201</v>
      </c>
      <c r="G55" s="39">
        <v>43.864148363189202</v>
      </c>
      <c r="H55" s="38"/>
      <c r="I55" s="38"/>
      <c r="J55" s="38"/>
      <c r="K55" s="38"/>
    </row>
    <row r="56" spans="1:11" hidden="1" x14ac:dyDescent="0.75">
      <c r="A56" s="37" t="s">
        <v>16</v>
      </c>
      <c r="B56" s="37" t="s">
        <v>17</v>
      </c>
      <c r="C56" s="37" t="s">
        <v>85</v>
      </c>
      <c r="D56" s="38"/>
      <c r="E56" s="39">
        <v>219.32074181594601</v>
      </c>
      <c r="F56" s="39">
        <v>153.52451927116201</v>
      </c>
      <c r="G56" s="39">
        <v>43.864148363189202</v>
      </c>
      <c r="H56" s="38"/>
      <c r="I56" s="38"/>
      <c r="J56" s="38"/>
      <c r="K56" s="38"/>
    </row>
    <row r="57" spans="1:11" hidden="1" x14ac:dyDescent="0.75">
      <c r="A57" s="37" t="s">
        <v>16</v>
      </c>
      <c r="B57" s="37" t="s">
        <v>18</v>
      </c>
      <c r="C57" s="37" t="s">
        <v>75</v>
      </c>
      <c r="D57" s="38"/>
      <c r="E57" s="39">
        <v>1244.93175684931</v>
      </c>
      <c r="F57" s="39">
        <v>1137.2444257583199</v>
      </c>
      <c r="G57" s="39">
        <v>957.76554060665399</v>
      </c>
      <c r="H57" s="39">
        <v>778.28665545498995</v>
      </c>
      <c r="I57" s="39">
        <v>598.80777030332695</v>
      </c>
      <c r="J57" s="39">
        <v>419.32888515166297</v>
      </c>
      <c r="K57" s="39">
        <v>239.85</v>
      </c>
    </row>
    <row r="58" spans="1:11" hidden="1" x14ac:dyDescent="0.75">
      <c r="A58" s="37" t="s">
        <v>16</v>
      </c>
      <c r="B58" s="37" t="s">
        <v>18</v>
      </c>
      <c r="C58" s="37" t="s">
        <v>76</v>
      </c>
      <c r="D58" s="38"/>
      <c r="E58" s="39">
        <v>1244.93175684931</v>
      </c>
      <c r="F58" s="39">
        <v>1137.2444257583199</v>
      </c>
      <c r="G58" s="39">
        <v>957.76554060665399</v>
      </c>
      <c r="H58" s="39">
        <v>778.28665545498995</v>
      </c>
      <c r="I58" s="39">
        <v>598.80777030332695</v>
      </c>
      <c r="J58" s="39">
        <v>419.32888515166297</v>
      </c>
      <c r="K58" s="39">
        <v>239.85</v>
      </c>
    </row>
    <row r="59" spans="1:11" hidden="1" x14ac:dyDescent="0.75">
      <c r="A59" s="37" t="s">
        <v>16</v>
      </c>
      <c r="B59" s="37" t="s">
        <v>18</v>
      </c>
      <c r="C59" s="37" t="s">
        <v>77</v>
      </c>
      <c r="D59" s="38"/>
      <c r="E59" s="39">
        <v>1244.93175684931</v>
      </c>
      <c r="F59" s="39">
        <v>1137.2444257583199</v>
      </c>
      <c r="G59" s="39">
        <v>957.76554060665399</v>
      </c>
      <c r="H59" s="39">
        <v>778.28665545498995</v>
      </c>
      <c r="I59" s="39">
        <v>598.80777030332695</v>
      </c>
      <c r="J59" s="39">
        <v>419.32888515166297</v>
      </c>
      <c r="K59" s="39">
        <v>239.85</v>
      </c>
    </row>
    <row r="60" spans="1:11" hidden="1" x14ac:dyDescent="0.75">
      <c r="A60" s="37" t="s">
        <v>16</v>
      </c>
      <c r="B60" s="37" t="s">
        <v>18</v>
      </c>
      <c r="C60" s="37" t="s">
        <v>78</v>
      </c>
      <c r="D60" s="38"/>
      <c r="E60" s="39">
        <v>1244.93175684931</v>
      </c>
      <c r="F60" s="39">
        <v>1137.2444257583199</v>
      </c>
      <c r="G60" s="39">
        <v>957.76554060665399</v>
      </c>
      <c r="H60" s="39">
        <v>778.28665545498995</v>
      </c>
      <c r="I60" s="39">
        <v>598.80777030332695</v>
      </c>
      <c r="J60" s="39">
        <v>419.32888515166297</v>
      </c>
      <c r="K60" s="39">
        <v>239.85</v>
      </c>
    </row>
    <row r="61" spans="1:11" hidden="1" x14ac:dyDescent="0.75">
      <c r="A61" s="37" t="s">
        <v>16</v>
      </c>
      <c r="B61" s="37" t="s">
        <v>18</v>
      </c>
      <c r="C61" s="37" t="s">
        <v>79</v>
      </c>
      <c r="D61" s="38"/>
      <c r="E61" s="39">
        <v>1244.93175684931</v>
      </c>
      <c r="F61" s="39">
        <v>1137.2444257583199</v>
      </c>
      <c r="G61" s="39">
        <v>957.76554060665399</v>
      </c>
      <c r="H61" s="39">
        <v>778.28665545498995</v>
      </c>
      <c r="I61" s="39">
        <v>598.80777030332695</v>
      </c>
      <c r="J61" s="39">
        <v>419.32888515166297</v>
      </c>
      <c r="K61" s="39">
        <v>239.85</v>
      </c>
    </row>
    <row r="62" spans="1:11" hidden="1" x14ac:dyDescent="0.75">
      <c r="A62" s="37" t="s">
        <v>16</v>
      </c>
      <c r="B62" s="37" t="s">
        <v>18</v>
      </c>
      <c r="C62" s="37" t="s">
        <v>80</v>
      </c>
      <c r="D62" s="38"/>
      <c r="E62" s="39">
        <v>1244.93175684931</v>
      </c>
      <c r="F62" s="39">
        <v>1137.2444257583199</v>
      </c>
      <c r="G62" s="39">
        <v>957.76554060665399</v>
      </c>
      <c r="H62" s="39">
        <v>778.28665545498995</v>
      </c>
      <c r="I62" s="39">
        <v>598.80777030332695</v>
      </c>
      <c r="J62" s="39">
        <v>419.32888515166297</v>
      </c>
      <c r="K62" s="39">
        <v>239.85</v>
      </c>
    </row>
    <row r="63" spans="1:11" hidden="1" x14ac:dyDescent="0.75">
      <c r="A63" s="37" t="s">
        <v>16</v>
      </c>
      <c r="B63" s="37" t="s">
        <v>18</v>
      </c>
      <c r="C63" s="37" t="s">
        <v>81</v>
      </c>
      <c r="D63" s="38"/>
      <c r="E63" s="39">
        <v>1244.93175684931</v>
      </c>
      <c r="F63" s="39">
        <v>1137.2444257583199</v>
      </c>
      <c r="G63" s="39">
        <v>957.76554060665399</v>
      </c>
      <c r="H63" s="39">
        <v>778.28665545498995</v>
      </c>
      <c r="I63" s="39">
        <v>598.80777030332695</v>
      </c>
      <c r="J63" s="39">
        <v>419.32888515166297</v>
      </c>
      <c r="K63" s="39">
        <v>239.85</v>
      </c>
    </row>
    <row r="64" spans="1:11" hidden="1" x14ac:dyDescent="0.75">
      <c r="A64" s="37" t="s">
        <v>16</v>
      </c>
      <c r="B64" s="37" t="s">
        <v>18</v>
      </c>
      <c r="C64" s="37" t="s">
        <v>82</v>
      </c>
      <c r="D64" s="38"/>
      <c r="E64" s="39">
        <v>1244.93175684931</v>
      </c>
      <c r="F64" s="39">
        <v>1137.2444257583199</v>
      </c>
      <c r="G64" s="39">
        <v>957.76554060665399</v>
      </c>
      <c r="H64" s="39">
        <v>778.28665545498995</v>
      </c>
      <c r="I64" s="39">
        <v>598.80777030332695</v>
      </c>
      <c r="J64" s="39">
        <v>419.32888515166297</v>
      </c>
      <c r="K64" s="39">
        <v>239.85</v>
      </c>
    </row>
    <row r="65" spans="1:11" hidden="1" x14ac:dyDescent="0.75">
      <c r="A65" s="37" t="s">
        <v>16</v>
      </c>
      <c r="B65" s="37" t="s">
        <v>18</v>
      </c>
      <c r="C65" s="37" t="s">
        <v>83</v>
      </c>
      <c r="D65" s="38"/>
      <c r="E65" s="39">
        <v>1244.93175684931</v>
      </c>
      <c r="F65" s="39">
        <v>1137.2444257583199</v>
      </c>
      <c r="G65" s="39">
        <v>957.76554060665399</v>
      </c>
      <c r="H65" s="39">
        <v>778.28665545498995</v>
      </c>
      <c r="I65" s="39">
        <v>598.80777030332695</v>
      </c>
      <c r="J65" s="39">
        <v>419.32888515166297</v>
      </c>
      <c r="K65" s="39">
        <v>239.85</v>
      </c>
    </row>
    <row r="66" spans="1:11" x14ac:dyDescent="0.75">
      <c r="A66" s="37" t="s">
        <v>16</v>
      </c>
      <c r="B66" s="37" t="s">
        <v>18</v>
      </c>
      <c r="C66" s="37" t="s">
        <v>84</v>
      </c>
      <c r="D66" s="38"/>
      <c r="E66" s="39">
        <v>1244.93175684931</v>
      </c>
      <c r="F66" s="39">
        <v>1137.2444257583199</v>
      </c>
      <c r="G66" s="39">
        <v>957.76554060665399</v>
      </c>
      <c r="H66" s="39">
        <v>778.28665545498995</v>
      </c>
      <c r="I66" s="39">
        <v>598.80777030332695</v>
      </c>
      <c r="J66" s="39">
        <v>419.32888515166297</v>
      </c>
      <c r="K66" s="39">
        <v>239.85</v>
      </c>
    </row>
    <row r="67" spans="1:11" hidden="1" x14ac:dyDescent="0.75">
      <c r="A67" s="37" t="s">
        <v>16</v>
      </c>
      <c r="B67" s="37" t="s">
        <v>18</v>
      </c>
      <c r="C67" s="37" t="s">
        <v>85</v>
      </c>
      <c r="D67" s="38"/>
      <c r="E67" s="39">
        <v>1244.93175684931</v>
      </c>
      <c r="F67" s="39">
        <v>1137.2444257583199</v>
      </c>
      <c r="G67" s="39">
        <v>957.76554060665399</v>
      </c>
      <c r="H67" s="39">
        <v>778.28665545498995</v>
      </c>
      <c r="I67" s="39">
        <v>598.80777030332695</v>
      </c>
      <c r="J67" s="39">
        <v>419.32888515166297</v>
      </c>
      <c r="K67" s="39">
        <v>239.85</v>
      </c>
    </row>
    <row r="68" spans="1:11" hidden="1" x14ac:dyDescent="0.75">
      <c r="A68" s="37" t="s">
        <v>16</v>
      </c>
      <c r="B68" s="37" t="s">
        <v>7</v>
      </c>
      <c r="C68" s="37" t="s">
        <v>75</v>
      </c>
      <c r="D68" s="38"/>
      <c r="E68" s="39">
        <v>347.55601808219302</v>
      </c>
      <c r="F68" s="39">
        <v>323.67162328767199</v>
      </c>
      <c r="G68" s="39">
        <v>283.86429863013802</v>
      </c>
      <c r="H68" s="39">
        <v>244.056973972603</v>
      </c>
      <c r="I68" s="39">
        <v>204.24964931506901</v>
      </c>
      <c r="J68" s="39">
        <v>164.44232465753399</v>
      </c>
      <c r="K68" s="39">
        <v>124.63500000000001</v>
      </c>
    </row>
    <row r="69" spans="1:11" hidden="1" x14ac:dyDescent="0.75">
      <c r="A69" s="37" t="s">
        <v>16</v>
      </c>
      <c r="B69" s="37" t="s">
        <v>7</v>
      </c>
      <c r="C69" s="37" t="s">
        <v>76</v>
      </c>
      <c r="D69" s="38"/>
      <c r="E69" s="39">
        <v>347.55601808219302</v>
      </c>
      <c r="F69" s="39">
        <v>323.67162328767199</v>
      </c>
      <c r="G69" s="39">
        <v>283.86429863013802</v>
      </c>
      <c r="H69" s="39">
        <v>244.056973972603</v>
      </c>
      <c r="I69" s="39">
        <v>204.24964931506901</v>
      </c>
      <c r="J69" s="39">
        <v>164.44232465753399</v>
      </c>
      <c r="K69" s="39">
        <v>124.63500000000001</v>
      </c>
    </row>
    <row r="70" spans="1:11" hidden="1" x14ac:dyDescent="0.75">
      <c r="A70" s="37" t="s">
        <v>16</v>
      </c>
      <c r="B70" s="37" t="s">
        <v>7</v>
      </c>
      <c r="C70" s="37" t="s">
        <v>77</v>
      </c>
      <c r="D70" s="38"/>
      <c r="E70" s="39">
        <v>347.55601808219302</v>
      </c>
      <c r="F70" s="39">
        <v>323.67162328767199</v>
      </c>
      <c r="G70" s="39">
        <v>283.86429863013802</v>
      </c>
      <c r="H70" s="39">
        <v>244.056973972603</v>
      </c>
      <c r="I70" s="39">
        <v>204.24964931506901</v>
      </c>
      <c r="J70" s="39">
        <v>164.44232465753399</v>
      </c>
      <c r="K70" s="39">
        <v>124.63500000000001</v>
      </c>
    </row>
    <row r="71" spans="1:11" hidden="1" x14ac:dyDescent="0.75">
      <c r="A71" s="37" t="s">
        <v>16</v>
      </c>
      <c r="B71" s="37" t="s">
        <v>7</v>
      </c>
      <c r="C71" s="37" t="s">
        <v>78</v>
      </c>
      <c r="D71" s="38"/>
      <c r="E71" s="39">
        <v>347.55601808219302</v>
      </c>
      <c r="F71" s="39">
        <v>323.67162328767199</v>
      </c>
      <c r="G71" s="39">
        <v>283.86429863013802</v>
      </c>
      <c r="H71" s="39">
        <v>244.056973972603</v>
      </c>
      <c r="I71" s="39">
        <v>204.24964931506901</v>
      </c>
      <c r="J71" s="39">
        <v>164.44232465753399</v>
      </c>
      <c r="K71" s="39">
        <v>124.63500000000001</v>
      </c>
    </row>
    <row r="72" spans="1:11" hidden="1" x14ac:dyDescent="0.75">
      <c r="A72" s="37" t="s">
        <v>16</v>
      </c>
      <c r="B72" s="37" t="s">
        <v>7</v>
      </c>
      <c r="C72" s="37" t="s">
        <v>79</v>
      </c>
      <c r="D72" s="38"/>
      <c r="E72" s="39">
        <v>347.55601808219302</v>
      </c>
      <c r="F72" s="39">
        <v>323.67162328767199</v>
      </c>
      <c r="G72" s="39">
        <v>283.86429863013802</v>
      </c>
      <c r="H72" s="39">
        <v>244.056973972603</v>
      </c>
      <c r="I72" s="39">
        <v>204.24964931506901</v>
      </c>
      <c r="J72" s="39">
        <v>164.44232465753399</v>
      </c>
      <c r="K72" s="39">
        <v>124.63500000000001</v>
      </c>
    </row>
    <row r="73" spans="1:11" hidden="1" x14ac:dyDescent="0.75">
      <c r="A73" s="37" t="s">
        <v>16</v>
      </c>
      <c r="B73" s="37" t="s">
        <v>7</v>
      </c>
      <c r="C73" s="37" t="s">
        <v>80</v>
      </c>
      <c r="D73" s="38"/>
      <c r="E73" s="39">
        <v>347.55601808219302</v>
      </c>
      <c r="F73" s="39">
        <v>323.67162328767199</v>
      </c>
      <c r="G73" s="39">
        <v>283.86429863013802</v>
      </c>
      <c r="H73" s="39">
        <v>244.056973972603</v>
      </c>
      <c r="I73" s="39">
        <v>204.24964931506901</v>
      </c>
      <c r="J73" s="39">
        <v>164.44232465753399</v>
      </c>
      <c r="K73" s="39">
        <v>124.63500000000001</v>
      </c>
    </row>
    <row r="74" spans="1:11" hidden="1" x14ac:dyDescent="0.75">
      <c r="A74" s="37" t="s">
        <v>16</v>
      </c>
      <c r="B74" s="37" t="s">
        <v>7</v>
      </c>
      <c r="C74" s="37" t="s">
        <v>81</v>
      </c>
      <c r="D74" s="38"/>
      <c r="E74" s="39">
        <v>347.55601808219302</v>
      </c>
      <c r="F74" s="39">
        <v>323.67162328767199</v>
      </c>
      <c r="G74" s="39">
        <v>283.86429863013802</v>
      </c>
      <c r="H74" s="39">
        <v>244.056973972603</v>
      </c>
      <c r="I74" s="39">
        <v>204.24964931506901</v>
      </c>
      <c r="J74" s="39">
        <v>164.44232465753399</v>
      </c>
      <c r="K74" s="39">
        <v>124.63500000000001</v>
      </c>
    </row>
    <row r="75" spans="1:11" hidden="1" x14ac:dyDescent="0.75">
      <c r="A75" s="37" t="s">
        <v>16</v>
      </c>
      <c r="B75" s="37" t="s">
        <v>7</v>
      </c>
      <c r="C75" s="37" t="s">
        <v>82</v>
      </c>
      <c r="D75" s="38"/>
      <c r="E75" s="39">
        <v>347.55601808219302</v>
      </c>
      <c r="F75" s="39">
        <v>323.67162328767199</v>
      </c>
      <c r="G75" s="39">
        <v>283.86429863013802</v>
      </c>
      <c r="H75" s="39">
        <v>244.056973972603</v>
      </c>
      <c r="I75" s="39">
        <v>204.24964931506901</v>
      </c>
      <c r="J75" s="39">
        <v>164.44232465753399</v>
      </c>
      <c r="K75" s="39">
        <v>124.63500000000001</v>
      </c>
    </row>
    <row r="76" spans="1:11" hidden="1" x14ac:dyDescent="0.75">
      <c r="A76" s="37" t="s">
        <v>16</v>
      </c>
      <c r="B76" s="37" t="s">
        <v>7</v>
      </c>
      <c r="C76" s="37" t="s">
        <v>83</v>
      </c>
      <c r="D76" s="38"/>
      <c r="E76" s="39">
        <v>347.55601808219302</v>
      </c>
      <c r="F76" s="39">
        <v>323.67162328767199</v>
      </c>
      <c r="G76" s="39">
        <v>283.86429863013802</v>
      </c>
      <c r="H76" s="39">
        <v>244.056973972603</v>
      </c>
      <c r="I76" s="39">
        <v>204.24964931506901</v>
      </c>
      <c r="J76" s="39">
        <v>164.44232465753399</v>
      </c>
      <c r="K76" s="39">
        <v>124.63500000000001</v>
      </c>
    </row>
    <row r="77" spans="1:11" x14ac:dyDescent="0.75">
      <c r="A77" s="37" t="s">
        <v>16</v>
      </c>
      <c r="B77" s="37" t="s">
        <v>7</v>
      </c>
      <c r="C77" s="37" t="s">
        <v>84</v>
      </c>
      <c r="D77" s="38"/>
      <c r="E77" s="39">
        <v>347.55601808219302</v>
      </c>
      <c r="F77" s="39">
        <v>323.67162328767199</v>
      </c>
      <c r="G77" s="39">
        <v>283.86429863013802</v>
      </c>
      <c r="H77" s="39">
        <v>244.056973972603</v>
      </c>
      <c r="I77" s="39">
        <v>204.24964931506901</v>
      </c>
      <c r="J77" s="39">
        <v>164.44232465753399</v>
      </c>
      <c r="K77" s="39">
        <v>124.63500000000001</v>
      </c>
    </row>
    <row r="78" spans="1:11" hidden="1" x14ac:dyDescent="0.75">
      <c r="A78" s="37" t="s">
        <v>16</v>
      </c>
      <c r="B78" s="37" t="s">
        <v>7</v>
      </c>
      <c r="C78" s="37" t="s">
        <v>85</v>
      </c>
      <c r="D78" s="38"/>
      <c r="E78" s="39">
        <v>347.55601808219302</v>
      </c>
      <c r="F78" s="39">
        <v>323.67162328767199</v>
      </c>
      <c r="G78" s="39">
        <v>283.86429863013802</v>
      </c>
      <c r="H78" s="39">
        <v>244.056973972603</v>
      </c>
      <c r="I78" s="39">
        <v>204.24964931506901</v>
      </c>
      <c r="J78" s="39">
        <v>164.44232465753399</v>
      </c>
      <c r="K78" s="39">
        <v>124.63500000000001</v>
      </c>
    </row>
    <row r="79" spans="1:11" hidden="1" x14ac:dyDescent="0.75">
      <c r="A79" s="37" t="s">
        <v>16</v>
      </c>
      <c r="B79" s="37" t="s">
        <v>19</v>
      </c>
      <c r="C79" s="37" t="s">
        <v>75</v>
      </c>
      <c r="D79" s="38"/>
      <c r="E79" s="39">
        <v>37.903743236301302</v>
      </c>
      <c r="F79" s="39">
        <v>38.684114420578098</v>
      </c>
      <c r="G79" s="39">
        <v>39.9847330610394</v>
      </c>
      <c r="H79" s="39">
        <v>41.285351701500801</v>
      </c>
      <c r="I79" s="39">
        <v>42.585970341962103</v>
      </c>
      <c r="J79" s="39">
        <v>43.886588982423497</v>
      </c>
      <c r="K79" s="39">
        <v>45.187207622884799</v>
      </c>
    </row>
    <row r="80" spans="1:11" hidden="1" x14ac:dyDescent="0.75">
      <c r="A80" s="37" t="s">
        <v>16</v>
      </c>
      <c r="B80" s="37" t="s">
        <v>19</v>
      </c>
      <c r="C80" s="37" t="s">
        <v>76</v>
      </c>
      <c r="D80" s="38"/>
      <c r="E80" s="39">
        <v>37.903743236301302</v>
      </c>
      <c r="F80" s="39">
        <v>38.684114420578098</v>
      </c>
      <c r="G80" s="39">
        <v>39.9847330610394</v>
      </c>
      <c r="H80" s="39">
        <v>41.285351701500801</v>
      </c>
      <c r="I80" s="39">
        <v>42.585970341962103</v>
      </c>
      <c r="J80" s="39">
        <v>43.886588982423497</v>
      </c>
      <c r="K80" s="39">
        <v>45.187207622884799</v>
      </c>
    </row>
    <row r="81" spans="1:11" hidden="1" x14ac:dyDescent="0.75">
      <c r="A81" s="37" t="s">
        <v>16</v>
      </c>
      <c r="B81" s="37" t="s">
        <v>19</v>
      </c>
      <c r="C81" s="37" t="s">
        <v>77</v>
      </c>
      <c r="D81" s="38"/>
      <c r="E81" s="39">
        <v>37.903743236301302</v>
      </c>
      <c r="F81" s="39">
        <v>38.684114420578098</v>
      </c>
      <c r="G81" s="39">
        <v>39.9847330610394</v>
      </c>
      <c r="H81" s="39">
        <v>41.285351701500801</v>
      </c>
      <c r="I81" s="39">
        <v>42.585970341962103</v>
      </c>
      <c r="J81" s="39">
        <v>43.886588982423497</v>
      </c>
      <c r="K81" s="39">
        <v>45.187207622884799</v>
      </c>
    </row>
    <row r="82" spans="1:11" hidden="1" x14ac:dyDescent="0.75">
      <c r="A82" s="37" t="s">
        <v>16</v>
      </c>
      <c r="B82" s="37" t="s">
        <v>19</v>
      </c>
      <c r="C82" s="37" t="s">
        <v>78</v>
      </c>
      <c r="D82" s="38"/>
      <c r="E82" s="39">
        <v>37.903743236301302</v>
      </c>
      <c r="F82" s="39">
        <v>38.684114420578098</v>
      </c>
      <c r="G82" s="39">
        <v>39.9847330610394</v>
      </c>
      <c r="H82" s="39">
        <v>41.285351701500801</v>
      </c>
      <c r="I82" s="39">
        <v>42.585970341962103</v>
      </c>
      <c r="J82" s="39">
        <v>43.886588982423497</v>
      </c>
      <c r="K82" s="39">
        <v>45.187207622884799</v>
      </c>
    </row>
    <row r="83" spans="1:11" hidden="1" x14ac:dyDescent="0.75">
      <c r="A83" s="37" t="s">
        <v>16</v>
      </c>
      <c r="B83" s="37" t="s">
        <v>19</v>
      </c>
      <c r="C83" s="37" t="s">
        <v>79</v>
      </c>
      <c r="D83" s="38"/>
      <c r="E83" s="39">
        <v>37.903743236301302</v>
      </c>
      <c r="F83" s="39">
        <v>38.684114420578098</v>
      </c>
      <c r="G83" s="39">
        <v>39.9847330610394</v>
      </c>
      <c r="H83" s="39">
        <v>41.285351701500801</v>
      </c>
      <c r="I83" s="39">
        <v>42.585970341962103</v>
      </c>
      <c r="J83" s="39">
        <v>43.886588982423497</v>
      </c>
      <c r="K83" s="39">
        <v>45.187207622884799</v>
      </c>
    </row>
    <row r="84" spans="1:11" hidden="1" x14ac:dyDescent="0.75">
      <c r="A84" s="37" t="s">
        <v>16</v>
      </c>
      <c r="B84" s="37" t="s">
        <v>19</v>
      </c>
      <c r="C84" s="37" t="s">
        <v>80</v>
      </c>
      <c r="D84" s="38"/>
      <c r="E84" s="39">
        <v>37.903743236301302</v>
      </c>
      <c r="F84" s="39">
        <v>38.684114420578098</v>
      </c>
      <c r="G84" s="39">
        <v>39.9847330610394</v>
      </c>
      <c r="H84" s="39">
        <v>41.285351701500801</v>
      </c>
      <c r="I84" s="39">
        <v>42.585970341962103</v>
      </c>
      <c r="J84" s="39">
        <v>43.886588982423497</v>
      </c>
      <c r="K84" s="39">
        <v>45.187207622884799</v>
      </c>
    </row>
    <row r="85" spans="1:11" hidden="1" x14ac:dyDescent="0.75">
      <c r="A85" s="37" t="s">
        <v>16</v>
      </c>
      <c r="B85" s="37" t="s">
        <v>19</v>
      </c>
      <c r="C85" s="37" t="s">
        <v>81</v>
      </c>
      <c r="D85" s="38"/>
      <c r="E85" s="39">
        <v>37.903743236301302</v>
      </c>
      <c r="F85" s="39">
        <v>38.684114420578098</v>
      </c>
      <c r="G85" s="39">
        <v>39.9847330610394</v>
      </c>
      <c r="H85" s="39">
        <v>41.285351701500801</v>
      </c>
      <c r="I85" s="39">
        <v>42.585970341962103</v>
      </c>
      <c r="J85" s="39">
        <v>43.886588982423497</v>
      </c>
      <c r="K85" s="39">
        <v>45.187207622884799</v>
      </c>
    </row>
    <row r="86" spans="1:11" hidden="1" x14ac:dyDescent="0.75">
      <c r="A86" s="37" t="s">
        <v>16</v>
      </c>
      <c r="B86" s="37" t="s">
        <v>19</v>
      </c>
      <c r="C86" s="37" t="s">
        <v>82</v>
      </c>
      <c r="D86" s="38"/>
      <c r="E86" s="39">
        <v>37.903743236301302</v>
      </c>
      <c r="F86" s="39">
        <v>38.684114420578098</v>
      </c>
      <c r="G86" s="39">
        <v>39.9847330610394</v>
      </c>
      <c r="H86" s="39">
        <v>41.285351701500801</v>
      </c>
      <c r="I86" s="39">
        <v>42.585970341962103</v>
      </c>
      <c r="J86" s="39">
        <v>43.886588982423497</v>
      </c>
      <c r="K86" s="39">
        <v>45.187207622884799</v>
      </c>
    </row>
    <row r="87" spans="1:11" hidden="1" x14ac:dyDescent="0.75">
      <c r="A87" s="37" t="s">
        <v>16</v>
      </c>
      <c r="B87" s="37" t="s">
        <v>19</v>
      </c>
      <c r="C87" s="37" t="s">
        <v>83</v>
      </c>
      <c r="D87" s="38"/>
      <c r="E87" s="39">
        <v>37.903743236301302</v>
      </c>
      <c r="F87" s="39">
        <v>38.684114420578098</v>
      </c>
      <c r="G87" s="39">
        <v>39.9847330610394</v>
      </c>
      <c r="H87" s="39">
        <v>41.285351701500801</v>
      </c>
      <c r="I87" s="39">
        <v>42.585970341962103</v>
      </c>
      <c r="J87" s="39">
        <v>43.886588982423497</v>
      </c>
      <c r="K87" s="39">
        <v>45.187207622884799</v>
      </c>
    </row>
    <row r="88" spans="1:11" x14ac:dyDescent="0.75">
      <c r="A88" s="37" t="s">
        <v>16</v>
      </c>
      <c r="B88" s="37" t="s">
        <v>19</v>
      </c>
      <c r="C88" s="37" t="s">
        <v>84</v>
      </c>
      <c r="D88" s="38"/>
      <c r="E88" s="39">
        <v>37.903743236301302</v>
      </c>
      <c r="F88" s="39">
        <v>38.684114420578098</v>
      </c>
      <c r="G88" s="39">
        <v>39.9847330610394</v>
      </c>
      <c r="H88" s="39">
        <v>41.285351701500801</v>
      </c>
      <c r="I88" s="39">
        <v>42.585970341962103</v>
      </c>
      <c r="J88" s="39">
        <v>43.886588982423497</v>
      </c>
      <c r="K88" s="39">
        <v>45.187207622884799</v>
      </c>
    </row>
    <row r="89" spans="1:11" hidden="1" x14ac:dyDescent="0.75">
      <c r="A89" s="37" t="s">
        <v>16</v>
      </c>
      <c r="B89" s="37" t="s">
        <v>19</v>
      </c>
      <c r="C89" s="37" t="s">
        <v>85</v>
      </c>
      <c r="D89" s="38"/>
      <c r="E89" s="39">
        <v>37.903743236301302</v>
      </c>
      <c r="F89" s="39">
        <v>38.684114420578098</v>
      </c>
      <c r="G89" s="39">
        <v>39.9847330610394</v>
      </c>
      <c r="H89" s="39">
        <v>41.285351701500801</v>
      </c>
      <c r="I89" s="39">
        <v>42.585970341962103</v>
      </c>
      <c r="J89" s="39">
        <v>43.886588982423497</v>
      </c>
      <c r="K89" s="39">
        <v>45.187207622884799</v>
      </c>
    </row>
    <row r="90" spans="1:11" hidden="1" x14ac:dyDescent="0.75">
      <c r="A90" s="37" t="s">
        <v>16</v>
      </c>
      <c r="B90" s="37" t="s">
        <v>8</v>
      </c>
      <c r="C90" s="37" t="s">
        <v>75</v>
      </c>
      <c r="D90" s="38"/>
      <c r="E90" s="38"/>
      <c r="F90" s="39">
        <v>452.093916048729</v>
      </c>
      <c r="G90" s="39">
        <v>804.29191297170098</v>
      </c>
      <c r="H90" s="39">
        <v>1238.07187889128</v>
      </c>
      <c r="I90" s="39">
        <v>1637.83118965373</v>
      </c>
      <c r="J90" s="39">
        <v>2323.4983325143598</v>
      </c>
      <c r="K90" s="39">
        <v>2894.7508578714701</v>
      </c>
    </row>
    <row r="91" spans="1:11" hidden="1" x14ac:dyDescent="0.75">
      <c r="A91" s="37" t="s">
        <v>16</v>
      </c>
      <c r="B91" s="37" t="s">
        <v>8</v>
      </c>
      <c r="C91" s="37" t="s">
        <v>76</v>
      </c>
      <c r="D91" s="38"/>
      <c r="E91" s="38"/>
      <c r="F91" s="39">
        <v>452.093916048729</v>
      </c>
      <c r="G91" s="39">
        <v>707.97138995657394</v>
      </c>
      <c r="H91" s="39">
        <v>1141.75135587615</v>
      </c>
      <c r="I91" s="39">
        <v>1541.5106666386</v>
      </c>
      <c r="J91" s="39">
        <v>2207.8174481379101</v>
      </c>
      <c r="K91" s="39">
        <v>2763.8972035384299</v>
      </c>
    </row>
    <row r="92" spans="1:11" hidden="1" x14ac:dyDescent="0.75">
      <c r="A92" s="37" t="s">
        <v>16</v>
      </c>
      <c r="B92" s="37" t="s">
        <v>8</v>
      </c>
      <c r="C92" s="37" t="s">
        <v>77</v>
      </c>
      <c r="D92" s="38"/>
      <c r="E92" s="38"/>
      <c r="F92" s="39">
        <v>452.093916048729</v>
      </c>
      <c r="G92" s="39">
        <v>707.97138995657394</v>
      </c>
      <c r="H92" s="39">
        <v>1141.75135587615</v>
      </c>
      <c r="I92" s="39">
        <v>1541.5106666386</v>
      </c>
      <c r="J92" s="39">
        <v>2109.7034879131802</v>
      </c>
      <c r="K92" s="39">
        <v>2633.0435492053798</v>
      </c>
    </row>
    <row r="93" spans="1:11" hidden="1" x14ac:dyDescent="0.75">
      <c r="A93" s="37" t="s">
        <v>16</v>
      </c>
      <c r="B93" s="37" t="s">
        <v>8</v>
      </c>
      <c r="C93" s="37" t="s">
        <v>78</v>
      </c>
      <c r="D93" s="38"/>
      <c r="E93" s="38"/>
      <c r="F93" s="39">
        <v>452.093916048729</v>
      </c>
      <c r="G93" s="39">
        <v>707.97138995657394</v>
      </c>
      <c r="H93" s="39">
        <v>1129.31710927368</v>
      </c>
      <c r="I93" s="39">
        <v>1529.07642003613</v>
      </c>
      <c r="J93" s="39">
        <v>2011.5895276884601</v>
      </c>
      <c r="K93" s="39">
        <v>2502.1898948723301</v>
      </c>
    </row>
    <row r="94" spans="1:11" hidden="1" x14ac:dyDescent="0.75">
      <c r="A94" s="37" t="s">
        <v>16</v>
      </c>
      <c r="B94" s="37" t="s">
        <v>8</v>
      </c>
      <c r="C94" s="37" t="s">
        <v>79</v>
      </c>
      <c r="D94" s="38"/>
      <c r="E94" s="38"/>
      <c r="F94" s="39">
        <v>452.093916048729</v>
      </c>
      <c r="G94" s="39">
        <v>707.97138995657394</v>
      </c>
      <c r="H94" s="39">
        <v>1090.8307403522001</v>
      </c>
      <c r="I94" s="39">
        <v>1473.69009074782</v>
      </c>
      <c r="J94" s="39">
        <v>1913.4591365348599</v>
      </c>
      <c r="K94" s="39">
        <v>2371.33624053929</v>
      </c>
    </row>
    <row r="95" spans="1:11" hidden="1" x14ac:dyDescent="0.75">
      <c r="A95" s="37" t="s">
        <v>16</v>
      </c>
      <c r="B95" s="37" t="s">
        <v>8</v>
      </c>
      <c r="C95" s="37" t="s">
        <v>80</v>
      </c>
      <c r="D95" s="38"/>
      <c r="E95" s="38"/>
      <c r="F95" s="39">
        <v>452.09391604872798</v>
      </c>
      <c r="G95" s="39">
        <v>707.97138995657303</v>
      </c>
      <c r="H95" s="39">
        <v>1052.34437143071</v>
      </c>
      <c r="I95" s="39">
        <v>1396.71735290485</v>
      </c>
      <c r="J95" s="39">
        <v>1815.31889578507</v>
      </c>
      <c r="K95" s="39">
        <v>2240.4825862062398</v>
      </c>
    </row>
    <row r="96" spans="1:11" hidden="1" x14ac:dyDescent="0.75">
      <c r="A96" s="37" t="s">
        <v>16</v>
      </c>
      <c r="B96" s="37" t="s">
        <v>8</v>
      </c>
      <c r="C96" s="37" t="s">
        <v>81</v>
      </c>
      <c r="D96" s="38"/>
      <c r="E96" s="38"/>
      <c r="F96" s="39">
        <v>452.09391604872798</v>
      </c>
      <c r="G96" s="39">
        <v>707.97138995657303</v>
      </c>
      <c r="H96" s="39">
        <v>1013.85800250923</v>
      </c>
      <c r="I96" s="39">
        <v>1324.64908659412</v>
      </c>
      <c r="J96" s="39">
        <v>1717.1786550352899</v>
      </c>
      <c r="K96" s="39">
        <v>2109.6289318731901</v>
      </c>
    </row>
    <row r="97" spans="1:11" hidden="1" x14ac:dyDescent="0.75">
      <c r="A97" s="37" t="s">
        <v>16</v>
      </c>
      <c r="B97" s="37" t="s">
        <v>8</v>
      </c>
      <c r="C97" s="37" t="s">
        <v>82</v>
      </c>
      <c r="D97" s="38"/>
      <c r="E97" s="38"/>
      <c r="F97" s="39">
        <v>452.09391604872798</v>
      </c>
      <c r="G97" s="39">
        <v>707.97138995657303</v>
      </c>
      <c r="H97" s="39">
        <v>975.37163358774205</v>
      </c>
      <c r="I97" s="39">
        <v>1259.23977977763</v>
      </c>
      <c r="J97" s="39">
        <v>1619.0384142855</v>
      </c>
      <c r="K97" s="39">
        <v>1978.77527754014</v>
      </c>
    </row>
    <row r="98" spans="1:11" hidden="1" x14ac:dyDescent="0.75">
      <c r="A98" s="37" t="s">
        <v>16</v>
      </c>
      <c r="B98" s="37" t="s">
        <v>8</v>
      </c>
      <c r="C98" s="37" t="s">
        <v>83</v>
      </c>
      <c r="D98" s="38"/>
      <c r="E98" s="38"/>
      <c r="F98" s="39">
        <v>452.09391604872798</v>
      </c>
      <c r="G98" s="39">
        <v>707.97138995657303</v>
      </c>
      <c r="H98" s="39">
        <v>936.88526466625797</v>
      </c>
      <c r="I98" s="39">
        <v>1193.83047296115</v>
      </c>
      <c r="J98" s="39">
        <v>1520.8981735357199</v>
      </c>
      <c r="K98" s="39">
        <v>1847.9216232071001</v>
      </c>
    </row>
    <row r="99" spans="1:11" x14ac:dyDescent="0.75">
      <c r="A99" s="37" t="s">
        <v>16</v>
      </c>
      <c r="B99" s="37" t="s">
        <v>8</v>
      </c>
      <c r="C99" s="37" t="s">
        <v>84</v>
      </c>
      <c r="D99" s="38"/>
      <c r="E99" s="38"/>
      <c r="F99" s="39">
        <v>452.09391604872798</v>
      </c>
      <c r="G99" s="39">
        <v>707.97138995657303</v>
      </c>
      <c r="H99" s="39">
        <v>898.39889574477399</v>
      </c>
      <c r="I99" s="39">
        <v>1128.42116614467</v>
      </c>
      <c r="J99" s="39">
        <v>1422.7579327859301</v>
      </c>
      <c r="K99" s="39">
        <v>1717.0679688740499</v>
      </c>
    </row>
    <row r="100" spans="1:11" hidden="1" x14ac:dyDescent="0.75">
      <c r="A100" s="37" t="s">
        <v>16</v>
      </c>
      <c r="B100" s="37" t="s">
        <v>8</v>
      </c>
      <c r="C100" s="37" t="s">
        <v>85</v>
      </c>
      <c r="D100" s="38"/>
      <c r="E100" s="38"/>
      <c r="F100" s="39">
        <v>452.093916048729</v>
      </c>
      <c r="G100" s="39">
        <v>804.29191297169996</v>
      </c>
      <c r="H100" s="39">
        <v>1238.07187889128</v>
      </c>
      <c r="I100" s="39">
        <v>1637.83118965373</v>
      </c>
      <c r="J100" s="39">
        <v>2323.4983325143598</v>
      </c>
      <c r="K100" s="39">
        <v>3025.5765028652099</v>
      </c>
    </row>
    <row r="101" spans="1:11" hidden="1" x14ac:dyDescent="0.75">
      <c r="A101" s="37" t="s">
        <v>16</v>
      </c>
      <c r="B101" s="37" t="s">
        <v>21</v>
      </c>
      <c r="C101" s="37" t="s">
        <v>75</v>
      </c>
      <c r="D101" s="38"/>
      <c r="E101" s="38"/>
      <c r="F101" s="38"/>
      <c r="G101" s="38"/>
      <c r="H101" s="38"/>
      <c r="I101" s="38"/>
      <c r="J101" s="38"/>
      <c r="K101" s="39">
        <v>5632.3560917577597</v>
      </c>
    </row>
    <row r="102" spans="1:11" hidden="1" x14ac:dyDescent="0.75">
      <c r="A102" s="37" t="s">
        <v>16</v>
      </c>
      <c r="B102" s="37" t="s">
        <v>21</v>
      </c>
      <c r="C102" s="37" t="s">
        <v>76</v>
      </c>
      <c r="D102" s="38"/>
      <c r="E102" s="38"/>
      <c r="F102" s="38"/>
      <c r="G102" s="39">
        <v>3524.8040390153901</v>
      </c>
      <c r="H102" s="39">
        <v>3524.8040390153901</v>
      </c>
      <c r="I102" s="39">
        <v>3524.8040390153901</v>
      </c>
      <c r="J102" s="39">
        <v>4411.9406631081702</v>
      </c>
      <c r="K102" s="39">
        <v>11265.9180523871</v>
      </c>
    </row>
    <row r="103" spans="1:11" hidden="1" x14ac:dyDescent="0.75">
      <c r="A103" s="37" t="s">
        <v>16</v>
      </c>
      <c r="B103" s="37" t="s">
        <v>21</v>
      </c>
      <c r="C103" s="37" t="s">
        <v>77</v>
      </c>
      <c r="D103" s="38"/>
      <c r="E103" s="38"/>
      <c r="F103" s="38"/>
      <c r="G103" s="39">
        <v>3524.8040390153901</v>
      </c>
      <c r="H103" s="39">
        <v>3524.8040390153901</v>
      </c>
      <c r="I103" s="39">
        <v>3524.8040390153901</v>
      </c>
      <c r="J103" s="39">
        <v>8635.9806942860996</v>
      </c>
      <c r="K103" s="39">
        <v>16899.4800130164</v>
      </c>
    </row>
    <row r="104" spans="1:11" hidden="1" x14ac:dyDescent="0.75">
      <c r="A104" s="37" t="s">
        <v>16</v>
      </c>
      <c r="B104" s="37" t="s">
        <v>21</v>
      </c>
      <c r="C104" s="37" t="s">
        <v>78</v>
      </c>
      <c r="D104" s="38"/>
      <c r="E104" s="38"/>
      <c r="F104" s="38"/>
      <c r="G104" s="39">
        <v>3524.8040390153901</v>
      </c>
      <c r="H104" s="39">
        <v>3979.8294196357101</v>
      </c>
      <c r="I104" s="39">
        <v>3979.8294196357101</v>
      </c>
      <c r="J104" s="39">
        <v>12860.020725464001</v>
      </c>
      <c r="K104" s="39">
        <v>22533.041973645701</v>
      </c>
    </row>
    <row r="105" spans="1:11" hidden="1" x14ac:dyDescent="0.75">
      <c r="A105" s="37" t="s">
        <v>16</v>
      </c>
      <c r="B105" s="37" t="s">
        <v>21</v>
      </c>
      <c r="C105" s="37" t="s">
        <v>79</v>
      </c>
      <c r="D105" s="38"/>
      <c r="E105" s="38"/>
      <c r="F105" s="38"/>
      <c r="G105" s="39">
        <v>3524.8040390153901</v>
      </c>
      <c r="H105" s="39">
        <v>5388.2199097930297</v>
      </c>
      <c r="I105" s="39">
        <v>6006.6659760672801</v>
      </c>
      <c r="J105" s="39">
        <v>17084.768147324499</v>
      </c>
      <c r="K105" s="39">
        <v>28166.603934275001</v>
      </c>
    </row>
    <row r="106" spans="1:11" hidden="1" x14ac:dyDescent="0.75">
      <c r="A106" s="37" t="s">
        <v>16</v>
      </c>
      <c r="B106" s="37" t="s">
        <v>21</v>
      </c>
      <c r="C106" s="37" t="s">
        <v>80</v>
      </c>
      <c r="D106" s="38"/>
      <c r="E106" s="38"/>
      <c r="F106" s="38"/>
      <c r="G106" s="39">
        <v>3524.8040390153801</v>
      </c>
      <c r="H106" s="39">
        <v>6796.6103999503503</v>
      </c>
      <c r="I106" s="39">
        <v>8823.4469563819293</v>
      </c>
      <c r="J106" s="39">
        <v>21309.939617796499</v>
      </c>
      <c r="K106" s="39">
        <v>33800.165894904298</v>
      </c>
    </row>
    <row r="107" spans="1:11" hidden="1" x14ac:dyDescent="0.75">
      <c r="A107" s="37" t="s">
        <v>16</v>
      </c>
      <c r="B107" s="37" t="s">
        <v>21</v>
      </c>
      <c r="C107" s="37" t="s">
        <v>81</v>
      </c>
      <c r="D107" s="38"/>
      <c r="E107" s="38"/>
      <c r="F107" s="38"/>
      <c r="G107" s="39">
        <v>3524.8040390153901</v>
      </c>
      <c r="H107" s="39">
        <v>8205.0008901076708</v>
      </c>
      <c r="I107" s="39">
        <v>11639.908013668201</v>
      </c>
      <c r="J107" s="39">
        <v>25535.111088268499</v>
      </c>
      <c r="K107" s="39">
        <v>39433.727855533703</v>
      </c>
    </row>
    <row r="108" spans="1:11" hidden="1" x14ac:dyDescent="0.75">
      <c r="A108" s="37" t="s">
        <v>16</v>
      </c>
      <c r="B108" s="37" t="s">
        <v>21</v>
      </c>
      <c r="C108" s="37" t="s">
        <v>82</v>
      </c>
      <c r="D108" s="38"/>
      <c r="E108" s="38"/>
      <c r="F108" s="38"/>
      <c r="G108" s="39">
        <v>3524.8040390153901</v>
      </c>
      <c r="H108" s="39">
        <v>9613.3913802650095</v>
      </c>
      <c r="I108" s="39">
        <v>14455.934701120201</v>
      </c>
      <c r="J108" s="39">
        <v>29760.282558740499</v>
      </c>
      <c r="K108" s="39">
        <v>45067.289816163</v>
      </c>
    </row>
    <row r="109" spans="1:11" hidden="1" x14ac:dyDescent="0.75">
      <c r="A109" s="37" t="s">
        <v>16</v>
      </c>
      <c r="B109" s="37" t="s">
        <v>21</v>
      </c>
      <c r="C109" s="37" t="s">
        <v>83</v>
      </c>
      <c r="D109" s="38"/>
      <c r="E109" s="38"/>
      <c r="F109" s="38"/>
      <c r="G109" s="39">
        <v>3524.8040390153901</v>
      </c>
      <c r="H109" s="39">
        <v>11021.781870422299</v>
      </c>
      <c r="I109" s="39">
        <v>17271.961388572101</v>
      </c>
      <c r="J109" s="39">
        <v>33985.4540292124</v>
      </c>
      <c r="K109" s="39">
        <v>50700.851776792202</v>
      </c>
    </row>
    <row r="110" spans="1:11" x14ac:dyDescent="0.75">
      <c r="A110" s="37" t="s">
        <v>16</v>
      </c>
      <c r="B110" s="37" t="s">
        <v>21</v>
      </c>
      <c r="C110" s="37" t="s">
        <v>84</v>
      </c>
      <c r="D110" s="38"/>
      <c r="E110" s="38"/>
      <c r="F110" s="38"/>
      <c r="G110" s="39">
        <v>3524.8040390153901</v>
      </c>
      <c r="H110" s="39">
        <v>12430.1723605797</v>
      </c>
      <c r="I110" s="39">
        <v>20087.988076024099</v>
      </c>
      <c r="J110" s="39">
        <v>38210.625499684502</v>
      </c>
      <c r="K110" s="39">
        <v>56334.413737421601</v>
      </c>
    </row>
    <row r="111" spans="1:11" hidden="1" x14ac:dyDescent="0.75">
      <c r="A111" s="37" t="s">
        <v>20</v>
      </c>
      <c r="B111" s="37" t="s">
        <v>8</v>
      </c>
      <c r="C111" s="37" t="s">
        <v>75</v>
      </c>
      <c r="D111" s="38"/>
      <c r="E111" s="38"/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</row>
    <row r="112" spans="1:11" hidden="1" x14ac:dyDescent="0.75">
      <c r="A112" s="37" t="s">
        <v>20</v>
      </c>
      <c r="B112" s="37" t="s">
        <v>8</v>
      </c>
      <c r="C112" s="37" t="s">
        <v>76</v>
      </c>
      <c r="D112" s="38"/>
      <c r="E112" s="38"/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</row>
    <row r="113" spans="1:11" hidden="1" x14ac:dyDescent="0.75">
      <c r="A113" s="37" t="s">
        <v>20</v>
      </c>
      <c r="B113" s="37" t="s">
        <v>8</v>
      </c>
      <c r="C113" s="37" t="s">
        <v>77</v>
      </c>
      <c r="D113" s="38"/>
      <c r="E113" s="38"/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</row>
    <row r="114" spans="1:11" hidden="1" x14ac:dyDescent="0.75">
      <c r="A114" s="37" t="s">
        <v>20</v>
      </c>
      <c r="B114" s="37" t="s">
        <v>8</v>
      </c>
      <c r="C114" s="37" t="s">
        <v>78</v>
      </c>
      <c r="D114" s="38"/>
      <c r="E114" s="38"/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</row>
    <row r="115" spans="1:11" hidden="1" x14ac:dyDescent="0.75">
      <c r="A115" s="37" t="s">
        <v>20</v>
      </c>
      <c r="B115" s="37" t="s">
        <v>8</v>
      </c>
      <c r="C115" s="37" t="s">
        <v>79</v>
      </c>
      <c r="D115" s="38"/>
      <c r="E115" s="38"/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</row>
    <row r="116" spans="1:11" hidden="1" x14ac:dyDescent="0.75">
      <c r="A116" s="37" t="s">
        <v>20</v>
      </c>
      <c r="B116" s="37" t="s">
        <v>8</v>
      </c>
      <c r="C116" s="37" t="s">
        <v>80</v>
      </c>
      <c r="D116" s="38"/>
      <c r="E116" s="38"/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</row>
    <row r="117" spans="1:11" hidden="1" x14ac:dyDescent="0.75">
      <c r="A117" s="37" t="s">
        <v>20</v>
      </c>
      <c r="B117" s="37" t="s">
        <v>8</v>
      </c>
      <c r="C117" s="37" t="s">
        <v>81</v>
      </c>
      <c r="D117" s="38"/>
      <c r="E117" s="38"/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</row>
    <row r="118" spans="1:11" hidden="1" x14ac:dyDescent="0.75">
      <c r="A118" s="37" t="s">
        <v>20</v>
      </c>
      <c r="B118" s="37" t="s">
        <v>8</v>
      </c>
      <c r="C118" s="37" t="s">
        <v>82</v>
      </c>
      <c r="D118" s="38"/>
      <c r="E118" s="38"/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</row>
    <row r="119" spans="1:11" hidden="1" x14ac:dyDescent="0.75">
      <c r="A119" s="37" t="s">
        <v>20</v>
      </c>
      <c r="B119" s="37" t="s">
        <v>8</v>
      </c>
      <c r="C119" s="37" t="s">
        <v>83</v>
      </c>
      <c r="D119" s="38"/>
      <c r="E119" s="38"/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</row>
    <row r="120" spans="1:11" x14ac:dyDescent="0.75">
      <c r="A120" s="37" t="s">
        <v>20</v>
      </c>
      <c r="B120" s="37" t="s">
        <v>8</v>
      </c>
      <c r="C120" s="37" t="s">
        <v>84</v>
      </c>
      <c r="D120" s="38"/>
      <c r="E120" s="38"/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</row>
    <row r="121" spans="1:11" hidden="1" x14ac:dyDescent="0.75">
      <c r="A121" s="37" t="s">
        <v>20</v>
      </c>
      <c r="B121" s="37" t="s">
        <v>8</v>
      </c>
      <c r="C121" s="37" t="s">
        <v>85</v>
      </c>
      <c r="D121" s="38"/>
      <c r="E121" s="38"/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</row>
    <row r="122" spans="1:11" hidden="1" x14ac:dyDescent="0.75">
      <c r="A122" s="37" t="s">
        <v>20</v>
      </c>
      <c r="B122" s="37" t="s">
        <v>21</v>
      </c>
      <c r="C122" s="37" t="s">
        <v>75</v>
      </c>
      <c r="D122" s="38"/>
      <c r="E122" s="38"/>
      <c r="F122" s="38"/>
      <c r="G122" s="38"/>
      <c r="H122" s="38"/>
      <c r="I122" s="38"/>
      <c r="J122" s="38"/>
      <c r="K122" s="39">
        <v>15262.1438563949</v>
      </c>
    </row>
    <row r="123" spans="1:11" hidden="1" x14ac:dyDescent="0.75">
      <c r="A123" s="37" t="s">
        <v>20</v>
      </c>
      <c r="B123" s="37" t="s">
        <v>21</v>
      </c>
      <c r="C123" s="37" t="s">
        <v>76</v>
      </c>
      <c r="D123" s="38"/>
      <c r="E123" s="38"/>
      <c r="F123" s="38"/>
      <c r="G123" s="39">
        <v>9551.2544719568104</v>
      </c>
      <c r="H123" s="39">
        <v>9551.2544719568104</v>
      </c>
      <c r="I123" s="39">
        <v>9551.2544719568104</v>
      </c>
      <c r="J123" s="39">
        <v>11955.151980673299</v>
      </c>
      <c r="K123" s="39">
        <v>30527.555287476</v>
      </c>
    </row>
    <row r="124" spans="1:11" hidden="1" x14ac:dyDescent="0.75">
      <c r="A124" s="37" t="s">
        <v>20</v>
      </c>
      <c r="B124" s="37" t="s">
        <v>21</v>
      </c>
      <c r="C124" s="37" t="s">
        <v>77</v>
      </c>
      <c r="D124" s="38"/>
      <c r="E124" s="38"/>
      <c r="F124" s="38"/>
      <c r="G124" s="39">
        <v>9551.2544719568104</v>
      </c>
      <c r="H124" s="39">
        <v>9551.2544719568104</v>
      </c>
      <c r="I124" s="39">
        <v>9551.2544719568104</v>
      </c>
      <c r="J124" s="39">
        <v>23401.1446630871</v>
      </c>
      <c r="K124" s="39">
        <v>45792.966718557203</v>
      </c>
    </row>
    <row r="125" spans="1:11" hidden="1" x14ac:dyDescent="0.75">
      <c r="A125" s="37" t="s">
        <v>20</v>
      </c>
      <c r="B125" s="37" t="s">
        <v>21</v>
      </c>
      <c r="C125" s="37" t="s">
        <v>78</v>
      </c>
      <c r="D125" s="38"/>
      <c r="E125" s="38"/>
      <c r="F125" s="38"/>
      <c r="G125" s="39">
        <v>9551.2544719568104</v>
      </c>
      <c r="H125" s="39">
        <v>10784.248747212399</v>
      </c>
      <c r="I125" s="39">
        <v>10784.248747212399</v>
      </c>
      <c r="J125" s="39">
        <v>34847.137345500902</v>
      </c>
      <c r="K125" s="39">
        <v>61058.378149638302</v>
      </c>
    </row>
    <row r="126" spans="1:11" hidden="1" x14ac:dyDescent="0.75">
      <c r="A126" s="37" t="s">
        <v>20</v>
      </c>
      <c r="B126" s="37" t="s">
        <v>21</v>
      </c>
      <c r="C126" s="37" t="s">
        <v>79</v>
      </c>
      <c r="D126" s="38"/>
      <c r="E126" s="38"/>
      <c r="F126" s="38"/>
      <c r="G126" s="39">
        <v>9551.2544719568104</v>
      </c>
      <c r="H126" s="39">
        <v>14600.601604982599</v>
      </c>
      <c r="I126" s="39">
        <v>16276.421222409101</v>
      </c>
      <c r="J126" s="39">
        <v>46295.046863104799</v>
      </c>
      <c r="K126" s="39">
        <v>76323.7895807194</v>
      </c>
    </row>
    <row r="127" spans="1:11" hidden="1" x14ac:dyDescent="0.75">
      <c r="A127" s="37" t="s">
        <v>20</v>
      </c>
      <c r="B127" s="37" t="s">
        <v>21</v>
      </c>
      <c r="C127" s="37" t="s">
        <v>80</v>
      </c>
      <c r="D127" s="38"/>
      <c r="E127" s="38"/>
      <c r="F127" s="38"/>
      <c r="G127" s="39">
        <v>9551.2544719567995</v>
      </c>
      <c r="H127" s="39">
        <v>18416.954462752899</v>
      </c>
      <c r="I127" s="39">
        <v>23909.126937949699</v>
      </c>
      <c r="J127" s="39">
        <v>57744.105436415703</v>
      </c>
      <c r="K127" s="39">
        <v>91589.2010118006</v>
      </c>
    </row>
    <row r="128" spans="1:11" hidden="1" x14ac:dyDescent="0.75">
      <c r="A128" s="37" t="s">
        <v>20</v>
      </c>
      <c r="B128" s="37" t="s">
        <v>21</v>
      </c>
      <c r="C128" s="37" t="s">
        <v>81</v>
      </c>
      <c r="D128" s="38"/>
      <c r="E128" s="38"/>
      <c r="F128" s="38"/>
      <c r="G128" s="39">
        <v>9551.2544719568104</v>
      </c>
      <c r="H128" s="39">
        <v>22233.307320523199</v>
      </c>
      <c r="I128" s="39">
        <v>31540.965749622301</v>
      </c>
      <c r="J128" s="39">
        <v>69193.164009726606</v>
      </c>
      <c r="K128" s="39">
        <v>106854.612442882</v>
      </c>
    </row>
    <row r="129" spans="1:11" hidden="1" x14ac:dyDescent="0.75">
      <c r="A129" s="37" t="s">
        <v>20</v>
      </c>
      <c r="B129" s="37" t="s">
        <v>21</v>
      </c>
      <c r="C129" s="37" t="s">
        <v>82</v>
      </c>
      <c r="D129" s="38"/>
      <c r="E129" s="38"/>
      <c r="F129" s="38"/>
      <c r="G129" s="39">
        <v>9551.2544719568104</v>
      </c>
      <c r="H129" s="39">
        <v>26049.660178293499</v>
      </c>
      <c r="I129" s="39">
        <v>39171.627537898101</v>
      </c>
      <c r="J129" s="39">
        <v>80642.222583037394</v>
      </c>
      <c r="K129" s="39">
        <v>122120.023873963</v>
      </c>
    </row>
    <row r="130" spans="1:11" hidden="1" x14ac:dyDescent="0.75">
      <c r="A130" s="37" t="s">
        <v>20</v>
      </c>
      <c r="B130" s="37" t="s">
        <v>21</v>
      </c>
      <c r="C130" s="37" t="s">
        <v>83</v>
      </c>
      <c r="D130" s="38"/>
      <c r="E130" s="38"/>
      <c r="F130" s="38"/>
      <c r="G130" s="39">
        <v>9551.2544719568104</v>
      </c>
      <c r="H130" s="39">
        <v>29866.0130360638</v>
      </c>
      <c r="I130" s="39">
        <v>46802.289326174003</v>
      </c>
      <c r="J130" s="39">
        <v>92091.281156348297</v>
      </c>
      <c r="K130" s="39">
        <v>137385.435305044</v>
      </c>
    </row>
    <row r="131" spans="1:11" x14ac:dyDescent="0.75">
      <c r="A131" s="37" t="s">
        <v>20</v>
      </c>
      <c r="B131" s="37" t="s">
        <v>21</v>
      </c>
      <c r="C131" s="37" t="s">
        <v>84</v>
      </c>
      <c r="D131" s="38"/>
      <c r="E131" s="38"/>
      <c r="F131" s="38"/>
      <c r="G131" s="39">
        <v>9551.2544719568104</v>
      </c>
      <c r="H131" s="39">
        <v>33682.365893834103</v>
      </c>
      <c r="I131" s="39">
        <v>54432.951114449897</v>
      </c>
      <c r="J131" s="39">
        <v>103540.339729659</v>
      </c>
      <c r="K131" s="39">
        <v>152650.84673612501</v>
      </c>
    </row>
    <row r="132" spans="1:11" hidden="1" x14ac:dyDescent="0.75">
      <c r="A132" s="37" t="s">
        <v>23</v>
      </c>
      <c r="B132" s="37" t="s">
        <v>8</v>
      </c>
      <c r="C132" s="37" t="s">
        <v>75</v>
      </c>
      <c r="D132" s="39">
        <v>0</v>
      </c>
      <c r="E132" s="38"/>
      <c r="F132" s="38"/>
      <c r="G132" s="38"/>
      <c r="H132" s="38"/>
      <c r="I132" s="38"/>
      <c r="J132" s="38"/>
      <c r="K132" s="38"/>
    </row>
    <row r="133" spans="1:11" hidden="1" x14ac:dyDescent="0.75">
      <c r="A133" s="37" t="s">
        <v>23</v>
      </c>
      <c r="B133" s="37" t="s">
        <v>8</v>
      </c>
      <c r="C133" s="37" t="s">
        <v>76</v>
      </c>
      <c r="D133" s="39">
        <v>0</v>
      </c>
      <c r="E133" s="38"/>
      <c r="F133" s="38"/>
      <c r="G133" s="38"/>
      <c r="H133" s="38"/>
      <c r="I133" s="38"/>
      <c r="J133" s="38"/>
      <c r="K133" s="38"/>
    </row>
    <row r="134" spans="1:11" hidden="1" x14ac:dyDescent="0.75">
      <c r="A134" s="37" t="s">
        <v>23</v>
      </c>
      <c r="B134" s="37" t="s">
        <v>8</v>
      </c>
      <c r="C134" s="37" t="s">
        <v>77</v>
      </c>
      <c r="D134" s="39">
        <v>0</v>
      </c>
      <c r="E134" s="38"/>
      <c r="F134" s="38"/>
      <c r="G134" s="38"/>
      <c r="H134" s="38"/>
      <c r="I134" s="38"/>
      <c r="J134" s="38"/>
      <c r="K134" s="38"/>
    </row>
    <row r="135" spans="1:11" hidden="1" x14ac:dyDescent="0.75">
      <c r="A135" s="37" t="s">
        <v>23</v>
      </c>
      <c r="B135" s="37" t="s">
        <v>8</v>
      </c>
      <c r="C135" s="37" t="s">
        <v>78</v>
      </c>
      <c r="D135" s="39">
        <v>0</v>
      </c>
      <c r="E135" s="38"/>
      <c r="F135" s="38"/>
      <c r="G135" s="38"/>
      <c r="H135" s="38"/>
      <c r="I135" s="38"/>
      <c r="J135" s="38"/>
      <c r="K135" s="38"/>
    </row>
    <row r="136" spans="1:11" hidden="1" x14ac:dyDescent="0.75">
      <c r="A136" s="37" t="s">
        <v>23</v>
      </c>
      <c r="B136" s="37" t="s">
        <v>8</v>
      </c>
      <c r="C136" s="37" t="s">
        <v>79</v>
      </c>
      <c r="D136" s="39">
        <v>0</v>
      </c>
      <c r="E136" s="38"/>
      <c r="F136" s="38"/>
      <c r="G136" s="38"/>
      <c r="H136" s="38"/>
      <c r="I136" s="38"/>
      <c r="J136" s="38"/>
      <c r="K136" s="38"/>
    </row>
    <row r="137" spans="1:11" hidden="1" x14ac:dyDescent="0.75">
      <c r="A137" s="37" t="s">
        <v>23</v>
      </c>
      <c r="B137" s="37" t="s">
        <v>8</v>
      </c>
      <c r="C137" s="37" t="s">
        <v>80</v>
      </c>
      <c r="D137" s="39">
        <v>0</v>
      </c>
      <c r="E137" s="38"/>
      <c r="F137" s="38"/>
      <c r="G137" s="38"/>
      <c r="H137" s="38"/>
      <c r="I137" s="38"/>
      <c r="J137" s="38"/>
      <c r="K137" s="38"/>
    </row>
    <row r="138" spans="1:11" hidden="1" x14ac:dyDescent="0.75">
      <c r="A138" s="37" t="s">
        <v>23</v>
      </c>
      <c r="B138" s="37" t="s">
        <v>8</v>
      </c>
      <c r="C138" s="37" t="s">
        <v>81</v>
      </c>
      <c r="D138" s="39">
        <v>0</v>
      </c>
      <c r="E138" s="38"/>
      <c r="F138" s="38"/>
      <c r="G138" s="38"/>
      <c r="H138" s="38"/>
      <c r="I138" s="38"/>
      <c r="J138" s="38"/>
      <c r="K138" s="38"/>
    </row>
    <row r="139" spans="1:11" hidden="1" x14ac:dyDescent="0.75">
      <c r="A139" s="37" t="s">
        <v>23</v>
      </c>
      <c r="B139" s="37" t="s">
        <v>8</v>
      </c>
      <c r="C139" s="37" t="s">
        <v>82</v>
      </c>
      <c r="D139" s="39">
        <v>0</v>
      </c>
      <c r="E139" s="38"/>
      <c r="F139" s="38"/>
      <c r="G139" s="38"/>
      <c r="H139" s="38"/>
      <c r="I139" s="38"/>
      <c r="J139" s="38"/>
      <c r="K139" s="38"/>
    </row>
    <row r="140" spans="1:11" hidden="1" x14ac:dyDescent="0.75">
      <c r="A140" s="37" t="s">
        <v>23</v>
      </c>
      <c r="B140" s="37" t="s">
        <v>8</v>
      </c>
      <c r="C140" s="37" t="s">
        <v>83</v>
      </c>
      <c r="D140" s="39">
        <v>0</v>
      </c>
      <c r="E140" s="38"/>
      <c r="F140" s="38"/>
      <c r="G140" s="38"/>
      <c r="H140" s="38"/>
      <c r="I140" s="38"/>
      <c r="J140" s="38"/>
      <c r="K140" s="38"/>
    </row>
    <row r="141" spans="1:11" x14ac:dyDescent="0.75">
      <c r="A141" s="37" t="s">
        <v>23</v>
      </c>
      <c r="B141" s="37" t="s">
        <v>8</v>
      </c>
      <c r="C141" s="37" t="s">
        <v>84</v>
      </c>
      <c r="D141" s="39">
        <v>0</v>
      </c>
      <c r="E141" s="38"/>
      <c r="F141" s="38"/>
      <c r="G141" s="38"/>
      <c r="H141" s="38"/>
      <c r="I141" s="38"/>
      <c r="J141" s="38"/>
      <c r="K141" s="38"/>
    </row>
    <row r="142" spans="1:11" hidden="1" x14ac:dyDescent="0.75">
      <c r="A142" s="37" t="s">
        <v>23</v>
      </c>
      <c r="B142" s="37" t="s">
        <v>8</v>
      </c>
      <c r="C142" s="37" t="s">
        <v>85</v>
      </c>
      <c r="D142" s="39">
        <v>0</v>
      </c>
      <c r="E142" s="38"/>
      <c r="F142" s="38"/>
      <c r="G142" s="38"/>
      <c r="H142" s="38"/>
      <c r="I142" s="38"/>
      <c r="J142" s="38"/>
      <c r="K142" s="38"/>
    </row>
    <row r="143" spans="1:11" hidden="1" x14ac:dyDescent="0.75">
      <c r="A143" s="37" t="s">
        <v>23</v>
      </c>
      <c r="B143" s="37" t="s">
        <v>21</v>
      </c>
      <c r="C143" s="37" t="s">
        <v>75</v>
      </c>
      <c r="D143" s="39">
        <v>57822.452762995701</v>
      </c>
      <c r="E143" s="38"/>
      <c r="F143" s="38"/>
      <c r="G143" s="38"/>
      <c r="H143" s="38"/>
      <c r="I143" s="38"/>
      <c r="J143" s="38"/>
      <c r="K143" s="38"/>
    </row>
    <row r="144" spans="1:11" hidden="1" x14ac:dyDescent="0.75">
      <c r="A144" s="37" t="s">
        <v>23</v>
      </c>
      <c r="B144" s="37" t="s">
        <v>21</v>
      </c>
      <c r="C144" s="37" t="s">
        <v>76</v>
      </c>
      <c r="D144" s="39">
        <v>101852.513060909</v>
      </c>
      <c r="E144" s="38"/>
      <c r="F144" s="38"/>
      <c r="G144" s="38"/>
      <c r="H144" s="38"/>
      <c r="I144" s="38"/>
      <c r="J144" s="38"/>
      <c r="K144" s="38"/>
    </row>
    <row r="145" spans="1:11" hidden="1" x14ac:dyDescent="0.75">
      <c r="A145" s="37" t="s">
        <v>23</v>
      </c>
      <c r="B145" s="37" t="s">
        <v>21</v>
      </c>
      <c r="C145" s="37" t="s">
        <v>77</v>
      </c>
      <c r="D145" s="39">
        <v>157034.38406698901</v>
      </c>
      <c r="E145" s="38"/>
      <c r="F145" s="38"/>
      <c r="G145" s="38"/>
      <c r="H145" s="38"/>
      <c r="I145" s="38"/>
      <c r="J145" s="38"/>
      <c r="K145" s="38"/>
    </row>
    <row r="146" spans="1:11" hidden="1" x14ac:dyDescent="0.75">
      <c r="A146" s="37" t="s">
        <v>23</v>
      </c>
      <c r="B146" s="37" t="s">
        <v>21</v>
      </c>
      <c r="C146" s="37" t="s">
        <v>78</v>
      </c>
      <c r="D146" s="39">
        <v>211386.001036356</v>
      </c>
      <c r="E146" s="38"/>
      <c r="F146" s="38"/>
      <c r="G146" s="38"/>
      <c r="H146" s="38"/>
      <c r="I146" s="38"/>
      <c r="J146" s="38"/>
      <c r="K146" s="38"/>
    </row>
    <row r="147" spans="1:11" hidden="1" x14ac:dyDescent="0.75">
      <c r="A147" s="37" t="s">
        <v>23</v>
      </c>
      <c r="B147" s="37" t="s">
        <v>21</v>
      </c>
      <c r="C147" s="37" t="s">
        <v>79</v>
      </c>
      <c r="D147" s="39">
        <v>263501.89600964502</v>
      </c>
      <c r="E147" s="38"/>
      <c r="F147" s="38"/>
      <c r="G147" s="38"/>
      <c r="H147" s="38"/>
      <c r="I147" s="38"/>
      <c r="J147" s="38"/>
      <c r="K147" s="38"/>
    </row>
    <row r="148" spans="1:11" hidden="1" x14ac:dyDescent="0.75">
      <c r="A148" s="37" t="s">
        <v>23</v>
      </c>
      <c r="B148" s="37" t="s">
        <v>21</v>
      </c>
      <c r="C148" s="37" t="s">
        <v>80</v>
      </c>
      <c r="D148" s="39">
        <v>314984.31732720498</v>
      </c>
      <c r="E148" s="38"/>
      <c r="F148" s="38"/>
      <c r="G148" s="38"/>
      <c r="H148" s="38"/>
      <c r="I148" s="38"/>
      <c r="J148" s="38"/>
      <c r="K148" s="38"/>
    </row>
    <row r="149" spans="1:11" hidden="1" x14ac:dyDescent="0.75">
      <c r="A149" s="37" t="s">
        <v>23</v>
      </c>
      <c r="B149" s="37" t="s">
        <v>21</v>
      </c>
      <c r="C149" s="37" t="s">
        <v>81</v>
      </c>
      <c r="D149" s="39">
        <v>366466.99509015703</v>
      </c>
      <c r="E149" s="38"/>
      <c r="F149" s="38"/>
      <c r="G149" s="38"/>
      <c r="H149" s="38"/>
      <c r="I149" s="38"/>
      <c r="J149" s="38"/>
      <c r="K149" s="38"/>
    </row>
    <row r="150" spans="1:11" hidden="1" x14ac:dyDescent="0.75">
      <c r="A150" s="37" t="s">
        <v>23</v>
      </c>
      <c r="B150" s="37" t="s">
        <v>21</v>
      </c>
      <c r="C150" s="37" t="s">
        <v>82</v>
      </c>
      <c r="D150" s="39">
        <v>417950.02103729901</v>
      </c>
      <c r="E150" s="38"/>
      <c r="F150" s="38"/>
      <c r="G150" s="38"/>
      <c r="H150" s="38"/>
      <c r="I150" s="38"/>
      <c r="J150" s="38"/>
      <c r="K150" s="38"/>
    </row>
    <row r="151" spans="1:11" hidden="1" x14ac:dyDescent="0.75">
      <c r="A151" s="37" t="s">
        <v>23</v>
      </c>
      <c r="B151" s="37" t="s">
        <v>21</v>
      </c>
      <c r="C151" s="37" t="s">
        <v>83</v>
      </c>
      <c r="D151" s="39">
        <v>469433.04698444298</v>
      </c>
      <c r="E151" s="38"/>
      <c r="F151" s="38"/>
      <c r="G151" s="38"/>
      <c r="H151" s="38"/>
      <c r="I151" s="38"/>
      <c r="J151" s="38"/>
      <c r="K151" s="38"/>
    </row>
    <row r="152" spans="1:11" x14ac:dyDescent="0.75">
      <c r="A152" s="37" t="s">
        <v>23</v>
      </c>
      <c r="B152" s="37" t="s">
        <v>21</v>
      </c>
      <c r="C152" s="37" t="s">
        <v>84</v>
      </c>
      <c r="D152" s="39">
        <v>520916.07293158502</v>
      </c>
      <c r="E152" s="38"/>
      <c r="F152" s="38"/>
      <c r="G152" s="38"/>
      <c r="H152" s="38"/>
      <c r="I152" s="38"/>
      <c r="J152" s="38"/>
      <c r="K152" s="38"/>
    </row>
  </sheetData>
  <autoFilter ref="A2:K152" xr:uid="{BF0D7F38-A482-4F13-9E91-DB0E8F66C53C}">
    <filterColumn colId="2">
      <filters>
        <filter val="04_5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8" zoomScale="80" zoomScaleNormal="80" workbookViewId="0">
      <selection activeCell="K24" sqref="K24:K25"/>
    </sheetView>
  </sheetViews>
  <sheetFormatPr defaultColWidth="17.1328125" defaultRowHeight="12.25" x14ac:dyDescent="0.65"/>
  <cols>
    <col min="1" max="2" width="17.6796875" style="7" customWidth="1"/>
    <col min="3" max="10" width="14.6796875" style="7" customWidth="1"/>
    <col min="11" max="16384" width="17.1328125" style="7"/>
  </cols>
  <sheetData>
    <row r="1" spans="1:10" ht="18.75" customHeight="1" x14ac:dyDescent="0.65">
      <c r="A1" s="6" t="s">
        <v>0</v>
      </c>
      <c r="B1" s="7" t="s">
        <v>5</v>
      </c>
      <c r="C1" s="6" t="s">
        <v>13</v>
      </c>
    </row>
    <row r="2" spans="1:10" ht="18.75" customHeight="1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ht="18.75" customHeight="1" x14ac:dyDescent="0.65">
      <c r="A3" s="9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ht="18.75" customHeight="1" x14ac:dyDescent="0.65">
      <c r="A4" s="9"/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12121.931739060001</v>
      </c>
      <c r="I4" s="39">
        <v>7022.7112211581398</v>
      </c>
    </row>
    <row r="5" spans="1:10" ht="18.75" customHeight="1" x14ac:dyDescent="0.65">
      <c r="A5" s="9" t="s">
        <v>2</v>
      </c>
      <c r="B5" s="30" t="s">
        <v>8</v>
      </c>
      <c r="C5" s="38"/>
      <c r="D5" s="39">
        <v>59530.204022632002</v>
      </c>
      <c r="E5" s="39">
        <v>105906.449906301</v>
      </c>
      <c r="F5" s="39">
        <v>163025.13466502199</v>
      </c>
      <c r="G5" s="39">
        <v>215664.09414854299</v>
      </c>
      <c r="H5" s="39">
        <v>305950.43390479102</v>
      </c>
      <c r="I5" s="39">
        <v>398397.72248170199</v>
      </c>
    </row>
    <row r="6" spans="1:10" ht="18.75" customHeight="1" x14ac:dyDescent="0.65">
      <c r="A6" s="9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ht="18.75" customHeight="1" x14ac:dyDescent="0.65">
      <c r="A7" s="9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ht="18.75" customHeight="1" x14ac:dyDescent="0.65">
      <c r="A8" s="9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ht="18.75" customHeight="1" x14ac:dyDescent="0.65">
      <c r="A9" s="9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29">
        <f>SUM(C3:C5)</f>
        <v>159350.76294028698</v>
      </c>
      <c r="D12" s="29">
        <f t="shared" ref="D12:I12" si="0">SUM(D3:D5)</f>
        <v>83389.787201932108</v>
      </c>
      <c r="E12" s="29">
        <f t="shared" si="0"/>
        <v>126831.6202255411</v>
      </c>
      <c r="F12" s="29">
        <f t="shared" si="0"/>
        <v>181015.89212420199</v>
      </c>
      <c r="G12" s="29">
        <f t="shared" si="0"/>
        <v>230720.43874766299</v>
      </c>
      <c r="H12" s="29">
        <f t="shared" si="0"/>
        <v>318072.36564385099</v>
      </c>
      <c r="I12" s="29">
        <f t="shared" si="0"/>
        <v>405420.43370286014</v>
      </c>
      <c r="J12" s="5">
        <f>SUM(C12:I12)</f>
        <v>1504801.3005863363</v>
      </c>
    </row>
    <row r="13" spans="1:10" x14ac:dyDescent="0.65">
      <c r="A13" s="10" t="s">
        <v>3</v>
      </c>
      <c r="C13" s="22">
        <f>SUM(C6:C7)</f>
        <v>119.036920464</v>
      </c>
      <c r="D13" s="22">
        <f t="shared" ref="D13:I13" si="1">SUM(D6:D7)</f>
        <v>113.223950848008</v>
      </c>
      <c r="E13" s="22">
        <f t="shared" si="1"/>
        <v>103.20501004228801</v>
      </c>
      <c r="F13" s="22">
        <f t="shared" si="1"/>
        <v>99.197433720000006</v>
      </c>
      <c r="G13" s="22">
        <f t="shared" si="1"/>
        <v>99.197433720000006</v>
      </c>
      <c r="H13" s="22">
        <f t="shared" si="1"/>
        <v>99.197433720000006</v>
      </c>
      <c r="I13" s="22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22">
        <f>SUM(C8:C9)</f>
        <v>163192.8350052</v>
      </c>
      <c r="D14" s="22">
        <f t="shared" ref="D14:I14" si="3">SUM(D8:D9)</f>
        <v>158845.971309152</v>
      </c>
      <c r="E14" s="22">
        <f t="shared" si="3"/>
        <v>151353.93661118639</v>
      </c>
      <c r="F14" s="22">
        <f t="shared" si="3"/>
        <v>148357.12273199999</v>
      </c>
      <c r="G14" s="22">
        <f t="shared" si="3"/>
        <v>148357.12273199999</v>
      </c>
      <c r="H14" s="22">
        <f t="shared" si="3"/>
        <v>148357.12273199999</v>
      </c>
      <c r="I14" s="22">
        <f t="shared" si="3"/>
        <v>148357.12273199999</v>
      </c>
      <c r="J14" s="5">
        <f t="shared" si="2"/>
        <v>1066821.2338535383</v>
      </c>
    </row>
    <row r="17" spans="1:11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1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1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1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69.144708672000107</v>
      </c>
      <c r="J20" s="39">
        <v>40.058245824788003</v>
      </c>
    </row>
    <row r="21" spans="1:11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529.53224953150698</v>
      </c>
      <c r="G21" s="39">
        <v>815.12567332511003</v>
      </c>
      <c r="H21" s="39">
        <v>1078.3204707427101</v>
      </c>
      <c r="I21" s="39">
        <v>1529.75216952396</v>
      </c>
      <c r="J21" s="39">
        <v>1991.9886124085101</v>
      </c>
    </row>
    <row r="22" spans="1:11" x14ac:dyDescent="0.65">
      <c r="A22" s="30" t="s">
        <v>16</v>
      </c>
      <c r="B22" s="30" t="s">
        <v>17</v>
      </c>
      <c r="C22" s="38"/>
      <c r="D22" s="39">
        <v>219.32074181594601</v>
      </c>
      <c r="E22" s="39">
        <v>153.52451927116201</v>
      </c>
      <c r="F22" s="39">
        <v>43.864148363189202</v>
      </c>
      <c r="G22" s="38"/>
      <c r="H22" s="38"/>
      <c r="I22" s="38"/>
      <c r="J22" s="38"/>
    </row>
    <row r="23" spans="1:11" x14ac:dyDescent="0.65">
      <c r="A23" s="30" t="s">
        <v>16</v>
      </c>
      <c r="B23" s="30" t="s">
        <v>18</v>
      </c>
      <c r="C23" s="38"/>
      <c r="D23" s="39">
        <v>1244.93175684931</v>
      </c>
      <c r="E23" s="39">
        <v>1137.2444257583199</v>
      </c>
      <c r="F23" s="39">
        <v>957.76554060665399</v>
      </c>
      <c r="G23" s="39">
        <v>778.28665545498995</v>
      </c>
      <c r="H23" s="39">
        <v>598.80777030332695</v>
      </c>
      <c r="I23" s="39">
        <v>419.32888515166297</v>
      </c>
      <c r="J23" s="39">
        <v>239.85</v>
      </c>
    </row>
    <row r="24" spans="1:11" x14ac:dyDescent="0.65">
      <c r="A24" s="30" t="s">
        <v>16</v>
      </c>
      <c r="B24" s="30" t="s">
        <v>7</v>
      </c>
      <c r="C24" s="38"/>
      <c r="D24" s="39">
        <v>347.55601808219302</v>
      </c>
      <c r="E24" s="39">
        <v>323.67162328767199</v>
      </c>
      <c r="F24" s="39">
        <v>283.86429863013802</v>
      </c>
      <c r="G24" s="39">
        <v>244.056973972603</v>
      </c>
      <c r="H24" s="39">
        <v>204.24964931506901</v>
      </c>
      <c r="I24" s="39">
        <v>164.44232465753399</v>
      </c>
      <c r="J24" s="39">
        <v>124.63500000000001</v>
      </c>
    </row>
    <row r="25" spans="1:11" x14ac:dyDescent="0.65">
      <c r="A25" s="30" t="s">
        <v>16</v>
      </c>
      <c r="B25" s="30" t="s">
        <v>19</v>
      </c>
      <c r="C25" s="38"/>
      <c r="D25" s="39">
        <v>37.903743236301302</v>
      </c>
      <c r="E25" s="39">
        <v>38.684114420578098</v>
      </c>
      <c r="F25" s="39">
        <v>39.9847330610394</v>
      </c>
      <c r="G25" s="39">
        <v>41.285351701500801</v>
      </c>
      <c r="H25" s="39">
        <v>42.585970341962103</v>
      </c>
      <c r="I25" s="39">
        <v>43.886588982423497</v>
      </c>
      <c r="J25" s="39">
        <v>45.187207622884799</v>
      </c>
    </row>
    <row r="26" spans="1:11" x14ac:dyDescent="0.65">
      <c r="A26" s="30" t="s">
        <v>16</v>
      </c>
      <c r="B26" s="30" t="s">
        <v>8</v>
      </c>
      <c r="C26" s="38"/>
      <c r="D26" s="38"/>
      <c r="E26" s="39">
        <v>452.093916048729</v>
      </c>
      <c r="F26" s="39">
        <v>804.29191297169996</v>
      </c>
      <c r="G26" s="39">
        <v>1238.07187889128</v>
      </c>
      <c r="H26" s="39">
        <v>1637.83118965373</v>
      </c>
      <c r="I26" s="39">
        <v>2323.4983325143598</v>
      </c>
      <c r="J26" s="39">
        <v>3025.5765028652099</v>
      </c>
    </row>
    <row r="27" spans="1:11" x14ac:dyDescent="0.65">
      <c r="A27" s="30" t="s">
        <v>20</v>
      </c>
      <c r="B27" s="30" t="s">
        <v>8</v>
      </c>
      <c r="C27" s="38"/>
      <c r="D27" s="38"/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</row>
    <row r="28" spans="1:11" x14ac:dyDescent="0.65">
      <c r="A28" s="30" t="s">
        <v>23</v>
      </c>
      <c r="B28" s="30" t="s">
        <v>8</v>
      </c>
      <c r="C28" s="39">
        <v>0</v>
      </c>
      <c r="D28" s="38"/>
      <c r="E28" s="38"/>
      <c r="F28" s="38"/>
      <c r="G28" s="38"/>
      <c r="H28" s="38"/>
      <c r="I28" s="38"/>
      <c r="J28" s="38"/>
    </row>
    <row r="30" spans="1:11" x14ac:dyDescent="0.65">
      <c r="C30" s="17" t="s">
        <v>22</v>
      </c>
      <c r="D30" s="16">
        <v>2022</v>
      </c>
      <c r="E30" s="16">
        <v>2025</v>
      </c>
      <c r="F30" s="16">
        <v>2030</v>
      </c>
      <c r="G30" s="16">
        <v>2035</v>
      </c>
      <c r="H30" s="16">
        <v>2040</v>
      </c>
      <c r="I30" s="16">
        <v>2045</v>
      </c>
      <c r="J30" s="16">
        <v>2050</v>
      </c>
      <c r="K30" s="3" t="s">
        <v>24</v>
      </c>
    </row>
    <row r="31" spans="1:11" x14ac:dyDescent="0.65">
      <c r="A31" s="10" t="s">
        <v>2</v>
      </c>
      <c r="C31" s="7">
        <v>0</v>
      </c>
      <c r="D31" s="4">
        <f t="shared" ref="D31:J31" si="4">SUM(D19:D27)</f>
        <v>2250.44981976295</v>
      </c>
      <c r="E31" s="4">
        <f t="shared" si="4"/>
        <v>2538.9670630596215</v>
      </c>
      <c r="F31" s="4">
        <f t="shared" si="4"/>
        <v>2778.6621434522276</v>
      </c>
      <c r="G31" s="4">
        <f t="shared" si="4"/>
        <v>3219.4476097614834</v>
      </c>
      <c r="H31" s="4">
        <f t="shared" si="4"/>
        <v>3647.6779429007984</v>
      </c>
      <c r="I31" s="4">
        <f t="shared" si="4"/>
        <v>4550.0530095019403</v>
      </c>
      <c r="J31" s="4">
        <f t="shared" si="4"/>
        <v>5467.2955687213926</v>
      </c>
      <c r="K31" s="5">
        <f>SUM(C31:J31)</f>
        <v>24452.553157160415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BF4E-6794-4A96-B64A-CED509F88EA5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12121.931739060001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105906.449906301</v>
      </c>
      <c r="F5" s="39">
        <v>163025.13466502199</v>
      </c>
      <c r="G5" s="39">
        <v>215664.09414854299</v>
      </c>
      <c r="H5" s="39">
        <v>305950.43390479102</v>
      </c>
      <c r="I5" s="39">
        <v>380560.89659584197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126831.6202255411</v>
      </c>
      <c r="F12" s="4">
        <f t="shared" si="0"/>
        <v>181015.89212420199</v>
      </c>
      <c r="G12" s="4">
        <f t="shared" si="0"/>
        <v>230720.43874766299</v>
      </c>
      <c r="H12" s="4">
        <f t="shared" si="0"/>
        <v>318072.36564385099</v>
      </c>
      <c r="I12" s="4">
        <f t="shared" si="0"/>
        <v>385149.41201771697</v>
      </c>
      <c r="J12" s="5">
        <f>SUM(C12:I12)</f>
        <v>1484530.2789011933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1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1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1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1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69.144708672000107</v>
      </c>
      <c r="J20" s="39">
        <v>26.173349999999999</v>
      </c>
    </row>
    <row r="21" spans="1:11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529.53224953150698</v>
      </c>
      <c r="G21" s="39">
        <v>815.12567332511003</v>
      </c>
      <c r="H21" s="39">
        <v>1078.3204707427101</v>
      </c>
      <c r="I21" s="39">
        <v>1529.75216952396</v>
      </c>
      <c r="J21" s="39">
        <v>1902.80448297921</v>
      </c>
    </row>
    <row r="22" spans="1:11" x14ac:dyDescent="0.65">
      <c r="A22" s="30" t="s">
        <v>15</v>
      </c>
      <c r="B22" s="30" t="s">
        <v>21</v>
      </c>
      <c r="C22" s="38"/>
      <c r="D22" s="38"/>
      <c r="E22" s="38"/>
      <c r="F22" s="38"/>
      <c r="G22" s="38"/>
      <c r="H22" s="38"/>
      <c r="I22" s="38"/>
      <c r="J22" s="39">
        <v>57.904807586279702</v>
      </c>
    </row>
    <row r="23" spans="1:11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1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1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1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1" x14ac:dyDescent="0.65">
      <c r="A27" s="30" t="s">
        <v>16</v>
      </c>
      <c r="B27" s="30" t="s">
        <v>8</v>
      </c>
      <c r="C27" s="38"/>
      <c r="D27" s="38"/>
      <c r="E27" s="39">
        <v>452.093916048729</v>
      </c>
      <c r="F27" s="39">
        <v>804.29191297170098</v>
      </c>
      <c r="G27" s="39">
        <v>1238.07187889128</v>
      </c>
      <c r="H27" s="39">
        <v>1637.83118965373</v>
      </c>
      <c r="I27" s="39">
        <v>2323.4983325143598</v>
      </c>
      <c r="J27" s="39">
        <v>2894.7508578714701</v>
      </c>
    </row>
    <row r="28" spans="1:11" x14ac:dyDescent="0.65">
      <c r="A28" s="30" t="s">
        <v>16</v>
      </c>
      <c r="B28" s="30" t="s">
        <v>21</v>
      </c>
      <c r="C28" s="38"/>
      <c r="D28" s="38"/>
      <c r="E28" s="38"/>
      <c r="F28" s="38"/>
      <c r="G28" s="38"/>
      <c r="H28" s="38"/>
      <c r="I28" s="38"/>
      <c r="J28" s="39">
        <v>5632.3560917577597</v>
      </c>
    </row>
    <row r="29" spans="1:11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1" x14ac:dyDescent="0.65">
      <c r="A30" s="30" t="s">
        <v>20</v>
      </c>
      <c r="B30" s="30" t="s">
        <v>21</v>
      </c>
      <c r="C30" s="38"/>
      <c r="D30" s="38"/>
      <c r="E30" s="38"/>
      <c r="F30" s="38"/>
      <c r="G30" s="38"/>
      <c r="H30" s="38"/>
      <c r="I30" s="38"/>
      <c r="J30" s="39">
        <v>15262.1438563949</v>
      </c>
    </row>
    <row r="31" spans="1:11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1" x14ac:dyDescent="0.65">
      <c r="A32" s="30" t="s">
        <v>23</v>
      </c>
      <c r="B32" s="30" t="s">
        <v>21</v>
      </c>
      <c r="C32" s="39">
        <v>57822.452762995701</v>
      </c>
      <c r="D32" s="38"/>
      <c r="E32" s="38"/>
      <c r="F32" s="38"/>
      <c r="G32" s="38"/>
      <c r="H32" s="38"/>
      <c r="I32" s="38"/>
      <c r="J32" s="38"/>
      <c r="K32" s="3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57822.452762995701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2778.6621434522285</v>
      </c>
      <c r="G35" s="4">
        <f t="shared" si="4"/>
        <v>3219.4476097614834</v>
      </c>
      <c r="H35" s="4">
        <f t="shared" si="4"/>
        <v>3647.6779429007984</v>
      </c>
      <c r="I35" s="4">
        <f t="shared" si="4"/>
        <v>4550.0530095019403</v>
      </c>
      <c r="J35" s="4">
        <f t="shared" si="4"/>
        <v>26185.805654212505</v>
      </c>
      <c r="K35" s="5">
        <f>SUM(C35:J35)</f>
        <v>102993.51600564722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C454-8115-4E8A-BEC3-8F4CA7F54747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11477.9425881509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150341.972642468</v>
      </c>
      <c r="G5" s="39">
        <v>202980.93212598801</v>
      </c>
      <c r="H5" s="39">
        <v>290717.96471202601</v>
      </c>
      <c r="I5" s="39">
        <v>360289.87491069903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168332.73010164799</v>
      </c>
      <c r="G12" s="4">
        <f t="shared" si="0"/>
        <v>218037.27672510801</v>
      </c>
      <c r="H12" s="4">
        <f t="shared" si="0"/>
        <v>302195.90730017691</v>
      </c>
      <c r="I12" s="4">
        <f t="shared" si="0"/>
        <v>364878.39033257402</v>
      </c>
      <c r="J12" s="5">
        <f>SUM(C12:I12)</f>
        <v>1410333.3128047129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65.471330271092199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751.70986321233795</v>
      </c>
      <c r="H21" s="39">
        <v>1014.9046606299401</v>
      </c>
      <c r="I21" s="39">
        <v>1453.5898235601301</v>
      </c>
      <c r="J21" s="39">
        <v>1801.4493745534901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36.237605778726703</v>
      </c>
      <c r="H22" s="39">
        <v>36.237605778726703</v>
      </c>
      <c r="I22" s="39">
        <v>45.3580297512108</v>
      </c>
      <c r="J22" s="39">
        <v>115.822012400974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452.093916048729</v>
      </c>
      <c r="F27" s="39">
        <v>707.97138995657394</v>
      </c>
      <c r="G27" s="39">
        <v>1141.75135587615</v>
      </c>
      <c r="H27" s="39">
        <v>1541.5106666386</v>
      </c>
      <c r="I27" s="39">
        <v>2207.8174481379101</v>
      </c>
      <c r="J27" s="39">
        <v>2763.8972035384299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3524.8040390153901</v>
      </c>
      <c r="H28" s="39">
        <v>3524.8040390153901</v>
      </c>
      <c r="I28" s="39">
        <v>4411.9406631081702</v>
      </c>
      <c r="J28" s="39">
        <v>11265.9180523871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9551.2544719568104</v>
      </c>
      <c r="H30" s="39">
        <v>9551.2544719568104</v>
      </c>
      <c r="I30" s="39">
        <v>11955.151980673299</v>
      </c>
      <c r="J30" s="39">
        <v>30527.555287476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101852.513060909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101852.513060909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15731.221927075258</v>
      </c>
      <c r="G35" s="4">
        <f t="shared" si="4"/>
        <v>16172.007393384509</v>
      </c>
      <c r="H35" s="4">
        <f t="shared" si="4"/>
        <v>16600.237726523825</v>
      </c>
      <c r="I35" s="4">
        <f t="shared" si="4"/>
        <v>20766.987074293436</v>
      </c>
      <c r="J35" s="4">
        <f t="shared" si="4"/>
        <v>46910.487487978877</v>
      </c>
      <c r="K35" s="5">
        <f>SUM(C35:J35)</f>
        <v>222822.87155298746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C6FD-46B3-473E-AB07-E1272FBB0358}">
  <dimension ref="A1:K35"/>
  <sheetViews>
    <sheetView topLeftCell="A9" zoomScale="80" zoomScaleNormal="80" workbookViewId="0">
      <selection activeCell="K25" sqref="K25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9193.9921175562395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150341.972642468</v>
      </c>
      <c r="G5" s="39">
        <v>202980.93212598801</v>
      </c>
      <c r="H5" s="39">
        <v>277798.64891876403</v>
      </c>
      <c r="I5" s="39">
        <v>340018.85322555603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168332.73010164799</v>
      </c>
      <c r="G12" s="4">
        <f t="shared" si="0"/>
        <v>218037.27672510801</v>
      </c>
      <c r="H12" s="4">
        <f t="shared" si="0"/>
        <v>286992.64103632024</v>
      </c>
      <c r="I12" s="4">
        <f t="shared" si="0"/>
        <v>344607.36864743102</v>
      </c>
      <c r="J12" s="5">
        <f>SUM(C12:I12)</f>
        <v>1374859.0248557134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37" t="s">
        <v>15</v>
      </c>
      <c r="B19" s="37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7" t="s">
        <v>15</v>
      </c>
      <c r="B20" s="37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52.443448798894799</v>
      </c>
      <c r="J20" s="39">
        <v>26.173349999999999</v>
      </c>
    </row>
    <row r="21" spans="1:10" x14ac:dyDescent="0.65">
      <c r="A21" s="37" t="s">
        <v>15</v>
      </c>
      <c r="B21" s="37" t="s">
        <v>8</v>
      </c>
      <c r="C21" s="38"/>
      <c r="D21" s="38"/>
      <c r="E21" s="39">
        <v>297.65102011315997</v>
      </c>
      <c r="F21" s="39">
        <v>466.11643941873501</v>
      </c>
      <c r="G21" s="39">
        <v>751.70986321233795</v>
      </c>
      <c r="H21" s="39">
        <v>1014.9046606299401</v>
      </c>
      <c r="I21" s="39">
        <v>1388.99324459382</v>
      </c>
      <c r="J21" s="39">
        <v>1700.09426612778</v>
      </c>
    </row>
    <row r="22" spans="1:10" x14ac:dyDescent="0.65">
      <c r="A22" s="37" t="s">
        <v>15</v>
      </c>
      <c r="B22" s="37" t="s">
        <v>21</v>
      </c>
      <c r="C22" s="38"/>
      <c r="D22" s="38"/>
      <c r="E22" s="38"/>
      <c r="F22" s="39">
        <v>36.237605778726703</v>
      </c>
      <c r="G22" s="39">
        <v>36.237605778726703</v>
      </c>
      <c r="H22" s="39">
        <v>36.237605778726703</v>
      </c>
      <c r="I22" s="39">
        <v>88.784301325202804</v>
      </c>
      <c r="J22" s="39">
        <v>173.73921721566799</v>
      </c>
    </row>
    <row r="23" spans="1:10" x14ac:dyDescent="0.65">
      <c r="A23" s="37" t="s">
        <v>16</v>
      </c>
      <c r="B23" s="37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7" t="s">
        <v>16</v>
      </c>
      <c r="B24" s="37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7" t="s">
        <v>16</v>
      </c>
      <c r="B25" s="37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7" t="s">
        <v>16</v>
      </c>
      <c r="B26" s="37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7" t="s">
        <v>16</v>
      </c>
      <c r="B27" s="37" t="s">
        <v>8</v>
      </c>
      <c r="C27" s="38"/>
      <c r="D27" s="38"/>
      <c r="E27" s="39">
        <v>452.093916048729</v>
      </c>
      <c r="F27" s="39">
        <v>707.97138995657394</v>
      </c>
      <c r="G27" s="39">
        <v>1141.75135587615</v>
      </c>
      <c r="H27" s="39">
        <v>1541.5106666386</v>
      </c>
      <c r="I27" s="39">
        <v>2109.7034879131802</v>
      </c>
      <c r="J27" s="39">
        <v>2633.0435492053798</v>
      </c>
    </row>
    <row r="28" spans="1:10" x14ac:dyDescent="0.65">
      <c r="A28" s="37" t="s">
        <v>16</v>
      </c>
      <c r="B28" s="37" t="s">
        <v>21</v>
      </c>
      <c r="C28" s="38"/>
      <c r="D28" s="38"/>
      <c r="E28" s="38"/>
      <c r="F28" s="39">
        <v>3524.8040390153901</v>
      </c>
      <c r="G28" s="39">
        <v>3524.8040390153901</v>
      </c>
      <c r="H28" s="39">
        <v>3524.8040390153901</v>
      </c>
      <c r="I28" s="39">
        <v>8635.9806942860996</v>
      </c>
      <c r="J28" s="39">
        <v>16899.4800130164</v>
      </c>
    </row>
    <row r="29" spans="1:10" x14ac:dyDescent="0.65">
      <c r="A29" s="37" t="s">
        <v>20</v>
      </c>
      <c r="B29" s="37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7" t="s">
        <v>20</v>
      </c>
      <c r="B30" s="37" t="s">
        <v>21</v>
      </c>
      <c r="C30" s="38"/>
      <c r="D30" s="38"/>
      <c r="E30" s="38"/>
      <c r="F30" s="39">
        <v>9551.2544719568104</v>
      </c>
      <c r="G30" s="39">
        <v>9551.2544719568104</v>
      </c>
      <c r="H30" s="39">
        <v>9551.2544719568104</v>
      </c>
      <c r="I30" s="39">
        <v>23401.1446630871</v>
      </c>
      <c r="J30" s="39">
        <v>45792.966718557203</v>
      </c>
    </row>
    <row r="31" spans="1:10" x14ac:dyDescent="0.65">
      <c r="A31" s="37" t="s">
        <v>23</v>
      </c>
      <c r="B31" s="37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7" t="s">
        <v>23</v>
      </c>
      <c r="B32" s="37" t="s">
        <v>21</v>
      </c>
      <c r="C32" s="39">
        <v>157034.38406698901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157034.38406698901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15731.221927075258</v>
      </c>
      <c r="G35" s="4">
        <f t="shared" si="4"/>
        <v>16172.007393384509</v>
      </c>
      <c r="H35" s="4">
        <f t="shared" si="4"/>
        <v>16600.237726523825</v>
      </c>
      <c r="I35" s="4">
        <f t="shared" si="4"/>
        <v>36304.707638795917</v>
      </c>
      <c r="J35" s="4">
        <f t="shared" si="4"/>
        <v>67635.169321745314</v>
      </c>
      <c r="K35" s="5">
        <f>SUM(C35:J35)</f>
        <v>314267.14495733642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704E-D027-46B1-B7D0-752C41479DED}">
  <dimension ref="A1:K35"/>
  <sheetViews>
    <sheetView zoomScale="80" zoomScaleNormal="80" workbookViewId="0">
      <selection activeCell="C19" sqref="C19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32" t="s">
        <v>0</v>
      </c>
      <c r="B1" t="s">
        <v>5</v>
      </c>
      <c r="C1" s="32" t="s">
        <v>13</v>
      </c>
      <c r="D1"/>
      <c r="E1"/>
      <c r="F1"/>
      <c r="G1"/>
      <c r="H1"/>
      <c r="I1"/>
    </row>
    <row r="2" spans="1:10" x14ac:dyDescent="0.65">
      <c r="A2" s="32" t="s">
        <v>1</v>
      </c>
      <c r="B2" s="32" t="s">
        <v>6</v>
      </c>
      <c r="C2" s="33">
        <v>2022</v>
      </c>
      <c r="D2" s="33">
        <v>2025</v>
      </c>
      <c r="E2" s="33">
        <v>2030</v>
      </c>
      <c r="F2" s="33">
        <v>2035</v>
      </c>
      <c r="G2" s="33">
        <v>2040</v>
      </c>
      <c r="H2" s="33">
        <v>2045</v>
      </c>
      <c r="I2" s="33">
        <v>2050</v>
      </c>
    </row>
    <row r="3" spans="1:10" x14ac:dyDescent="0.65">
      <c r="A3" s="30" t="s">
        <v>2</v>
      </c>
      <c r="B3" s="30" t="s">
        <v>18</v>
      </c>
      <c r="C3" s="39">
        <v>133730.53204495099</v>
      </c>
      <c r="D3" s="38"/>
      <c r="E3" s="38"/>
      <c r="F3" s="38"/>
      <c r="G3" s="38"/>
      <c r="H3" s="38"/>
      <c r="I3" s="38"/>
    </row>
    <row r="4" spans="1:10" x14ac:dyDescent="0.65">
      <c r="A4" s="30" t="s">
        <v>2</v>
      </c>
      <c r="B4" s="30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6910.0416469615602</v>
      </c>
      <c r="I4" s="39">
        <v>4588.5154218750004</v>
      </c>
    </row>
    <row r="5" spans="1:10" x14ac:dyDescent="0.65">
      <c r="A5" s="30" t="s">
        <v>2</v>
      </c>
      <c r="B5" s="30" t="s">
        <v>8</v>
      </c>
      <c r="C5" s="38"/>
      <c r="D5" s="39">
        <v>59530.204022632002</v>
      </c>
      <c r="E5" s="39">
        <v>93223.287883746903</v>
      </c>
      <c r="F5" s="39">
        <v>148704.67293363201</v>
      </c>
      <c r="G5" s="39">
        <v>201343.63241715301</v>
      </c>
      <c r="H5" s="39">
        <v>264879.333125501</v>
      </c>
      <c r="I5" s="39">
        <v>319747.83154041303</v>
      </c>
    </row>
    <row r="6" spans="1:10" x14ac:dyDescent="0.65">
      <c r="A6" s="30" t="s">
        <v>3</v>
      </c>
      <c r="B6" s="30" t="s">
        <v>9</v>
      </c>
      <c r="C6" s="39">
        <v>119.036920464</v>
      </c>
      <c r="D6" s="39">
        <v>84.159102768048101</v>
      </c>
      <c r="E6" s="39">
        <v>24.045457933727999</v>
      </c>
      <c r="F6" s="38"/>
      <c r="G6" s="38"/>
      <c r="H6" s="38"/>
      <c r="I6" s="38"/>
    </row>
    <row r="7" spans="1:10" x14ac:dyDescent="0.65">
      <c r="A7" s="30" t="s">
        <v>3</v>
      </c>
      <c r="B7" s="30" t="s">
        <v>10</v>
      </c>
      <c r="C7" s="38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0" t="s">
        <v>4</v>
      </c>
      <c r="B8" s="30" t="s">
        <v>11</v>
      </c>
      <c r="C8" s="39">
        <v>163192.8350052</v>
      </c>
      <c r="D8" s="39">
        <v>115377.334348676</v>
      </c>
      <c r="E8" s="39">
        <v>32964.9526710504</v>
      </c>
      <c r="F8" s="38"/>
      <c r="G8" s="38"/>
      <c r="H8" s="38"/>
      <c r="I8" s="38"/>
    </row>
    <row r="9" spans="1:10" x14ac:dyDescent="0.65">
      <c r="A9" s="30" t="s">
        <v>4</v>
      </c>
      <c r="B9" s="30" t="s">
        <v>12</v>
      </c>
      <c r="C9" s="38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166695.43039281201</v>
      </c>
      <c r="G12" s="4">
        <f t="shared" si="0"/>
        <v>216399.97701627301</v>
      </c>
      <c r="H12" s="4">
        <f t="shared" si="0"/>
        <v>271789.37477246259</v>
      </c>
      <c r="I12" s="4">
        <f t="shared" si="0"/>
        <v>324336.34696228802</v>
      </c>
      <c r="J12" s="5">
        <f>SUM(C12:I12)</f>
        <v>1336110.1374890418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32" t="s">
        <v>0</v>
      </c>
      <c r="B17" t="s">
        <v>5</v>
      </c>
      <c r="C17" s="32" t="s">
        <v>13</v>
      </c>
      <c r="D17"/>
      <c r="E17"/>
      <c r="F17"/>
      <c r="G17"/>
      <c r="H17"/>
      <c r="I17"/>
      <c r="J17"/>
    </row>
    <row r="18" spans="1:10" x14ac:dyDescent="0.65">
      <c r="A18" s="32" t="s">
        <v>14</v>
      </c>
      <c r="B18" s="32" t="s">
        <v>6</v>
      </c>
      <c r="C18" s="30" t="s">
        <v>22</v>
      </c>
      <c r="D18" s="33">
        <v>2022</v>
      </c>
      <c r="E18" s="33">
        <v>2025</v>
      </c>
      <c r="F18" s="33">
        <v>2030</v>
      </c>
      <c r="G18" s="33">
        <v>2035</v>
      </c>
      <c r="H18" s="33">
        <v>2040</v>
      </c>
      <c r="I18" s="33">
        <v>2045</v>
      </c>
      <c r="J18" s="33">
        <v>2050</v>
      </c>
    </row>
    <row r="19" spans="1:10" x14ac:dyDescent="0.65">
      <c r="A19" s="30" t="s">
        <v>15</v>
      </c>
      <c r="B19" s="30" t="s">
        <v>18</v>
      </c>
      <c r="C19" s="38"/>
      <c r="D19" s="39">
        <v>254.597205296</v>
      </c>
      <c r="E19" s="38"/>
      <c r="F19" s="38"/>
      <c r="G19" s="38"/>
      <c r="H19" s="38"/>
      <c r="I19" s="38"/>
      <c r="J19" s="38"/>
    </row>
    <row r="20" spans="1:10" x14ac:dyDescent="0.65">
      <c r="A20" s="30" t="s">
        <v>15</v>
      </c>
      <c r="B20" s="30" t="s">
        <v>7</v>
      </c>
      <c r="C20" s="38"/>
      <c r="D20" s="39">
        <v>146.14035448320001</v>
      </c>
      <c r="E20" s="39">
        <v>136.09744416000001</v>
      </c>
      <c r="F20" s="39">
        <v>119.359260288</v>
      </c>
      <c r="G20" s="39">
        <v>102.62107641599999</v>
      </c>
      <c r="H20" s="39">
        <v>85.8828925440001</v>
      </c>
      <c r="I20" s="39">
        <v>39.415567326696902</v>
      </c>
      <c r="J20" s="39">
        <v>26.173349999999999</v>
      </c>
    </row>
    <row r="21" spans="1:10" x14ac:dyDescent="0.65">
      <c r="A21" s="30" t="s">
        <v>15</v>
      </c>
      <c r="B21" s="30" t="s">
        <v>8</v>
      </c>
      <c r="C21" s="38"/>
      <c r="D21" s="38"/>
      <c r="E21" s="39">
        <v>297.65102011315997</v>
      </c>
      <c r="F21" s="39">
        <v>466.11643941873501</v>
      </c>
      <c r="G21" s="39">
        <v>743.52336466816098</v>
      </c>
      <c r="H21" s="39">
        <v>1006.71816208576</v>
      </c>
      <c r="I21" s="39">
        <v>1324.3966656275099</v>
      </c>
      <c r="J21" s="39">
        <v>1598.7391577020701</v>
      </c>
    </row>
    <row r="22" spans="1:10" x14ac:dyDescent="0.65">
      <c r="A22" s="30" t="s">
        <v>15</v>
      </c>
      <c r="B22" s="30" t="s">
        <v>21</v>
      </c>
      <c r="C22" s="38"/>
      <c r="D22" s="38"/>
      <c r="E22" s="38"/>
      <c r="F22" s="39">
        <v>36.237605778726703</v>
      </c>
      <c r="G22" s="39">
        <v>40.915604946827997</v>
      </c>
      <c r="H22" s="39">
        <v>40.915604946827997</v>
      </c>
      <c r="I22" s="39">
        <v>132.210572899195</v>
      </c>
      <c r="J22" s="39">
        <v>231.65642203036199</v>
      </c>
    </row>
    <row r="23" spans="1:10" x14ac:dyDescent="0.65">
      <c r="A23" s="30" t="s">
        <v>16</v>
      </c>
      <c r="B23" s="30" t="s">
        <v>17</v>
      </c>
      <c r="C23" s="38"/>
      <c r="D23" s="39">
        <v>219.32074181594601</v>
      </c>
      <c r="E23" s="39">
        <v>153.52451927116201</v>
      </c>
      <c r="F23" s="39">
        <v>43.864148363189202</v>
      </c>
      <c r="G23" s="38"/>
      <c r="H23" s="38"/>
      <c r="I23" s="38"/>
      <c r="J23" s="38"/>
    </row>
    <row r="24" spans="1:10" x14ac:dyDescent="0.65">
      <c r="A24" s="30" t="s">
        <v>16</v>
      </c>
      <c r="B24" s="30" t="s">
        <v>18</v>
      </c>
      <c r="C24" s="38"/>
      <c r="D24" s="39">
        <v>1244.93175684931</v>
      </c>
      <c r="E24" s="39">
        <v>1137.2444257583199</v>
      </c>
      <c r="F24" s="39">
        <v>957.76554060665399</v>
      </c>
      <c r="G24" s="39">
        <v>778.28665545498995</v>
      </c>
      <c r="H24" s="39">
        <v>598.80777030332695</v>
      </c>
      <c r="I24" s="39">
        <v>419.32888515166297</v>
      </c>
      <c r="J24" s="39">
        <v>239.85</v>
      </c>
    </row>
    <row r="25" spans="1:10" x14ac:dyDescent="0.65">
      <c r="A25" s="30" t="s">
        <v>16</v>
      </c>
      <c r="B25" s="30" t="s">
        <v>7</v>
      </c>
      <c r="C25" s="38"/>
      <c r="D25" s="39">
        <v>347.55601808219302</v>
      </c>
      <c r="E25" s="39">
        <v>323.67162328767199</v>
      </c>
      <c r="F25" s="39">
        <v>283.86429863013802</v>
      </c>
      <c r="G25" s="39">
        <v>244.056973972603</v>
      </c>
      <c r="H25" s="39">
        <v>204.24964931506901</v>
      </c>
      <c r="I25" s="39">
        <v>164.44232465753399</v>
      </c>
      <c r="J25" s="39">
        <v>124.63500000000001</v>
      </c>
    </row>
    <row r="26" spans="1:10" x14ac:dyDescent="0.65">
      <c r="A26" s="30" t="s">
        <v>16</v>
      </c>
      <c r="B26" s="30" t="s">
        <v>19</v>
      </c>
      <c r="C26" s="38"/>
      <c r="D26" s="39">
        <v>37.903743236301302</v>
      </c>
      <c r="E26" s="39">
        <v>38.684114420578098</v>
      </c>
      <c r="F26" s="39">
        <v>39.9847330610394</v>
      </c>
      <c r="G26" s="39">
        <v>41.285351701500801</v>
      </c>
      <c r="H26" s="39">
        <v>42.585970341962103</v>
      </c>
      <c r="I26" s="39">
        <v>43.886588982423497</v>
      </c>
      <c r="J26" s="39">
        <v>45.187207622884799</v>
      </c>
    </row>
    <row r="27" spans="1:10" x14ac:dyDescent="0.65">
      <c r="A27" s="30" t="s">
        <v>16</v>
      </c>
      <c r="B27" s="30" t="s">
        <v>8</v>
      </c>
      <c r="C27" s="38"/>
      <c r="D27" s="38"/>
      <c r="E27" s="39">
        <v>452.093916048729</v>
      </c>
      <c r="F27" s="39">
        <v>707.97138995657394</v>
      </c>
      <c r="G27" s="39">
        <v>1129.31710927368</v>
      </c>
      <c r="H27" s="39">
        <v>1529.07642003613</v>
      </c>
      <c r="I27" s="39">
        <v>2011.5895276884601</v>
      </c>
      <c r="J27" s="39">
        <v>2502.1898948723301</v>
      </c>
    </row>
    <row r="28" spans="1:10" x14ac:dyDescent="0.65">
      <c r="A28" s="30" t="s">
        <v>16</v>
      </c>
      <c r="B28" s="30" t="s">
        <v>21</v>
      </c>
      <c r="C28" s="38"/>
      <c r="D28" s="38"/>
      <c r="E28" s="38"/>
      <c r="F28" s="39">
        <v>3524.8040390153901</v>
      </c>
      <c r="G28" s="39">
        <v>3979.8294196357101</v>
      </c>
      <c r="H28" s="39">
        <v>3979.8294196357101</v>
      </c>
      <c r="I28" s="39">
        <v>12860.020725464001</v>
      </c>
      <c r="J28" s="39">
        <v>22533.041973645701</v>
      </c>
    </row>
    <row r="29" spans="1:10" x14ac:dyDescent="0.65">
      <c r="A29" s="30" t="s">
        <v>20</v>
      </c>
      <c r="B29" s="30" t="s">
        <v>8</v>
      </c>
      <c r="C29" s="38"/>
      <c r="D29" s="3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</row>
    <row r="30" spans="1:10" x14ac:dyDescent="0.65">
      <c r="A30" s="30" t="s">
        <v>20</v>
      </c>
      <c r="B30" s="30" t="s">
        <v>21</v>
      </c>
      <c r="C30" s="38"/>
      <c r="D30" s="38"/>
      <c r="E30" s="38"/>
      <c r="F30" s="39">
        <v>9551.2544719568104</v>
      </c>
      <c r="G30" s="39">
        <v>10784.248747212399</v>
      </c>
      <c r="H30" s="39">
        <v>10784.248747212399</v>
      </c>
      <c r="I30" s="39">
        <v>34847.137345500902</v>
      </c>
      <c r="J30" s="39">
        <v>61058.378149638302</v>
      </c>
    </row>
    <row r="31" spans="1:10" x14ac:dyDescent="0.65">
      <c r="A31" s="30" t="s">
        <v>23</v>
      </c>
      <c r="B31" s="30" t="s">
        <v>8</v>
      </c>
      <c r="C31" s="39">
        <v>0</v>
      </c>
      <c r="D31" s="38"/>
      <c r="E31" s="38"/>
      <c r="F31" s="38"/>
      <c r="G31" s="38"/>
      <c r="H31" s="38"/>
      <c r="I31" s="38"/>
      <c r="J31" s="38"/>
    </row>
    <row r="32" spans="1:10" x14ac:dyDescent="0.65">
      <c r="A32" s="30" t="s">
        <v>23</v>
      </c>
      <c r="B32" s="30" t="s">
        <v>21</v>
      </c>
      <c r="C32" s="39">
        <v>211386.001036356</v>
      </c>
      <c r="D32" s="38"/>
      <c r="E32" s="38"/>
      <c r="F32" s="38"/>
      <c r="G32" s="38"/>
      <c r="H32" s="38"/>
      <c r="I32" s="38"/>
      <c r="J32" s="38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211386.001036356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15731.221927075258</v>
      </c>
      <c r="G35" s="4">
        <f t="shared" si="4"/>
        <v>17844.084303281874</v>
      </c>
      <c r="H35" s="4">
        <f t="shared" si="4"/>
        <v>18272.314636421186</v>
      </c>
      <c r="I35" s="4">
        <f t="shared" si="4"/>
        <v>51842.428203298383</v>
      </c>
      <c r="J35" s="4">
        <f t="shared" si="4"/>
        <v>88359.851155511657</v>
      </c>
      <c r="K35" s="5">
        <f>SUM(C35:J35)</f>
        <v>408225.31814476696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MC</vt:lpstr>
      <vt:lpstr>Recap</vt:lpstr>
      <vt:lpstr>CO2</vt:lpstr>
      <vt:lpstr>INV</vt:lpstr>
      <vt:lpstr>CO2_00</vt:lpstr>
      <vt:lpstr>CO2_05</vt:lpstr>
      <vt:lpstr>CO2_10</vt:lpstr>
      <vt:lpstr>CO2_15</vt:lpstr>
      <vt:lpstr>CO2_20</vt:lpstr>
      <vt:lpstr>CO2_25</vt:lpstr>
      <vt:lpstr>CO2_30</vt:lpstr>
      <vt:lpstr>CO2_35</vt:lpstr>
      <vt:lpstr>CO2_40</vt:lpstr>
      <vt:lpstr>CO2_45</vt:lpstr>
      <vt:lpstr>CO2_50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ade.haera86@gmail.com</cp:lastModifiedBy>
  <dcterms:created xsi:type="dcterms:W3CDTF">2024-06-13T06:11:06Z</dcterms:created>
  <dcterms:modified xsi:type="dcterms:W3CDTF">2024-06-16T14:50:08Z</dcterms:modified>
</cp:coreProperties>
</file>