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sers\Gary\ISO27001security dotcom\ISO27k toolkit\"/>
    </mc:Choice>
  </mc:AlternateContent>
  <xr:revisionPtr revIDLastSave="0" documentId="13_ncr:1_{CC8B1455-488F-430A-9149-C7F89411EEE5}" xr6:coauthVersionLast="47" xr6:coauthVersionMax="47" xr10:uidLastSave="{00000000-0000-0000-0000-000000000000}"/>
  <bookViews>
    <workbookView xWindow="2580" yWindow="375" windowWidth="22740" windowHeight="19905" xr2:uid="{2B7FFF56-0562-490F-9659-1E2E667047C1}"/>
  </bookViews>
  <sheets>
    <sheet name="Instructions for Use" sheetId="6" r:id="rId1"/>
    <sheet name="Summary of Responses" sheetId="7" r:id="rId2"/>
    <sheet name="ISO27k Gap Analysis Questions" sheetId="1" r:id="rId3"/>
    <sheet name="Clarification" sheetId="5" r:id="rId4"/>
  </sheets>
  <definedNames>
    <definedName name="_1Excel_BuiltIn_Print_Titles_1_1">"#REF!"</definedName>
    <definedName name="_2Excel_BuiltIn_Print_Titles_2_1">"#REF!"</definedName>
    <definedName name="_3Excel_BuiltIn_Print_Titles_5_1">"#REF!"</definedName>
    <definedName name="base_g">"#N/A"</definedName>
    <definedName name="base_g_10">"$#REF !.$#REF !$#REF !:$#REF !$#REF !"</definedName>
    <definedName name="base_g_11">"$#REF !.$#REF !$#REF !:$#REF !$#REF !"</definedName>
    <definedName name="base_g_12">"$#REF !.$#REF !$#REF !:$#REF !$#REF !"</definedName>
    <definedName name="base_g_13">"$#REF !.$#REF !$#REF !:$#REF !$#REF !"</definedName>
    <definedName name="base_g_15">"$#REF !.$#REF !$#REF !:$#REF !$#REF !"</definedName>
    <definedName name="base_g_16">"$#REF !.$#REF !$#REF !:$#REF !$#REF !"</definedName>
    <definedName name="base_g_17">"$#REF !.$#REF !$#REF !:$#REF !$#REF !"</definedName>
    <definedName name="base_g_18">"$#REF !.$#REF !$#REF !:$#REF !$#REF !"</definedName>
    <definedName name="base_g_19">"$#REF !.$#REF !$#REF !:$#REF !$#REF !"</definedName>
    <definedName name="base_g_2">"$#REF !.$Y$11:$AC$14"</definedName>
    <definedName name="base_g_2_1">"$#REF !.$Y$11:$AC$14"</definedName>
    <definedName name="base_g_20">"$#REF !.$#REF !$#REF !:$#REF !$#REF !"</definedName>
    <definedName name="base_g_21">"$#REF !.$#REF !$#REF !:$#REF !$#REF !"</definedName>
    <definedName name="base_g_22">"$#REF !.$#REF !$#REF !:$#REF !$#REF !"</definedName>
    <definedName name="base_g_23">"$#REF !.$#REF !$#REF !:$#REF !$#REF !"</definedName>
    <definedName name="base_g_26">"$#REF !.$#REF !$#REF !:$#REF !$#REF !"</definedName>
    <definedName name="base_g_3">"#REF!"</definedName>
    <definedName name="base_g6">"#N/A"</definedName>
    <definedName name="base_i">"#N/A"</definedName>
    <definedName name="base_i_10">"$#REF !.$E$6:$AP$26"</definedName>
    <definedName name="base_i_11">"$#REF !.$E$6:$AP$26"</definedName>
    <definedName name="base_i_12">"$#REF !.$E$6:$AP$26"</definedName>
    <definedName name="base_i_13">"$#REF !.$E$6:$AP$26"</definedName>
    <definedName name="base_i_15">"$#REF !.$E$6:$AP$26"</definedName>
    <definedName name="base_i_16">"$#REF !.$E$6:$AP$26"</definedName>
    <definedName name="base_i_17">"$#REF !.$E$6:$AP$26"</definedName>
    <definedName name="base_i_18">"$#REF !.$E$6:$AP$26"</definedName>
    <definedName name="base_i_19">"$#REF !.$E$6:$AP$26"</definedName>
    <definedName name="base_i_2">"$#REF !.$Y$12:$AX$43"</definedName>
    <definedName name="base_i_2_1">"$#REF !.$Y$12:$AX$43"</definedName>
    <definedName name="base_i_20">"$#REF !.$E$6:$AP$26"</definedName>
    <definedName name="base_i_21">"$#REF !.$E$6:$AP$26"</definedName>
    <definedName name="base_i_22">"$#REF !.$E$6:$AP$26"</definedName>
    <definedName name="base_i_23">"$#REF !.$E$6:$AP$26"</definedName>
    <definedName name="base_i_26">"$#REF !.$E$6:$AP$26"</definedName>
    <definedName name="base_i_3">"#REF!"</definedName>
    <definedName name="base_p">"#N/A"</definedName>
    <definedName name="base_p_10">"#REF!"</definedName>
    <definedName name="base_p_11">"$#REF !.$Y$53:$AX$87"</definedName>
    <definedName name="base_p_12">"$#REF !.$Y$53:$AX$87"</definedName>
    <definedName name="base_p_13">"$#REF !.$Y$53:$AX$87"</definedName>
    <definedName name="base_p_15">"$#REF !.$Y$53:$AX$87"</definedName>
    <definedName name="base_p_16">"$#REF !.$Y$53:$AX$87"</definedName>
    <definedName name="base_p_17">"$#REF !.$Y$53:$AX$87"</definedName>
    <definedName name="base_p_18">"$#REF !.$Y$53:$AX$87"</definedName>
    <definedName name="base_p_19">"$#REF !.$Y$53:$AX$87"</definedName>
    <definedName name="base_p_20">"$#REF !.$Y$53:$AX$87"</definedName>
    <definedName name="base_p_21">"$#REF !.$Y$53:$AX$87"</definedName>
    <definedName name="base_p_22">"$#REF !.$Y$53:$AX$87"</definedName>
    <definedName name="base_p_23">"$#REF !.$Y$53:$AX$87"</definedName>
    <definedName name="base_p_26">"$#REF !.$Y$53:$AX$87"</definedName>
    <definedName name="Boolean">#REF!</definedName>
    <definedName name="category" localSheetId="0">#REF!</definedName>
    <definedName name="category" localSheetId="1">#REF!</definedName>
    <definedName name="category">#REF!</definedName>
    <definedName name="code_acteurs">"#N/A"</definedName>
    <definedName name="Code_actifs">"#N/A"</definedName>
    <definedName name="code_event">"#N/A"</definedName>
    <definedName name="code_famille_scénario">"#N/A"</definedName>
    <definedName name="Code_lieu">"#N/A"</definedName>
    <definedName name="code_process">"#N/A"</definedName>
    <definedName name="code_temps">"#N/A"</definedName>
    <definedName name="Controls">#REF!</definedName>
    <definedName name="CORE_SF" localSheetId="0">#REF!</definedName>
    <definedName name="CORE_SF" localSheetId="1">#REF!</definedName>
    <definedName name="CORE_SF">#REF!</definedName>
    <definedName name="Couverture">"#REF!"</definedName>
    <definedName name="Couverture_17">"#REF!"</definedName>
    <definedName name="Couverture_19">"#REF!"</definedName>
    <definedName name="Couverture_20">"#REF!"</definedName>
    <definedName name="DataRows">#REF!,#REF!</definedName>
    <definedName name="DataRows1" localSheetId="0">#REF!</definedName>
    <definedName name="DataRows1" localSheetId="1">#REF!</definedName>
    <definedName name="DataRows1">#REF!</definedName>
    <definedName name="DataRows2" localSheetId="0">#REF!</definedName>
    <definedName name="DataRows2" localSheetId="1">#REF!</definedName>
    <definedName name="DataRows2">#REF!</definedName>
    <definedName name="ES12D01">"#N/A"</definedName>
    <definedName name="Excel_BuiltIn__FilterDatabase_14">"#REF!"</definedName>
    <definedName name="Excel_BuiltIn__FilterDatabase_2">"$#REF !.$S$1:$U$227"</definedName>
    <definedName name="Excel_BuiltIn__FilterDatabase_3">"#REF!"</definedName>
    <definedName name="Excel_BuiltIn__FilterDatabase_6">"#REF!"</definedName>
    <definedName name="Excel_BuiltIn__FilterDatabase_7">"#REF!"</definedName>
    <definedName name="Excel_BuiltIn_Print_Area_1">"$#REF !.$A$1:$B$11"</definedName>
    <definedName name="Excel_BuiltIn_Print_Area_1_1">"$#REF !.$A$1:$B$11"</definedName>
    <definedName name="Excel_BuiltIn_Print_Area_10">"#REF!"</definedName>
    <definedName name="Excel_BuiltIn_Print_Area_2">"#REF!"</definedName>
    <definedName name="Excel_BuiltIn_Print_Area_3">"$#REF !.$A$1:$C$65526"</definedName>
    <definedName name="Excel_BuiltIn_Print_Area_4">"$#REF !.$A$1:$G$65526"</definedName>
    <definedName name="Excel_BuiltIn_Print_Area_4_1">"$#REF !.$A$1:$G$65526"</definedName>
    <definedName name="Excel_BuiltIn_Print_Titles_1">"#REF!"</definedName>
    <definedName name="Excel_BuiltIn_Print_Titles_10">"#REF!"</definedName>
    <definedName name="Excel_BuiltIn_Print_Titles_11">"#REF!"</definedName>
    <definedName name="Excel_BuiltIn_Print_Titles_12">"#REF!"</definedName>
    <definedName name="Excel_BuiltIn_Print_Titles_13">"#REF!"</definedName>
    <definedName name="Excel_BuiltIn_Print_Titles_13_1">"#REF!"</definedName>
    <definedName name="Excel_BuiltIn_Print_Titles_14">"#REF!"</definedName>
    <definedName name="Excel_BuiltIn_Print_Titles_14_1">"#REF!"</definedName>
    <definedName name="Excel_BuiltIn_Print_Titles_15">"#REF!"</definedName>
    <definedName name="Excel_BuiltIn_Print_Titles_15_1">"#REF!"</definedName>
    <definedName name="Excel_BuiltIn_Print_Titles_16">"#REF!"</definedName>
    <definedName name="Excel_BuiltIn_Print_Titles_16_1">"#REF!"</definedName>
    <definedName name="Excel_BuiltIn_Print_Titles_17">"#REF!"</definedName>
    <definedName name="Excel_BuiltIn_Print_Titles_17_1">"#REF!"</definedName>
    <definedName name="Excel_BuiltIn_Print_Titles_18">"#REF!"</definedName>
    <definedName name="Excel_BuiltIn_Print_Titles_18_1">"#REF!"</definedName>
    <definedName name="Excel_BuiltIn_Print_Titles_19">"#REF!"</definedName>
    <definedName name="Excel_BuiltIn_Print_Titles_19_1">"#REF!"</definedName>
    <definedName name="Excel_BuiltIn_Print_Titles_20_1">"#REF!"</definedName>
    <definedName name="Excel_BuiltIn_Print_Titles_21">"#REF!"</definedName>
    <definedName name="Excel_BuiltIn_Print_Titles_22">"#REF!"</definedName>
    <definedName name="Excel_BuiltIn_Print_Titles_3_1">"$#REF !.$A$1:$IV$4"</definedName>
    <definedName name="Excel_BuiltIn_Print_Titles_3_1_1">"$#REF !.$A$1:$IV$4"</definedName>
    <definedName name="Excel_BuiltIn_Print_Titles_4_1">"$#REF !.$A$1:$IV$2"</definedName>
    <definedName name="Excel_BuiltIn_Print_Titles_5">"#REF!"</definedName>
    <definedName name="Excel_BuiltIn_Print_Titles_6">"#REF!"</definedName>
    <definedName name="Excel_BuiltIn_Print_Titles_6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_1_1">"#REF!"</definedName>
    <definedName name="External">#REF!</definedName>
    <definedName name="Hyperlinks" localSheetId="0">#REF!</definedName>
    <definedName name="Hyperlinks" localSheetId="1">#REF!</definedName>
    <definedName name="Hyperlinks">#REF!</definedName>
    <definedName name="HyperLinksFW" localSheetId="0">#REF!</definedName>
    <definedName name="HyperLinksFW" localSheetId="1">#REF!</definedName>
    <definedName name="HyperLinksFW">#REF!</definedName>
    <definedName name="IncludeLine">#REF!</definedName>
    <definedName name="InherentRiskRating">#REF!</definedName>
    <definedName name="Linked_cellFW">#REF!</definedName>
    <definedName name="Lookup">#REF!</definedName>
    <definedName name="lu">#REF!</definedName>
    <definedName name="MAX_S07A02_S09A02">"#REF!"</definedName>
    <definedName name="mode_operatoire">"#REF!"</definedName>
    <definedName name="no_mode">"#REF!"</definedName>
    <definedName name="no_mode_1">"#N/A"</definedName>
    <definedName name="no_mode_14">"#N/A"</definedName>
    <definedName name="no_mode_2">"#N/A"</definedName>
    <definedName name="no_mode_23">"#N/A"</definedName>
    <definedName name="no_mode_24">"#N/A"</definedName>
    <definedName name="no_mode_25">"#N/A"</definedName>
    <definedName name="no_mode_26">"#N/A"</definedName>
    <definedName name="no_mode_27">"#N/A"</definedName>
    <definedName name="no_mode_3">"#N/A"</definedName>
    <definedName name="no_mode_6">"#N/A"</definedName>
    <definedName name="no_mode_7">"#N/A"</definedName>
    <definedName name="no_mode_8">"#N/A"</definedName>
    <definedName name="Org_link">#REF!</definedName>
    <definedName name="Organisational" localSheetId="0">#REF!</definedName>
    <definedName name="Organisational" localSheetId="1">#REF!</definedName>
    <definedName name="Organisational">#REF!</definedName>
    <definedName name="PartColumn" localSheetId="0">#REF!</definedName>
    <definedName name="PartColumn" localSheetId="1">#REF!</definedName>
    <definedName name="PartColumn">#REF!</definedName>
    <definedName name="Participants">#REF!</definedName>
    <definedName name="People">#REF!</definedName>
    <definedName name="People_link">#REF!</definedName>
    <definedName name="Phys_link">#REF!</definedName>
    <definedName name="Physical">#REF!</definedName>
    <definedName name="Pimary_Cause_Category">#REF!</definedName>
    <definedName name="Primary_cause_category">#REF!</definedName>
    <definedName name="Process">#REF!</definedName>
    <definedName name="RangeA">#REF!</definedName>
    <definedName name="response_frames">#REF!</definedName>
    <definedName name="response_frames_alt">#REF!</definedName>
    <definedName name="Results">#REF!</definedName>
    <definedName name="Scores" localSheetId="0">#REF!,#REF!</definedName>
    <definedName name="Scores" localSheetId="1">#REF!,#REF!</definedName>
    <definedName name="Scores">#REF!,#REF!</definedName>
    <definedName name="Select" localSheetId="0">#REF!</definedName>
    <definedName name="Select" localSheetId="1">#REF!</definedName>
    <definedName name="Select">#REF!</definedName>
    <definedName name="Sep" localSheetId="0">#REF!</definedName>
    <definedName name="Sep" localSheetId="1">#REF!</definedName>
    <definedName name="Sep">#REF!</definedName>
    <definedName name="Severity" localSheetId="0">#REF!</definedName>
    <definedName name="Severity" localSheetId="1">#REF!</definedName>
    <definedName name="Severity">#REF!</definedName>
    <definedName name="show">#REF!</definedName>
    <definedName name="System">#REF!</definedName>
    <definedName name="Tab_classif_conf">"#N/A"</definedName>
    <definedName name="Tab_classif_data">"#N/A"</definedName>
    <definedName name="Tab_classif_servG">"#N/A"</definedName>
    <definedName name="Tab_classif_servIR">"#N/A"</definedName>
    <definedName name="Tech_link">#REF!</definedName>
    <definedName name="Technological" localSheetId="0">#REF!</definedName>
    <definedName name="Technological" localSheetId="1">#REF!</definedName>
    <definedName name="Technological">#REF!</definedName>
    <definedName name="test" localSheetId="0">#REF!</definedName>
    <definedName name="test" localSheetId="1">#REF!</definedName>
    <definedName name="test">#REF!</definedName>
    <definedName name="ToSort">#REF!</definedName>
    <definedName name="traitement">#REF!</definedName>
    <definedName name="vulnerabilite">"#REF!"</definedName>
    <definedName name="Vulnerabiliti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7" l="1"/>
  <c r="E19" i="7"/>
  <c r="E20" i="7"/>
  <c r="E21" i="7"/>
  <c r="E22" i="7"/>
  <c r="B3" i="1"/>
  <c r="D22" i="7"/>
  <c r="D21" i="7"/>
  <c r="D20" i="7"/>
  <c r="D19" i="7"/>
  <c r="G11" i="5"/>
  <c r="G12" i="5"/>
  <c r="G13" i="5"/>
  <c r="G15" i="5"/>
  <c r="G16" i="5"/>
  <c r="G17" i="5"/>
  <c r="G24" i="5"/>
  <c r="G29" i="5"/>
  <c r="G30" i="5"/>
  <c r="G32" i="5"/>
  <c r="G34" i="5"/>
  <c r="G39" i="5"/>
  <c r="G48" i="5"/>
  <c r="G50" i="5"/>
  <c r="G56" i="5"/>
  <c r="G58" i="5"/>
  <c r="G64" i="5"/>
  <c r="G66" i="5"/>
  <c r="G72" i="5"/>
  <c r="G74" i="5"/>
  <c r="G80" i="5"/>
  <c r="G82" i="5"/>
  <c r="G88" i="5"/>
  <c r="G90" i="5"/>
  <c r="G96" i="5"/>
  <c r="G98" i="5"/>
  <c r="G104" i="5"/>
  <c r="G106" i="5"/>
  <c r="G113" i="5"/>
  <c r="G114" i="5"/>
  <c r="G121" i="5"/>
  <c r="G122" i="5"/>
  <c r="G127" i="5"/>
  <c r="G135" i="5"/>
  <c r="G141" i="5"/>
  <c r="G149" i="5"/>
  <c r="G157" i="5"/>
  <c r="G168" i="5"/>
  <c r="G176" i="5"/>
  <c r="F7" i="5"/>
  <c r="F8" i="5"/>
  <c r="F9" i="5"/>
  <c r="F11" i="5"/>
  <c r="F12" i="5"/>
  <c r="F13" i="5"/>
  <c r="F15" i="5"/>
  <c r="F16" i="5"/>
  <c r="F17" i="5"/>
  <c r="F18" i="5"/>
  <c r="F19" i="5"/>
  <c r="F21" i="5"/>
  <c r="F22" i="5"/>
  <c r="F23" i="5"/>
  <c r="F24" i="5"/>
  <c r="F25" i="5"/>
  <c r="F26" i="5"/>
  <c r="F28" i="5"/>
  <c r="F29" i="5"/>
  <c r="F30" i="5"/>
  <c r="F32" i="5"/>
  <c r="F33" i="5"/>
  <c r="F34" i="5"/>
  <c r="F35" i="5"/>
  <c r="F36" i="5"/>
  <c r="F38" i="5"/>
  <c r="F39"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9" i="5"/>
  <c r="F110" i="5"/>
  <c r="F111" i="5"/>
  <c r="F112" i="5"/>
  <c r="F113" i="5"/>
  <c r="F114" i="5"/>
  <c r="F115" i="5"/>
  <c r="F116" i="5"/>
  <c r="F117" i="5"/>
  <c r="F118" i="5"/>
  <c r="F119" i="5"/>
  <c r="F120" i="5"/>
  <c r="F121" i="5"/>
  <c r="F122" i="5"/>
  <c r="F123" i="5"/>
  <c r="F125" i="5"/>
  <c r="F126" i="5"/>
  <c r="F127" i="5"/>
  <c r="F128" i="5"/>
  <c r="F129" i="5"/>
  <c r="F130" i="5"/>
  <c r="F131" i="5"/>
  <c r="F132" i="5"/>
  <c r="F133" i="5"/>
  <c r="F134" i="5"/>
  <c r="F135" i="5"/>
  <c r="F136" i="5"/>
  <c r="F137" i="5"/>
  <c r="F138"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6" i="5"/>
  <c r="M47" i="1"/>
  <c r="G43" i="5" s="1"/>
  <c r="M48" i="1"/>
  <c r="G44" i="5" s="1"/>
  <c r="M49" i="1"/>
  <c r="G45" i="5" s="1"/>
  <c r="M50" i="1"/>
  <c r="G46" i="5" s="1"/>
  <c r="M51" i="1"/>
  <c r="G47" i="5" s="1"/>
  <c r="M52" i="1"/>
  <c r="M53" i="1"/>
  <c r="G49" i="5" s="1"/>
  <c r="M54" i="1"/>
  <c r="M55" i="1"/>
  <c r="G51" i="5" s="1"/>
  <c r="M56" i="1"/>
  <c r="G52" i="5" s="1"/>
  <c r="M57" i="1"/>
  <c r="G53" i="5" s="1"/>
  <c r="M58" i="1"/>
  <c r="G54" i="5" s="1"/>
  <c r="M59" i="1"/>
  <c r="G55" i="5" s="1"/>
  <c r="M60" i="1"/>
  <c r="M61" i="1"/>
  <c r="G57" i="5" s="1"/>
  <c r="M62" i="1"/>
  <c r="M63" i="1"/>
  <c r="G59" i="5" s="1"/>
  <c r="M64" i="1"/>
  <c r="G60" i="5" s="1"/>
  <c r="M65" i="1"/>
  <c r="G61" i="5" s="1"/>
  <c r="M66" i="1"/>
  <c r="G62" i="5" s="1"/>
  <c r="M67" i="1"/>
  <c r="G63" i="5" s="1"/>
  <c r="M68" i="1"/>
  <c r="M69" i="1"/>
  <c r="G65" i="5" s="1"/>
  <c r="M70" i="1"/>
  <c r="M71" i="1"/>
  <c r="G67" i="5" s="1"/>
  <c r="M72" i="1"/>
  <c r="G68" i="5" s="1"/>
  <c r="M73" i="1"/>
  <c r="G69" i="5" s="1"/>
  <c r="M74" i="1"/>
  <c r="G70" i="5" s="1"/>
  <c r="M75" i="1"/>
  <c r="G71" i="5" s="1"/>
  <c r="M76" i="1"/>
  <c r="M77" i="1"/>
  <c r="G73" i="5" s="1"/>
  <c r="M78" i="1"/>
  <c r="M79" i="1"/>
  <c r="G75" i="5" s="1"/>
  <c r="M80" i="1"/>
  <c r="G76" i="5" s="1"/>
  <c r="M81" i="1"/>
  <c r="G77" i="5" s="1"/>
  <c r="M82" i="1"/>
  <c r="G78" i="5" s="1"/>
  <c r="M83" i="1"/>
  <c r="G79" i="5" s="1"/>
  <c r="M84" i="1"/>
  <c r="M85" i="1"/>
  <c r="G81" i="5" s="1"/>
  <c r="M86" i="1"/>
  <c r="M87" i="1"/>
  <c r="G83" i="5" s="1"/>
  <c r="M88" i="1"/>
  <c r="G84" i="5" s="1"/>
  <c r="M89" i="1"/>
  <c r="G85" i="5" s="1"/>
  <c r="M90" i="1"/>
  <c r="G86" i="5" s="1"/>
  <c r="M91" i="1"/>
  <c r="G87" i="5" s="1"/>
  <c r="M92" i="1"/>
  <c r="M93" i="1"/>
  <c r="G89" i="5" s="1"/>
  <c r="M94" i="1"/>
  <c r="M95" i="1"/>
  <c r="G91" i="5" s="1"/>
  <c r="M96" i="1"/>
  <c r="G92" i="5" s="1"/>
  <c r="M97" i="1"/>
  <c r="G93" i="5" s="1"/>
  <c r="M98" i="1"/>
  <c r="G94" i="5" s="1"/>
  <c r="M99" i="1"/>
  <c r="G95" i="5" s="1"/>
  <c r="M100" i="1"/>
  <c r="M101" i="1"/>
  <c r="G97" i="5" s="1"/>
  <c r="M102" i="1"/>
  <c r="M103" i="1"/>
  <c r="G99" i="5" s="1"/>
  <c r="M104" i="1"/>
  <c r="G100" i="5" s="1"/>
  <c r="M105" i="1"/>
  <c r="G101" i="5" s="1"/>
  <c r="M106" i="1"/>
  <c r="G102" i="5" s="1"/>
  <c r="M107" i="1"/>
  <c r="G103" i="5" s="1"/>
  <c r="M108" i="1"/>
  <c r="M109" i="1"/>
  <c r="G105" i="5" s="1"/>
  <c r="M110" i="1"/>
  <c r="M111" i="1"/>
  <c r="G107" i="5" s="1"/>
  <c r="M113" i="1"/>
  <c r="G109" i="5" s="1"/>
  <c r="M114" i="1"/>
  <c r="G110" i="5" s="1"/>
  <c r="M115" i="1"/>
  <c r="G111" i="5" s="1"/>
  <c r="M116" i="1"/>
  <c r="G112" i="5" s="1"/>
  <c r="M117" i="1"/>
  <c r="M118" i="1"/>
  <c r="M119" i="1"/>
  <c r="G115" i="5" s="1"/>
  <c r="M120" i="1"/>
  <c r="G116" i="5" s="1"/>
  <c r="M121" i="1"/>
  <c r="G117" i="5" s="1"/>
  <c r="M122" i="1"/>
  <c r="G118" i="5" s="1"/>
  <c r="M123" i="1"/>
  <c r="G119" i="5" s="1"/>
  <c r="M124" i="1"/>
  <c r="G120" i="5" s="1"/>
  <c r="M125" i="1"/>
  <c r="M126" i="1"/>
  <c r="M127" i="1"/>
  <c r="G123" i="5" s="1"/>
  <c r="M129" i="1"/>
  <c r="H11" i="7" s="1"/>
  <c r="M130" i="1"/>
  <c r="G126" i="5" s="1"/>
  <c r="M131" i="1"/>
  <c r="M132" i="1"/>
  <c r="G128" i="5" s="1"/>
  <c r="M133" i="1"/>
  <c r="G129" i="5" s="1"/>
  <c r="M134" i="1"/>
  <c r="G130" i="5" s="1"/>
  <c r="M135" i="1"/>
  <c r="G131" i="5" s="1"/>
  <c r="M136" i="1"/>
  <c r="G132" i="5" s="1"/>
  <c r="M137" i="1"/>
  <c r="G133" i="5" s="1"/>
  <c r="M138" i="1"/>
  <c r="G134" i="5" s="1"/>
  <c r="M139" i="1"/>
  <c r="M140" i="1"/>
  <c r="G136" i="5" s="1"/>
  <c r="M141" i="1"/>
  <c r="G137" i="5" s="1"/>
  <c r="M142" i="1"/>
  <c r="G138" i="5" s="1"/>
  <c r="M144" i="1"/>
  <c r="G140" i="5" s="1"/>
  <c r="M145" i="1"/>
  <c r="M146" i="1"/>
  <c r="G142" i="5" s="1"/>
  <c r="M147" i="1"/>
  <c r="G143" i="5" s="1"/>
  <c r="M148" i="1"/>
  <c r="G144" i="5" s="1"/>
  <c r="M149" i="1"/>
  <c r="G145" i="5" s="1"/>
  <c r="M150" i="1"/>
  <c r="G146" i="5" s="1"/>
  <c r="M151" i="1"/>
  <c r="G147" i="5" s="1"/>
  <c r="M152" i="1"/>
  <c r="G148" i="5" s="1"/>
  <c r="M153" i="1"/>
  <c r="M154" i="1"/>
  <c r="G150" i="5" s="1"/>
  <c r="M155" i="1"/>
  <c r="G151" i="5" s="1"/>
  <c r="M156" i="1"/>
  <c r="G152" i="5" s="1"/>
  <c r="M157" i="1"/>
  <c r="G153" i="5" s="1"/>
  <c r="M158" i="1"/>
  <c r="G154" i="5" s="1"/>
  <c r="M159" i="1"/>
  <c r="G155" i="5" s="1"/>
  <c r="M160" i="1"/>
  <c r="G156" i="5" s="1"/>
  <c r="M161" i="1"/>
  <c r="M162" i="1"/>
  <c r="G158" i="5" s="1"/>
  <c r="M163" i="1"/>
  <c r="G159" i="5" s="1"/>
  <c r="M164" i="1"/>
  <c r="G160" i="5" s="1"/>
  <c r="M165" i="1"/>
  <c r="G161" i="5" s="1"/>
  <c r="M166" i="1"/>
  <c r="G162" i="5" s="1"/>
  <c r="M167" i="1"/>
  <c r="G163" i="5" s="1"/>
  <c r="M168" i="1"/>
  <c r="G164" i="5" s="1"/>
  <c r="M169" i="1"/>
  <c r="G165" i="5" s="1"/>
  <c r="M170" i="1"/>
  <c r="G166" i="5" s="1"/>
  <c r="M171" i="1"/>
  <c r="G167" i="5" s="1"/>
  <c r="M172" i="1"/>
  <c r="M173" i="1"/>
  <c r="G169" i="5" s="1"/>
  <c r="M174" i="1"/>
  <c r="G170" i="5" s="1"/>
  <c r="M175" i="1"/>
  <c r="G171" i="5" s="1"/>
  <c r="M176" i="1"/>
  <c r="G172" i="5" s="1"/>
  <c r="M177" i="1"/>
  <c r="G173" i="5" s="1"/>
  <c r="M178" i="1"/>
  <c r="G174" i="5" s="1"/>
  <c r="M179" i="1"/>
  <c r="G175" i="5" s="1"/>
  <c r="M180" i="1"/>
  <c r="M181" i="1"/>
  <c r="G177" i="5" s="1"/>
  <c r="M46" i="1"/>
  <c r="G42" i="5" s="1"/>
  <c r="M11" i="1"/>
  <c r="G7" i="5" s="1"/>
  <c r="M12" i="1"/>
  <c r="G8" i="5" s="1"/>
  <c r="M13" i="1"/>
  <c r="G9" i="5" s="1"/>
  <c r="M15" i="1"/>
  <c r="M16" i="1"/>
  <c r="M17" i="1"/>
  <c r="M19" i="1"/>
  <c r="M20" i="1"/>
  <c r="M21" i="1"/>
  <c r="M22" i="1"/>
  <c r="G18" i="5" s="1"/>
  <c r="M23" i="1"/>
  <c r="G19" i="5" s="1"/>
  <c r="M25" i="1"/>
  <c r="G21" i="5" s="1"/>
  <c r="M26" i="1"/>
  <c r="G22" i="5" s="1"/>
  <c r="M27" i="1"/>
  <c r="G23" i="5" s="1"/>
  <c r="M28" i="1"/>
  <c r="M29" i="1"/>
  <c r="G25" i="5" s="1"/>
  <c r="M30" i="1"/>
  <c r="G26" i="5" s="1"/>
  <c r="M32" i="1"/>
  <c r="G28" i="5" s="1"/>
  <c r="M33" i="1"/>
  <c r="M34" i="1"/>
  <c r="M36" i="1"/>
  <c r="M37" i="1"/>
  <c r="G33" i="5" s="1"/>
  <c r="M38" i="1"/>
  <c r="M39" i="1"/>
  <c r="G35" i="5" s="1"/>
  <c r="M40" i="1"/>
  <c r="G36" i="5" s="1"/>
  <c r="M42" i="1"/>
  <c r="G38" i="5" s="1"/>
  <c r="M43" i="1"/>
  <c r="M10" i="1"/>
  <c r="H7" i="7" s="1"/>
  <c r="J46" i="1"/>
  <c r="J42" i="1"/>
  <c r="J36" i="1"/>
  <c r="J32" i="1"/>
  <c r="J25" i="1"/>
  <c r="J19" i="1"/>
  <c r="J15" i="1"/>
  <c r="L39" i="1"/>
  <c r="K39" i="1"/>
  <c r="J39" i="1"/>
  <c r="I39" i="1"/>
  <c r="L38" i="1"/>
  <c r="K38" i="1"/>
  <c r="J38" i="1"/>
  <c r="I38" i="1"/>
  <c r="L28" i="1"/>
  <c r="K28" i="1"/>
  <c r="J28" i="1"/>
  <c r="I28" i="1"/>
  <c r="L27" i="1"/>
  <c r="K27" i="1"/>
  <c r="J27" i="1"/>
  <c r="I27" i="1"/>
  <c r="L21" i="1"/>
  <c r="K21" i="1"/>
  <c r="J21" i="1"/>
  <c r="I21" i="1"/>
  <c r="L20" i="1"/>
  <c r="K20" i="1"/>
  <c r="J20" i="1"/>
  <c r="I20" i="1"/>
  <c r="L43" i="1"/>
  <c r="K43" i="1"/>
  <c r="J43" i="1"/>
  <c r="I43" i="1"/>
  <c r="L42" i="1"/>
  <c r="K42" i="1"/>
  <c r="I42" i="1"/>
  <c r="L40" i="1"/>
  <c r="K40" i="1"/>
  <c r="J40" i="1"/>
  <c r="I40" i="1"/>
  <c r="L37" i="1"/>
  <c r="K37" i="1"/>
  <c r="J37" i="1"/>
  <c r="I37" i="1"/>
  <c r="L36" i="1"/>
  <c r="K36" i="1"/>
  <c r="I36" i="1"/>
  <c r="L34" i="1"/>
  <c r="K34" i="1"/>
  <c r="J34" i="1"/>
  <c r="I34" i="1"/>
  <c r="L33" i="1"/>
  <c r="K33" i="1"/>
  <c r="J33" i="1"/>
  <c r="I33" i="1"/>
  <c r="L32" i="1"/>
  <c r="K32" i="1"/>
  <c r="I32" i="1"/>
  <c r="L30" i="1"/>
  <c r="K30" i="1"/>
  <c r="J30" i="1"/>
  <c r="I30" i="1"/>
  <c r="L29" i="1"/>
  <c r="K29" i="1"/>
  <c r="J29" i="1"/>
  <c r="I29" i="1"/>
  <c r="L26" i="1"/>
  <c r="K26" i="1"/>
  <c r="J26" i="1"/>
  <c r="I26" i="1"/>
  <c r="L25" i="1"/>
  <c r="K25" i="1"/>
  <c r="I25" i="1"/>
  <c r="L23" i="1"/>
  <c r="K23" i="1"/>
  <c r="J23" i="1"/>
  <c r="I23" i="1"/>
  <c r="L22" i="1"/>
  <c r="K22" i="1"/>
  <c r="J22" i="1"/>
  <c r="I22" i="1"/>
  <c r="L19" i="1"/>
  <c r="K19" i="1"/>
  <c r="I19" i="1"/>
  <c r="L17" i="1"/>
  <c r="K17" i="1"/>
  <c r="J17" i="1"/>
  <c r="I17" i="1"/>
  <c r="L16" i="1"/>
  <c r="K16" i="1"/>
  <c r="J16" i="1"/>
  <c r="I16" i="1"/>
  <c r="L15" i="1"/>
  <c r="K15" i="1"/>
  <c r="I15" i="1"/>
  <c r="L12" i="1"/>
  <c r="K12" i="1"/>
  <c r="J12" i="1"/>
  <c r="I12" i="1"/>
  <c r="L13" i="1"/>
  <c r="K13" i="1"/>
  <c r="J13" i="1"/>
  <c r="I13" i="1"/>
  <c r="L11" i="1"/>
  <c r="K11" i="1"/>
  <c r="J11" i="1"/>
  <c r="I11" i="1"/>
  <c r="L10" i="1"/>
  <c r="K10" i="1"/>
  <c r="J10" i="1"/>
  <c r="I10" i="1"/>
  <c r="H12" i="7" l="1"/>
  <c r="G125" i="5"/>
  <c r="H10" i="7"/>
  <c r="H9" i="7"/>
  <c r="G6" i="5"/>
  <c r="D17" i="7"/>
  <c r="D7" i="7"/>
  <c r="G7" i="7"/>
  <c r="F7" i="7"/>
  <c r="E7" i="7"/>
  <c r="I47" i="1" l="1"/>
  <c r="J47" i="1"/>
  <c r="K47" i="1"/>
  <c r="L47" i="1"/>
  <c r="I48" i="1"/>
  <c r="J48" i="1"/>
  <c r="K48" i="1"/>
  <c r="L48" i="1"/>
  <c r="I49" i="1"/>
  <c r="J49" i="1"/>
  <c r="K49" i="1"/>
  <c r="L49" i="1"/>
  <c r="I50" i="1"/>
  <c r="J50" i="1"/>
  <c r="K50" i="1"/>
  <c r="L50" i="1"/>
  <c r="I51" i="1"/>
  <c r="J51" i="1"/>
  <c r="K51" i="1"/>
  <c r="L51" i="1"/>
  <c r="I52" i="1"/>
  <c r="J52" i="1"/>
  <c r="K52" i="1"/>
  <c r="L52" i="1"/>
  <c r="I53" i="1"/>
  <c r="J53" i="1"/>
  <c r="K53" i="1"/>
  <c r="L53" i="1"/>
  <c r="I54" i="1"/>
  <c r="J54" i="1"/>
  <c r="K54" i="1"/>
  <c r="L54" i="1"/>
  <c r="I55" i="1"/>
  <c r="J55" i="1"/>
  <c r="K55" i="1"/>
  <c r="L55" i="1"/>
  <c r="I56" i="1"/>
  <c r="J56" i="1"/>
  <c r="K56" i="1"/>
  <c r="L56" i="1"/>
  <c r="I57" i="1"/>
  <c r="J57" i="1"/>
  <c r="K57" i="1"/>
  <c r="L57" i="1"/>
  <c r="I58" i="1"/>
  <c r="J58" i="1"/>
  <c r="K58" i="1"/>
  <c r="L58" i="1"/>
  <c r="I59" i="1"/>
  <c r="J59" i="1"/>
  <c r="K59" i="1"/>
  <c r="L59" i="1"/>
  <c r="I60" i="1"/>
  <c r="J60" i="1"/>
  <c r="K60" i="1"/>
  <c r="L60" i="1"/>
  <c r="I61" i="1"/>
  <c r="J61" i="1"/>
  <c r="K61" i="1"/>
  <c r="L61" i="1"/>
  <c r="I62" i="1"/>
  <c r="J62" i="1"/>
  <c r="K62" i="1"/>
  <c r="L62" i="1"/>
  <c r="I63" i="1"/>
  <c r="J63" i="1"/>
  <c r="K63" i="1"/>
  <c r="L63" i="1"/>
  <c r="I64" i="1"/>
  <c r="J64" i="1"/>
  <c r="K64" i="1"/>
  <c r="L64" i="1"/>
  <c r="I65" i="1"/>
  <c r="J65" i="1"/>
  <c r="K65" i="1"/>
  <c r="L65" i="1"/>
  <c r="I66" i="1"/>
  <c r="J66" i="1"/>
  <c r="K66" i="1"/>
  <c r="L66" i="1"/>
  <c r="I67" i="1"/>
  <c r="J67" i="1"/>
  <c r="K67" i="1"/>
  <c r="L67" i="1"/>
  <c r="I68" i="1"/>
  <c r="J68" i="1"/>
  <c r="K68" i="1"/>
  <c r="L68" i="1"/>
  <c r="I69" i="1"/>
  <c r="J69" i="1"/>
  <c r="K69" i="1"/>
  <c r="L69" i="1"/>
  <c r="I70" i="1"/>
  <c r="J70" i="1"/>
  <c r="K70" i="1"/>
  <c r="L70" i="1"/>
  <c r="I71" i="1"/>
  <c r="J71" i="1"/>
  <c r="K71" i="1"/>
  <c r="L71" i="1"/>
  <c r="I72" i="1"/>
  <c r="J72" i="1"/>
  <c r="K72" i="1"/>
  <c r="L72" i="1"/>
  <c r="I73" i="1"/>
  <c r="J73" i="1"/>
  <c r="K73" i="1"/>
  <c r="L73" i="1"/>
  <c r="I74" i="1"/>
  <c r="J74" i="1"/>
  <c r="K74" i="1"/>
  <c r="L74" i="1"/>
  <c r="I75" i="1"/>
  <c r="J75" i="1"/>
  <c r="K75" i="1"/>
  <c r="L75" i="1"/>
  <c r="I76" i="1"/>
  <c r="J76" i="1"/>
  <c r="K76" i="1"/>
  <c r="L76" i="1"/>
  <c r="I77" i="1"/>
  <c r="J77" i="1"/>
  <c r="K77" i="1"/>
  <c r="L77" i="1"/>
  <c r="I78" i="1"/>
  <c r="J78" i="1"/>
  <c r="K78" i="1"/>
  <c r="L78" i="1"/>
  <c r="I79" i="1"/>
  <c r="J79" i="1"/>
  <c r="K79" i="1"/>
  <c r="L79" i="1"/>
  <c r="I80" i="1"/>
  <c r="J80" i="1"/>
  <c r="K80" i="1"/>
  <c r="L80" i="1"/>
  <c r="I81" i="1"/>
  <c r="J81" i="1"/>
  <c r="K81" i="1"/>
  <c r="L81" i="1"/>
  <c r="I82" i="1"/>
  <c r="J82" i="1"/>
  <c r="K82" i="1"/>
  <c r="L82" i="1"/>
  <c r="I83" i="1"/>
  <c r="J83" i="1"/>
  <c r="K83" i="1"/>
  <c r="L83" i="1"/>
  <c r="I84" i="1"/>
  <c r="J84" i="1"/>
  <c r="K84" i="1"/>
  <c r="L84" i="1"/>
  <c r="I85" i="1"/>
  <c r="J85" i="1"/>
  <c r="K85" i="1"/>
  <c r="L85" i="1"/>
  <c r="I86" i="1"/>
  <c r="J86" i="1"/>
  <c r="K86" i="1"/>
  <c r="L86" i="1"/>
  <c r="I87" i="1"/>
  <c r="J87" i="1"/>
  <c r="K87" i="1"/>
  <c r="L87" i="1"/>
  <c r="I88" i="1"/>
  <c r="J88" i="1"/>
  <c r="K88" i="1"/>
  <c r="L88" i="1"/>
  <c r="I89" i="1"/>
  <c r="J89" i="1"/>
  <c r="K89" i="1"/>
  <c r="L89" i="1"/>
  <c r="I90" i="1"/>
  <c r="J90" i="1"/>
  <c r="K90" i="1"/>
  <c r="L90" i="1"/>
  <c r="I91" i="1"/>
  <c r="J91" i="1"/>
  <c r="K91" i="1"/>
  <c r="L91" i="1"/>
  <c r="I92" i="1"/>
  <c r="J92" i="1"/>
  <c r="K92" i="1"/>
  <c r="L92" i="1"/>
  <c r="I93" i="1"/>
  <c r="J93" i="1"/>
  <c r="K93" i="1"/>
  <c r="L93" i="1"/>
  <c r="I94" i="1"/>
  <c r="J94" i="1"/>
  <c r="K94" i="1"/>
  <c r="L94" i="1"/>
  <c r="I95" i="1"/>
  <c r="J95" i="1"/>
  <c r="K95" i="1"/>
  <c r="L95" i="1"/>
  <c r="I96" i="1"/>
  <c r="J96" i="1"/>
  <c r="K96" i="1"/>
  <c r="L96" i="1"/>
  <c r="I97" i="1"/>
  <c r="J97" i="1"/>
  <c r="K97" i="1"/>
  <c r="L97" i="1"/>
  <c r="I98" i="1"/>
  <c r="J98" i="1"/>
  <c r="K98" i="1"/>
  <c r="L98" i="1"/>
  <c r="I99" i="1"/>
  <c r="J99" i="1"/>
  <c r="K99" i="1"/>
  <c r="L99" i="1"/>
  <c r="I100" i="1"/>
  <c r="J100" i="1"/>
  <c r="K100" i="1"/>
  <c r="L100" i="1"/>
  <c r="I101" i="1"/>
  <c r="J101" i="1"/>
  <c r="K101" i="1"/>
  <c r="L101" i="1"/>
  <c r="I102" i="1"/>
  <c r="J102" i="1"/>
  <c r="K102" i="1"/>
  <c r="L102" i="1"/>
  <c r="I103" i="1"/>
  <c r="J103" i="1"/>
  <c r="K103" i="1"/>
  <c r="L103" i="1"/>
  <c r="I104" i="1"/>
  <c r="J104" i="1"/>
  <c r="K104" i="1"/>
  <c r="L104" i="1"/>
  <c r="I105" i="1"/>
  <c r="J105" i="1"/>
  <c r="K105" i="1"/>
  <c r="L105" i="1"/>
  <c r="I106" i="1"/>
  <c r="J106" i="1"/>
  <c r="K106" i="1"/>
  <c r="L106" i="1"/>
  <c r="I107" i="1"/>
  <c r="J107" i="1"/>
  <c r="K107" i="1"/>
  <c r="L107" i="1"/>
  <c r="I108" i="1"/>
  <c r="J108" i="1"/>
  <c r="K108" i="1"/>
  <c r="L108" i="1"/>
  <c r="I109" i="1"/>
  <c r="J109" i="1"/>
  <c r="K109" i="1"/>
  <c r="L109" i="1"/>
  <c r="I110" i="1"/>
  <c r="J110" i="1"/>
  <c r="K110" i="1"/>
  <c r="L110" i="1"/>
  <c r="I111" i="1"/>
  <c r="J111" i="1"/>
  <c r="K111" i="1"/>
  <c r="L111" i="1"/>
  <c r="I113" i="1"/>
  <c r="J113" i="1"/>
  <c r="K113" i="1"/>
  <c r="L113" i="1"/>
  <c r="I114" i="1"/>
  <c r="J114" i="1"/>
  <c r="K114" i="1"/>
  <c r="L114" i="1"/>
  <c r="I115" i="1"/>
  <c r="J115" i="1"/>
  <c r="K115" i="1"/>
  <c r="L115" i="1"/>
  <c r="I116" i="1"/>
  <c r="J116" i="1"/>
  <c r="K116" i="1"/>
  <c r="L116" i="1"/>
  <c r="I117" i="1"/>
  <c r="J117" i="1"/>
  <c r="K117" i="1"/>
  <c r="L117" i="1"/>
  <c r="I118" i="1"/>
  <c r="J118" i="1"/>
  <c r="K118" i="1"/>
  <c r="L118" i="1"/>
  <c r="I119" i="1"/>
  <c r="J119" i="1"/>
  <c r="K119" i="1"/>
  <c r="L119" i="1"/>
  <c r="I120" i="1"/>
  <c r="J120" i="1"/>
  <c r="K120" i="1"/>
  <c r="L120" i="1"/>
  <c r="I121" i="1"/>
  <c r="J121" i="1"/>
  <c r="K121" i="1"/>
  <c r="L121" i="1"/>
  <c r="I122" i="1"/>
  <c r="J122" i="1"/>
  <c r="K122" i="1"/>
  <c r="L122" i="1"/>
  <c r="I123" i="1"/>
  <c r="J123" i="1"/>
  <c r="K123" i="1"/>
  <c r="L123" i="1"/>
  <c r="I124" i="1"/>
  <c r="J124" i="1"/>
  <c r="K124" i="1"/>
  <c r="L124" i="1"/>
  <c r="I125" i="1"/>
  <c r="J125" i="1"/>
  <c r="K125" i="1"/>
  <c r="L125" i="1"/>
  <c r="I126" i="1"/>
  <c r="J126" i="1"/>
  <c r="K126" i="1"/>
  <c r="L126" i="1"/>
  <c r="I127" i="1"/>
  <c r="J127" i="1"/>
  <c r="K127" i="1"/>
  <c r="L127" i="1"/>
  <c r="I129" i="1"/>
  <c r="D11" i="7" s="1"/>
  <c r="J129" i="1"/>
  <c r="E11" i="7" s="1"/>
  <c r="K129" i="1"/>
  <c r="L129" i="1"/>
  <c r="I130" i="1"/>
  <c r="J130" i="1"/>
  <c r="K130" i="1"/>
  <c r="L130" i="1"/>
  <c r="I131" i="1"/>
  <c r="J131" i="1"/>
  <c r="K131" i="1"/>
  <c r="L131" i="1"/>
  <c r="I132" i="1"/>
  <c r="J132" i="1"/>
  <c r="K132" i="1"/>
  <c r="L132" i="1"/>
  <c r="I133" i="1"/>
  <c r="J133" i="1"/>
  <c r="K133" i="1"/>
  <c r="L133" i="1"/>
  <c r="I134" i="1"/>
  <c r="J134" i="1"/>
  <c r="K134" i="1"/>
  <c r="L134" i="1"/>
  <c r="I135" i="1"/>
  <c r="J135" i="1"/>
  <c r="K135" i="1"/>
  <c r="L135" i="1"/>
  <c r="I136" i="1"/>
  <c r="J136" i="1"/>
  <c r="K136" i="1"/>
  <c r="L136" i="1"/>
  <c r="I137" i="1"/>
  <c r="J137" i="1"/>
  <c r="K137" i="1"/>
  <c r="L137" i="1"/>
  <c r="I138" i="1"/>
  <c r="J138" i="1"/>
  <c r="K138" i="1"/>
  <c r="L138" i="1"/>
  <c r="I139" i="1"/>
  <c r="J139" i="1"/>
  <c r="K139" i="1"/>
  <c r="L139" i="1"/>
  <c r="I140" i="1"/>
  <c r="J140" i="1"/>
  <c r="K140" i="1"/>
  <c r="L140" i="1"/>
  <c r="I141" i="1"/>
  <c r="J141" i="1"/>
  <c r="K141" i="1"/>
  <c r="L141" i="1"/>
  <c r="I142" i="1"/>
  <c r="J142" i="1"/>
  <c r="K142" i="1"/>
  <c r="L142" i="1"/>
  <c r="I144" i="1"/>
  <c r="J144" i="1"/>
  <c r="K144" i="1"/>
  <c r="L144" i="1"/>
  <c r="I145" i="1"/>
  <c r="J145" i="1"/>
  <c r="K145" i="1"/>
  <c r="L145" i="1"/>
  <c r="I146" i="1"/>
  <c r="J146" i="1"/>
  <c r="K146" i="1"/>
  <c r="L146" i="1"/>
  <c r="I147" i="1"/>
  <c r="J147" i="1"/>
  <c r="K147" i="1"/>
  <c r="L147" i="1"/>
  <c r="I148" i="1"/>
  <c r="J148" i="1"/>
  <c r="K148" i="1"/>
  <c r="L148" i="1"/>
  <c r="I149" i="1"/>
  <c r="J149" i="1"/>
  <c r="K149" i="1"/>
  <c r="L149" i="1"/>
  <c r="I150" i="1"/>
  <c r="J150" i="1"/>
  <c r="K150" i="1"/>
  <c r="L150" i="1"/>
  <c r="I151" i="1"/>
  <c r="J151" i="1"/>
  <c r="K151" i="1"/>
  <c r="L151" i="1"/>
  <c r="I152" i="1"/>
  <c r="J152" i="1"/>
  <c r="K152" i="1"/>
  <c r="L152" i="1"/>
  <c r="I153" i="1"/>
  <c r="J153" i="1"/>
  <c r="K153" i="1"/>
  <c r="L153" i="1"/>
  <c r="I154" i="1"/>
  <c r="J154" i="1"/>
  <c r="K154" i="1"/>
  <c r="L154" i="1"/>
  <c r="I155" i="1"/>
  <c r="J155" i="1"/>
  <c r="K155" i="1"/>
  <c r="L155" i="1"/>
  <c r="I156" i="1"/>
  <c r="J156" i="1"/>
  <c r="K156" i="1"/>
  <c r="L156" i="1"/>
  <c r="I157" i="1"/>
  <c r="J157" i="1"/>
  <c r="K157" i="1"/>
  <c r="L157" i="1"/>
  <c r="I158" i="1"/>
  <c r="J158" i="1"/>
  <c r="K158" i="1"/>
  <c r="L158" i="1"/>
  <c r="I159" i="1"/>
  <c r="J159" i="1"/>
  <c r="K159" i="1"/>
  <c r="L159" i="1"/>
  <c r="I160" i="1"/>
  <c r="J160" i="1"/>
  <c r="K160" i="1"/>
  <c r="L160" i="1"/>
  <c r="I161" i="1"/>
  <c r="J161" i="1"/>
  <c r="K161" i="1"/>
  <c r="L161" i="1"/>
  <c r="I162" i="1"/>
  <c r="J162" i="1"/>
  <c r="K162" i="1"/>
  <c r="L162" i="1"/>
  <c r="I163" i="1"/>
  <c r="J163" i="1"/>
  <c r="K163" i="1"/>
  <c r="L163" i="1"/>
  <c r="I164" i="1"/>
  <c r="J164" i="1"/>
  <c r="K164" i="1"/>
  <c r="L164" i="1"/>
  <c r="I165" i="1"/>
  <c r="J165" i="1"/>
  <c r="K165" i="1"/>
  <c r="L165" i="1"/>
  <c r="I166" i="1"/>
  <c r="J166" i="1"/>
  <c r="K166" i="1"/>
  <c r="L166" i="1"/>
  <c r="I167" i="1"/>
  <c r="J167" i="1"/>
  <c r="K167" i="1"/>
  <c r="L167" i="1"/>
  <c r="I168" i="1"/>
  <c r="J168" i="1"/>
  <c r="K168" i="1"/>
  <c r="L168" i="1"/>
  <c r="I169" i="1"/>
  <c r="J169" i="1"/>
  <c r="K169" i="1"/>
  <c r="L169" i="1"/>
  <c r="I170" i="1"/>
  <c r="J170" i="1"/>
  <c r="K170" i="1"/>
  <c r="L170" i="1"/>
  <c r="I171" i="1"/>
  <c r="J171" i="1"/>
  <c r="K171" i="1"/>
  <c r="L171" i="1"/>
  <c r="I172" i="1"/>
  <c r="J172" i="1"/>
  <c r="K172" i="1"/>
  <c r="L172" i="1"/>
  <c r="I173" i="1"/>
  <c r="J173" i="1"/>
  <c r="K173" i="1"/>
  <c r="L173" i="1"/>
  <c r="I174" i="1"/>
  <c r="J174" i="1"/>
  <c r="K174" i="1"/>
  <c r="L174" i="1"/>
  <c r="I175" i="1"/>
  <c r="J175" i="1"/>
  <c r="K175" i="1"/>
  <c r="L175" i="1"/>
  <c r="I176" i="1"/>
  <c r="J176" i="1"/>
  <c r="K176" i="1"/>
  <c r="L176" i="1"/>
  <c r="I177" i="1"/>
  <c r="J177" i="1"/>
  <c r="K177" i="1"/>
  <c r="L177" i="1"/>
  <c r="I178" i="1"/>
  <c r="J178" i="1"/>
  <c r="K178" i="1"/>
  <c r="L178" i="1"/>
  <c r="I179" i="1"/>
  <c r="J179" i="1"/>
  <c r="K179" i="1"/>
  <c r="L179" i="1"/>
  <c r="I180" i="1"/>
  <c r="J180" i="1"/>
  <c r="K180" i="1"/>
  <c r="L180" i="1"/>
  <c r="I181" i="1"/>
  <c r="J181" i="1"/>
  <c r="K181" i="1"/>
  <c r="L181" i="1"/>
  <c r="L46" i="1"/>
  <c r="K46" i="1"/>
  <c r="I46" i="1"/>
  <c r="G12" i="7" l="1"/>
  <c r="F12" i="7"/>
  <c r="E12" i="7"/>
  <c r="D12" i="7"/>
  <c r="G11" i="7"/>
  <c r="F11" i="7"/>
  <c r="F10" i="7"/>
  <c r="E10" i="7"/>
  <c r="G10" i="7"/>
  <c r="D10" i="7"/>
  <c r="E9" i="7"/>
  <c r="D9" i="7"/>
  <c r="F9" i="7"/>
  <c r="G9" i="7"/>
</calcChain>
</file>

<file path=xl/sharedStrings.xml><?xml version="1.0" encoding="utf-8"?>
<sst xmlns="http://schemas.openxmlformats.org/spreadsheetml/2006/main" count="689" uniqueCount="305">
  <si>
    <t>Ref</t>
  </si>
  <si>
    <t>Question</t>
  </si>
  <si>
    <t>Response</t>
  </si>
  <si>
    <t>Comments</t>
  </si>
  <si>
    <t>These columns can be hidden</t>
  </si>
  <si>
    <t>5 - ORGANIZATIONAL CONTROLS</t>
  </si>
  <si>
    <t>Select your response from the dropdown box.</t>
  </si>
  <si>
    <t>Add comments or enter a customised response here.</t>
  </si>
  <si>
    <t>5.1a</t>
  </si>
  <si>
    <t xml:space="preserve">Has an Information Security policy and topic-specific policies been defined, approved by management and published? </t>
  </si>
  <si>
    <t>5.1b</t>
  </si>
  <si>
    <t>Has the Information Security policy and topic-specific policies been communicated to and acknowledged by relevant personnel and relevant interested parties?</t>
  </si>
  <si>
    <t>5.1c</t>
  </si>
  <si>
    <t>Are the Information Security policy and topic-specific policies reviewed at planned intervals and if significant changes occur?</t>
  </si>
  <si>
    <t>Have Information Security roles and responsibilities been defined and allocated according to organizational needs?</t>
  </si>
  <si>
    <t>Are conflicting duties and conflicting areas of responsibility segregated?</t>
  </si>
  <si>
    <t>Does management ensure that all personnel to apply Information Security in accordance with the established Information Security policy, topic-specific policies and procedures of the organization?</t>
  </si>
  <si>
    <t>Does the organization maintain contact with relevant authorities?</t>
  </si>
  <si>
    <t>Does the organization maintain contact with special interest groups or other specialist security forums and professional associations?</t>
  </si>
  <si>
    <t>5.7a</t>
  </si>
  <si>
    <t>Is information relating to information security threats collected and analysed to produce threat intelligence?</t>
  </si>
  <si>
    <t>5.7b</t>
  </si>
  <si>
    <t>Does the organization categorize threats at the strategic, tactical and operational levels?</t>
  </si>
  <si>
    <t>5.7c</t>
  </si>
  <si>
    <t>Does the organization share threat intelligence with other organizations on a mutual basis in order to improve overall threat intelligence?</t>
  </si>
  <si>
    <t>5.8a</t>
  </si>
  <si>
    <t>Does the organization integrate information security into project management?</t>
  </si>
  <si>
    <t>5.8b</t>
  </si>
  <si>
    <t>Are information security risks  assessed and treated at an early stage and periodically as part of project risks throughout the project life cycle?</t>
  </si>
  <si>
    <t>5.8c</t>
  </si>
  <si>
    <t>Are information security requirements determined for all types of projects?</t>
  </si>
  <si>
    <t>5.9a</t>
  </si>
  <si>
    <t>Has an inventory of information and other associated assets, including owners, been developed and maintained?</t>
  </si>
  <si>
    <t>5.9b</t>
  </si>
  <si>
    <t>Is the inventory of information and other associated assets accurate, up to date, consistent and aligned with other inventories?</t>
  </si>
  <si>
    <t>5.9c</t>
  </si>
  <si>
    <t>Is the location of assets included in the inventory?</t>
  </si>
  <si>
    <t>5.9d</t>
  </si>
  <si>
    <t>Are assets classified in accordance with the organizations classification scheme?</t>
  </si>
  <si>
    <t>5.9e</t>
  </si>
  <si>
    <t>Is ownership of assets assigned when the assets are created or when assets are transferred?</t>
  </si>
  <si>
    <t>5.9f</t>
  </si>
  <si>
    <t>Is asset ownership reassigned when asset owners leave or change job roles?</t>
  </si>
  <si>
    <t>5.10a</t>
  </si>
  <si>
    <t>Have rules for the acceptable use and procedures for handling information and other associated assets been identified, documented and implemented?</t>
  </si>
  <si>
    <t>5.10b</t>
  </si>
  <si>
    <t>Has the organization established a topic-specific policy on the acceptable use of information and other associated assets and communicated it to anyone who uses or handles information and other associated assets?</t>
  </si>
  <si>
    <t>5.10c</t>
  </si>
  <si>
    <t>Has the organization developed and implemented acceptable use procedures?</t>
  </si>
  <si>
    <t>5.11a</t>
  </si>
  <si>
    <t>Do personnel and other interested parties return all the organization’s assets in their possession upon change or termination of their employment, contract or agreement?</t>
  </si>
  <si>
    <t>5.11b</t>
  </si>
  <si>
    <t>Does the organization clearly identify and document all the information and other assocaited assets that should be returned?</t>
  </si>
  <si>
    <t>5.12a</t>
  </si>
  <si>
    <t>Is information classified according to the information security needs of the organization based on confidentiality, integrity, availability and relevant interested party requirements?</t>
  </si>
  <si>
    <t>5.12b</t>
  </si>
  <si>
    <t>Has the organization established a topic-specific policy on information classification and communicated it to all relevant interested parties?</t>
  </si>
  <si>
    <t>5.12c</t>
  </si>
  <si>
    <t>Does the organizations information classification scheme take into account requirements for confidentiality, integrity and availability?</t>
  </si>
  <si>
    <t>5.12d</t>
  </si>
  <si>
    <t>Is the classification scheeme consistent across the whole organization?</t>
  </si>
  <si>
    <t>5.13a</t>
  </si>
  <si>
    <t>Has the organization developed and implemented an appropriate set of procedures for information labelling in accordance with the information classification scheme?</t>
  </si>
  <si>
    <t>5.13b</t>
  </si>
  <si>
    <t>Are personnel and other interested parties made aware of labelling procedures?</t>
  </si>
  <si>
    <t>5.14a</t>
  </si>
  <si>
    <t>Are information transfer rules, procedures, or agreements in place for all types of transfer facilities within the organization and between the organization and other parties?</t>
  </si>
  <si>
    <t>5.14b</t>
  </si>
  <si>
    <t>Has the organization established and communicated a topic-specific policy on information transfer to all relevant interested parties?</t>
  </si>
  <si>
    <t>5.15a</t>
  </si>
  <si>
    <t>Have rules to control physical and logical access to information and other associated assets been established and implemented based on business and information security requirements?</t>
  </si>
  <si>
    <t>5.15b</t>
  </si>
  <si>
    <t>Has the organization established and implemented a topic specific policy for access control?</t>
  </si>
  <si>
    <t>Does the organization manage the full life cycle of identities?</t>
  </si>
  <si>
    <t>5.17a</t>
  </si>
  <si>
    <t>Is the allocation and management of authentication information controlled by a management process?</t>
  </si>
  <si>
    <t>5.17b</t>
  </si>
  <si>
    <t>Does the allocation and management of authentication information include advising personnel on the appropriate handling of authentication information?</t>
  </si>
  <si>
    <t>5.17c</t>
  </si>
  <si>
    <t>Are personnel who have access to or use authentication advised on their responsibilities?</t>
  </si>
  <si>
    <t>5.17d</t>
  </si>
  <si>
    <t>Does the organization have a password management system in place?</t>
  </si>
  <si>
    <t>5.18a</t>
  </si>
  <si>
    <t>Are access rights to information and other associated assets provisioned, reviewed, modified and removed in accordance with the organization’s topic-specific policy on and rules for access control?</t>
  </si>
  <si>
    <t>5.18b</t>
  </si>
  <si>
    <t>Does the organization have a process for the review of access rights?</t>
  </si>
  <si>
    <t>Have processes and procedures been defined and implemented to manage the information security risks associated with the use of supplier’s products or services?</t>
  </si>
  <si>
    <t>Have the relevant information security requirements been established and agreed with each supplier based on the type of supplier relationship?</t>
  </si>
  <si>
    <t>Have processes and procedures been defined and implemented to manage the information security risks associated with the ICT products and services supply chain?</t>
  </si>
  <si>
    <t>Does the organization regularly monitor, review, evaluate and manage change in supplier information security practices and service delivery?</t>
  </si>
  <si>
    <t>5.23a</t>
  </si>
  <si>
    <t>Have processes for acquisition, use, management and exit from cloud services been established in accordance with the organization’s information security requirements?</t>
  </si>
  <si>
    <t>5.23b</t>
  </si>
  <si>
    <t>Has the organization established and communicated topic-specific policy on the use of cloud services to all relevant interested parties?</t>
  </si>
  <si>
    <t>5.24a</t>
  </si>
  <si>
    <t>Has the organization established appropriate information security incident management processes?</t>
  </si>
  <si>
    <t>5.24b</t>
  </si>
  <si>
    <t>Has the organization defined roles and responsibilities for the information security incident management process?</t>
  </si>
  <si>
    <t>Does the organization have a categorization and prioritization scheme of information security incidents?</t>
  </si>
  <si>
    <t>Are information security incidents responded to in accordance with documented procedures?</t>
  </si>
  <si>
    <t>Has the organization established procedures to quantify and monitor the types, volumes and costs of information security incidents?</t>
  </si>
  <si>
    <t>Has the organization established and implemented procedures for the identification, collection, acquisition and preservation of evidence related to information security events?</t>
  </si>
  <si>
    <t>Does the organization determine its requirements for adapting information security controls during disruption?</t>
  </si>
  <si>
    <t>5.30a</t>
  </si>
  <si>
    <t>Has ICT readiness been planned, implemented, maintained and tested based on business continuity objectives and ICT continuity requirements?</t>
  </si>
  <si>
    <t>5.30b</t>
  </si>
  <si>
    <t>Has the organization conducted a Business Impact Analysis (BIA)  to determine ICT continuity requirements?</t>
  </si>
  <si>
    <t>Have legal, statutory, regulatory and contractual requirements relevant to information security been identified, documented and are they kept up to date?</t>
  </si>
  <si>
    <t>Has the organization implemented appropriate procedures to protect intellectual property rights?</t>
  </si>
  <si>
    <t>5.33a</t>
  </si>
  <si>
    <t>Does the organization protect records from loss, destruction, falsification, unauthorized access and unauthorized release?</t>
  </si>
  <si>
    <t>5.33b</t>
  </si>
  <si>
    <t>Does the organization use data storage systems that allow records to be retrieved in an acceptable time frame and format?</t>
  </si>
  <si>
    <t>5.34a</t>
  </si>
  <si>
    <t>Has the organization identified and met the requirements regarding the preservation of privacy and protection of PII according to applicable laws and regulations and contractual requirements?</t>
  </si>
  <si>
    <t>5.34b</t>
  </si>
  <si>
    <t>Has the organization established and communicated a topic-specific policy on privacy and protection of PII to all relevant interested parties?</t>
  </si>
  <si>
    <t>Does the organization have processes in place to conduct independent reviews?</t>
  </si>
  <si>
    <t>Does the organization have a process for how to review that information security requirements defined in the information security policy, topic-specific policies, rules, standards and other applicable regulations are met?</t>
  </si>
  <si>
    <t>Are operating procedures for information processing facilities documented and made available to personnel who need them?</t>
  </si>
  <si>
    <t>6 - PEOPLE CONTROLS</t>
  </si>
  <si>
    <t>6.1a</t>
  </si>
  <si>
    <t>Are background verification checks carried out prior personnel to joining the organization?</t>
  </si>
  <si>
    <t>6.1b</t>
  </si>
  <si>
    <t>Are background verification checks carried out on an ongoing basis to take into consideration applicable laws, regulations and ethics?</t>
  </si>
  <si>
    <t>6.1c</t>
  </si>
  <si>
    <t>Are background verification checks proportional to the business requirements, the classification of the information to be accessed and the perceived risks?</t>
  </si>
  <si>
    <t>Do employment contracts state the personnel's and organization's responsibilities for information security?</t>
  </si>
  <si>
    <t>6.3a</t>
  </si>
  <si>
    <t>Do personnel and relevant interested parties receive appropriate information security awareness, education and training?</t>
  </si>
  <si>
    <t>6.3b</t>
  </si>
  <si>
    <t>Do personnel and relevant interested parties receive regular updates of the organization's information security policy, topic-specific policies and procedures, as relevant for their job function?</t>
  </si>
  <si>
    <t>6.4a</t>
  </si>
  <si>
    <t>Does the organization have a formalized disciplinary policy?</t>
  </si>
  <si>
    <t>6.4b</t>
  </si>
  <si>
    <t>Does the organization take action against personnel and other relevant interested parties who have committed an information security policy violation?</t>
  </si>
  <si>
    <t>Are information security responsibilities and duties that remain valid after termination or change of employment defined, enforced and communicated to relevant personnel and other interested parties?</t>
  </si>
  <si>
    <t>6.6a</t>
  </si>
  <si>
    <t>Have confidentiality or non-disclosure agreements reflecting the organization’s needs for the protection of information been identified and documented?</t>
  </si>
  <si>
    <t>6.6b</t>
  </si>
  <si>
    <t>Are confidentiality or non-disclosure agreements regularly reviewed?</t>
  </si>
  <si>
    <t>6.6c</t>
  </si>
  <si>
    <t>Are confidentiality or non-disclosure agreements signed by personnel and other relevant interested parties?</t>
  </si>
  <si>
    <t>6.7a</t>
  </si>
  <si>
    <t>Have security measures been implemented for personnel who work remotely?</t>
  </si>
  <si>
    <t>6.7b</t>
  </si>
  <si>
    <t>Do remote working security measures adequately protect information accessed, processed or stored outside the organization’s premises?</t>
  </si>
  <si>
    <t>Has the organization established a mechanism for reporting observed or suspected information security events through appropriate channels in a timely manner?</t>
  </si>
  <si>
    <t>7 - PHYSICAL CONTROLS</t>
  </si>
  <si>
    <t>Are security perimeters defined and used to protect areas that contain information and other associated assets?</t>
  </si>
  <si>
    <t>Are secure areas protected by appropriate entry controls and access points?</t>
  </si>
  <si>
    <t>Are physical security for offices, rooms and facilities designed and implemented?</t>
  </si>
  <si>
    <t>Are premises continuously monitored for unauthorized physical access?</t>
  </si>
  <si>
    <t>Are protection against physical and environmental threats, such as natural disasters and other intentional or unintentional physical threats to infrastructure designed and implemented?</t>
  </si>
  <si>
    <t>Are security measures for working in secure areas designed and implemented?</t>
  </si>
  <si>
    <t>Are clear desk rules for papers and removable storage media and clear screen rules for information processing facilities defined and appropriately enforced?</t>
  </si>
  <si>
    <t>Are equipment sited securely and protected?</t>
  </si>
  <si>
    <t>Are off-site assets protected?</t>
  </si>
  <si>
    <t>Is storage media managed through their life cycle of acquisition, use, transportation and disposal in accordance with the organization’s classification scheme and handling requirements.?</t>
  </si>
  <si>
    <t>Are information processing facilities protected from power failures and other disruptions caused by failures in supporting utilities?</t>
  </si>
  <si>
    <t>Are cables carrying power, data or supporting information services protected from interception, interference or damage?</t>
  </si>
  <si>
    <t>Is equipment maintained correctly to ensure availability, integrity and confidentiality of information?</t>
  </si>
  <si>
    <t>Are items of equipment containing storage media verified to ensure that any sensitive data and licensed software has been removed or securely overwritten prior to disposal or re-use?</t>
  </si>
  <si>
    <t>8 - TECHNOLOGICAL CONTROLS</t>
  </si>
  <si>
    <t>Is information stored on, processed by or accessible via user end point devices protected?</t>
  </si>
  <si>
    <t>Are the allocation and use of privileged access rights restricted and managed?</t>
  </si>
  <si>
    <t>Is access to information and other associated assets restricted in accordance with the established topic-specific policy on access control?</t>
  </si>
  <si>
    <t>Is read and write access to source code, development tools and software libraries appropriately managed?</t>
  </si>
  <si>
    <t>Has the organization implemented secure authentication technologies and procedures based on information access restrictions and the topic-specific policy on access control?</t>
  </si>
  <si>
    <t>Are the use of resources monitored and adjusted in line with current and expected capacity requirements?</t>
  </si>
  <si>
    <t>8.7a</t>
  </si>
  <si>
    <t>Has the organization implemented protection against malware?</t>
  </si>
  <si>
    <t>8.7b</t>
  </si>
  <si>
    <t>Is the organizations approach to malware protection supported by appropriate user awareness?</t>
  </si>
  <si>
    <t>8.8a</t>
  </si>
  <si>
    <t xml:space="preserve">Is information about technical vulnerabilities of information systems in use obtained? </t>
  </si>
  <si>
    <t>8.8b</t>
  </si>
  <si>
    <t>Does the organization evalute their exposure to technical vulnerabilities and take the appropriate measures?</t>
  </si>
  <si>
    <t>8.9a</t>
  </si>
  <si>
    <t>Have configurations, including security configurations, of hardware, software, services and networks been established, documented and implemented?</t>
  </si>
  <si>
    <t>8.9b</t>
  </si>
  <si>
    <t>Are configurations, including security configurations, of hardware, software, services and networks monitored and reviewed?</t>
  </si>
  <si>
    <t>Is information stored in information systems, devices or in any other storage media deleted when no longer required?</t>
  </si>
  <si>
    <t>Is data masking used in accordance with the organization’s topic-specific policy on access control and other related topic-specific policies, and business requirements, taking applicable legislation into consideration?</t>
  </si>
  <si>
    <t>Are data leakage prevention measures applied to systems, networks and any other devices that process, store or transmit sensitive information?</t>
  </si>
  <si>
    <t>Are backup copies of information, software and systems maintained and regularly tested in accordance with the agreed topic-specific policy on backup?</t>
  </si>
  <si>
    <t>Are information processing facilities implemented with redundancy sufficient to meet availability requirements?</t>
  </si>
  <si>
    <t>Are logs that record activities, exceptions, faults and other relevant events produced, stored, protected and analysed?</t>
  </si>
  <si>
    <t>8.16a</t>
  </si>
  <si>
    <t>Does the organization monitor networks, systems and applications for anomalous behaviour evaluate potential information security incidents?</t>
  </si>
  <si>
    <t>8.16b</t>
  </si>
  <si>
    <t>Does the organization take the appropriate actions when information security incidents are identified?</t>
  </si>
  <si>
    <t>Are the clocks of information processing systems used by the organization synchronized to approved time sources?</t>
  </si>
  <si>
    <t>Are the use of utility programs that can be capable of overriding system and application controls restricted and tightly controlled?</t>
  </si>
  <si>
    <t>Has the organization implemented procedures and measures to securely manage software installation on operational systems?</t>
  </si>
  <si>
    <t>Are networks and network devices secured, managed and controlled to protect information in systems and applications?</t>
  </si>
  <si>
    <t>Are security mechanisms, service levels and service requirements of network services identified, implemented and monitored?</t>
  </si>
  <si>
    <t>Does the organization segregate groups of information services, users and information systems in the organization’s networks?</t>
  </si>
  <si>
    <t>Is access to external websites managed to reduce exposure to malicious content?</t>
  </si>
  <si>
    <t>Are rules for the effective use of cryptography, including cryptographic key management, defined and implemented?</t>
  </si>
  <si>
    <t>Has the organization established and applied rules for the secure development of software and systems?</t>
  </si>
  <si>
    <t>Are information security requirements identified, specified and approved when developing or acquiring applications?</t>
  </si>
  <si>
    <t>Are principles for engineering secure systems established, documented, maintained and applied to any information system development activities?</t>
  </si>
  <si>
    <t>Does the organization apply secure coding principles to software development?</t>
  </si>
  <si>
    <t>Are security testing processes defined and implemented in the development life cycle?</t>
  </si>
  <si>
    <t>Does the organization direct, monitor and review the activities related to outsourced system development?</t>
  </si>
  <si>
    <t>Are development, testing and production environments separated and secured?</t>
  </si>
  <si>
    <t>Are changes to information processing facilities and information systems subject to change management procedures?</t>
  </si>
  <si>
    <t>Is test information appropriately selected, protected and managed?</t>
  </si>
  <si>
    <t>Are audit tests and other assurance activities involving assessment of operational systems planned and agreed between the tester and appropriate management?</t>
  </si>
  <si>
    <t>Yes</t>
  </si>
  <si>
    <t>No</t>
  </si>
  <si>
    <t>NA</t>
  </si>
  <si>
    <t>Refer to comments</t>
  </si>
  <si>
    <t>Not Applicable</t>
  </si>
  <si>
    <t>Clause 4 - Context of the Organization</t>
  </si>
  <si>
    <t>Has the organization determined external and internal issues that are relevant to and affect the ISMS' ability to achieve its intended outcomes?</t>
  </si>
  <si>
    <t>4.1a</t>
  </si>
  <si>
    <t>4.2a</t>
  </si>
  <si>
    <t>Has the organization identified interested parties relevant to the ISMS, their relevant requirements and which of these will be addressed by the ISMS?</t>
  </si>
  <si>
    <t>4.3a</t>
  </si>
  <si>
    <t>4.4a</t>
  </si>
  <si>
    <t>Has the organization determined the scope of its ISMS?</t>
  </si>
  <si>
    <t>Clause 5 - Leadership</t>
  </si>
  <si>
    <t>Clause 6 - Planning</t>
  </si>
  <si>
    <t>Clause 7 - Support</t>
  </si>
  <si>
    <t>Clause 8 - Operation</t>
  </si>
  <si>
    <t>Clause 9 - Performance evaluation</t>
  </si>
  <si>
    <t>Clause 10 - Improvement</t>
  </si>
  <si>
    <t>5.2a</t>
  </si>
  <si>
    <t>5.3a</t>
  </si>
  <si>
    <t>Are the objectives of the ISMS compatible with the organization's strategic direction and mission?</t>
  </si>
  <si>
    <t>Is an Information Security Policy available and appropriate to the purpose and context of the organization and does it support the strategic direction of the company?</t>
  </si>
  <si>
    <t>Has the organization's top management established (and are they supportive of,) a mechanism for communicating responsibilities and authorities for roles relevant to information security within the organization?</t>
  </si>
  <si>
    <t>Has organization defined and applied an information security risk assessment process?</t>
  </si>
  <si>
    <t>Does the organization have a documented risk treatment process?</t>
  </si>
  <si>
    <t>Has the organization produced a Statement of Applicability (SoA)?</t>
  </si>
  <si>
    <t>Has the organization established information security objectives at applicable functions and levels within the business and are they consistent with the Information Security Policy?</t>
  </si>
  <si>
    <t>6.2a</t>
  </si>
  <si>
    <t>7.1a</t>
  </si>
  <si>
    <t>7.2a</t>
  </si>
  <si>
    <t>7.3a</t>
  </si>
  <si>
    <t>7.4a</t>
  </si>
  <si>
    <t>7.5a</t>
  </si>
  <si>
    <t>7.5b</t>
  </si>
  <si>
    <t>Has the organization determined the necessary competence of person(s) doing work under its control that affects its information security performance?</t>
  </si>
  <si>
    <t>Are the organizations employees made aware of the Information Security Policy?</t>
  </si>
  <si>
    <t>Has the organization determined the need for internal and external communications relevant to the ISMS?</t>
  </si>
  <si>
    <t>Has the organization determined and does it provide the resources needed for the establishment, implementation, maintenance, and continual improvement of the ISMS?</t>
  </si>
  <si>
    <t>When the organization determines the need for changes to the information security management system, are the changes carried out in a planned manner?</t>
  </si>
  <si>
    <t>8.1a</t>
  </si>
  <si>
    <t>8.2a</t>
  </si>
  <si>
    <t>8.3a</t>
  </si>
  <si>
    <t>Has the organization planned, implemented and does it control the processes needed to meet requirements, and to implement the actions determined in Clause 6 (Planning)?</t>
  </si>
  <si>
    <t>Does the organization perform information security risk assessments at planned intervals or when significant changes are proposed or occur?</t>
  </si>
  <si>
    <t>Has the organization implemented an information security risk treatment plan?</t>
  </si>
  <si>
    <t>9.1a</t>
  </si>
  <si>
    <t>9.2a</t>
  </si>
  <si>
    <t>9.3a</t>
  </si>
  <si>
    <t>Has the organization determined what needs to monitored and measured, including information security processes and controls?</t>
  </si>
  <si>
    <t>9.2b</t>
  </si>
  <si>
    <t>Does the organization conduct internal audits of their ISMS at planned intervals?</t>
  </si>
  <si>
    <t>Has the organization planned, established, implemented and does it maintain an audit programme(s), including the frequency, methods, responsibilities, planning requirements and reporting?</t>
  </si>
  <si>
    <t>Does the organizations top management review the organization's ISMS at planned intervals to ensure its continuing suitability, adequacy and effectiveness?</t>
  </si>
  <si>
    <t>9.3b</t>
  </si>
  <si>
    <t>Do the results of management reviews include decisions related to continual improvement opportunities and any needs for changes to the ISMS?</t>
  </si>
  <si>
    <t>10.1a</t>
  </si>
  <si>
    <t>10.2a</t>
  </si>
  <si>
    <t>Does the organization continually improve the suitability, adequacy, and effectiveness of their ISMS?</t>
  </si>
  <si>
    <t>When a nonconformity occurs, does the organization react to the nonconformity, and as applicable take action to control and correct it?</t>
  </si>
  <si>
    <t>Policy</t>
  </si>
  <si>
    <t>Enter the details of the Policy related to this requirement (if applicable)</t>
  </si>
  <si>
    <t>Enter the document(s) reference details or a link to the document</t>
  </si>
  <si>
    <t>Enter the details of the any other document related to this requirement (if applicable)</t>
  </si>
  <si>
    <t>Clarification required</t>
  </si>
  <si>
    <t>Hidden</t>
  </si>
  <si>
    <t>Domain 7 - Physical Controls (14 questions)</t>
  </si>
  <si>
    <t>Total number of clarification questions asked</t>
  </si>
  <si>
    <t>Question numbers highlighted in blue indicate that clarification is required and a clarification question needs to be asked.</t>
  </si>
  <si>
    <t>Domain 5 - Organizational Controls (66 questions)</t>
  </si>
  <si>
    <t>Domain 6 - People Controls (15 questions)</t>
  </si>
  <si>
    <t>Domain 8 - Technological Controls (38 questions)</t>
  </si>
  <si>
    <t>Clarification question</t>
  </si>
  <si>
    <t>ISO/IEC 27001:2022 Information Security Management System (ISMS)
GAP ANALYSIS QUESTIONNAIRE</t>
  </si>
  <si>
    <t>Has the organization established, implemented, maintained, and continually improves an ISMS in accordance with the requirements of ISO/IEC 27001:2022?</t>
  </si>
  <si>
    <t>Does the organization's ISMS include documented information as required by ISO/IEC 27001:2022?</t>
  </si>
  <si>
    <t>Is documented information required by the ISMS and ISO/IEC 27001:2022 controlled?</t>
  </si>
  <si>
    <t>ISO/IEC 27001:2022 Gap analysis questionnaire - Summary of responses</t>
  </si>
  <si>
    <t>ISO/IEC 27001:2022 Clauses (28 questions)</t>
  </si>
  <si>
    <t>ISO/IEC 27001:2022 Annex A Controls (133 questions)</t>
  </si>
  <si>
    <t>This table summarises the responses across the two parts of the gap analysis, and is provided as a guide only.</t>
  </si>
  <si>
    <t>ISO/IEC 27001:2022 Gap analysis questionnaire - Instructions for use</t>
  </si>
  <si>
    <t>ISO/IEC 27001:2022 Clauses gap analysis questionnaire</t>
  </si>
  <si>
    <t>The cells above contain formulae and should not be deleted.</t>
  </si>
  <si>
    <t>This box below serves as a simple check for how many questions require clarification from the table above against how many questions were actually asked in the Clarification worksheet. The two totals should match.</t>
  </si>
  <si>
    <t>ISO/IEC 27001:2022 Annex A security controls gap analysis questionnaire</t>
  </si>
  <si>
    <t>Other document</t>
  </si>
  <si>
    <t>Document reference</t>
  </si>
  <si>
    <t>Is documented information required by the ISMS and by ISO/IEC 27001:2022 controlled?</t>
  </si>
  <si>
    <t>ISO/IEC 27001:2022 Annex A security controls (133 questions)</t>
  </si>
  <si>
    <t>ISO/IEC 27001:2022 Information Security Management System (ISMS)
GAP ANALYSIS QUESTIONNAIRE - Clarification required</t>
  </si>
  <si>
    <t xml:space="preserve">ISO/IEC 27001:2022 Clauses Gap Analysis Questionnaire - Clarification </t>
  </si>
  <si>
    <t>ISO/IEC 27001:2022 Annex A Gap Analysis Questionnaire - Clarification</t>
  </si>
  <si>
    <r>
      <rPr>
        <sz val="11"/>
        <color rgb="FF215C98"/>
        <rFont val="Aptos Narrow"/>
        <family val="2"/>
        <scheme val="minor"/>
      </rPr>
      <t xml:space="preserve">This questionnaire provides a structured framework for systematically evaluating an organization's information security management practices against ISO/IEC 27001:2022.  While it can be used for self-assessment, it is primarily designed to support a gap analysis facilitated by an experienced ISO27k consultant or auditor offering guidance, clarification and a more objective assessment.
The questionnaire has  two parts:
</t>
    </r>
    <r>
      <rPr>
        <b/>
        <sz val="11"/>
        <color rgb="FF215C98"/>
        <rFont val="Aptos Narrow"/>
        <family val="2"/>
        <scheme val="minor"/>
      </rPr>
      <t xml:space="preserve">Part 1 - ISO/IEC 27001:2022 Clauses </t>
    </r>
    <r>
      <rPr>
        <i/>
        <sz val="11"/>
        <color rgb="FF215C98"/>
        <rFont val="Aptos Narrow"/>
        <family val="2"/>
        <scheme val="minor"/>
      </rPr>
      <t>(28 questions)</t>
    </r>
    <r>
      <rPr>
        <b/>
        <sz val="11"/>
        <color rgb="FF215C98"/>
        <rFont val="Aptos Narrow"/>
        <family val="2"/>
        <scheme val="minor"/>
      </rPr>
      <t xml:space="preserve"> </t>
    </r>
    <r>
      <rPr>
        <sz val="11"/>
        <color rgb="FF215C98"/>
        <rFont val="Aptos Narrow"/>
        <family val="2"/>
        <scheme val="minor"/>
      </rPr>
      <t xml:space="preserve">- covers the ISO/IEC 27001:2022 main body clauses 4 to 10.  Conformity with the requirements in these clauses is mandatory for all certified organizations.
</t>
    </r>
    <r>
      <rPr>
        <b/>
        <sz val="11"/>
        <color rgb="FF215C98"/>
        <rFont val="Aptos Narrow"/>
        <family val="2"/>
        <scheme val="minor"/>
      </rPr>
      <t xml:space="preserve">Part 2 - ISO/IEC 27001:2022 Annex A information security controls </t>
    </r>
    <r>
      <rPr>
        <i/>
        <sz val="11"/>
        <color rgb="FF215C98"/>
        <rFont val="Aptos Narrow"/>
        <family val="2"/>
        <scheme val="minor"/>
      </rPr>
      <t>(133 questions</t>
    </r>
    <r>
      <rPr>
        <b/>
        <sz val="11"/>
        <color rgb="FF215C98"/>
        <rFont val="Aptos Narrow"/>
        <family val="2"/>
        <scheme val="minor"/>
      </rPr>
      <t xml:space="preserve">) </t>
    </r>
    <r>
      <rPr>
        <sz val="11"/>
        <color rgb="FF215C98"/>
        <rFont val="Aptos Narrow"/>
        <family val="2"/>
        <scheme val="minor"/>
      </rPr>
      <t xml:space="preserve">- covers the ISO/IEC 27001:2022 Annex A controls.  Conformity with the requirements in the Annex is discretionary: it is only required if the organization determines that the controls are applicable, meaming that they are required to mitigate the associated information risks.
</t>
    </r>
    <r>
      <rPr>
        <b/>
        <sz val="11"/>
        <color rgb="FF215C98"/>
        <rFont val="Aptos Narrow"/>
        <family val="2"/>
        <scheme val="minor"/>
      </rPr>
      <t xml:space="preserve">Understanding the questions
</t>
    </r>
    <r>
      <rPr>
        <sz val="11"/>
        <color rgb="FF215C98"/>
        <rFont val="Aptos Narrow"/>
        <family val="2"/>
        <scheme val="minor"/>
      </rPr>
      <t xml:space="preserve">To better understand the requirements behind each question:
</t>
    </r>
    <r>
      <rPr>
        <b/>
        <sz val="11"/>
        <color rgb="FF215C98"/>
        <rFont val="Aptos Narrow"/>
        <family val="2"/>
        <scheme val="minor"/>
      </rPr>
      <t>Part 1 - ISO/IEC 27001:2022 Clauses</t>
    </r>
    <r>
      <rPr>
        <sz val="11"/>
        <color rgb="FF215C98"/>
        <rFont val="Aptos Narrow"/>
        <family val="2"/>
        <scheme val="minor"/>
      </rPr>
      <t xml:space="preserve"> - Please study ISO/IEC 27001:2022 Clauses 4 to 10.
</t>
    </r>
    <r>
      <rPr>
        <b/>
        <sz val="11"/>
        <color rgb="FF215C98"/>
        <rFont val="Aptos Narrow"/>
        <family val="2"/>
        <scheme val="minor"/>
      </rPr>
      <t>Part 2 - ISO/IEC 27001:2022 Annex A Controls</t>
    </r>
    <r>
      <rPr>
        <sz val="11"/>
        <color rgb="FF215C98"/>
        <rFont val="Aptos Narrow"/>
        <family val="2"/>
        <scheme val="minor"/>
      </rPr>
      <t xml:space="preserve"> - Please study the 'Guidance' paragraphs for each control in ISO/IEC 27002:2022.  ISO/IEC 27002 provides about a page of explanation for each control, expanding on the control names given in ISO/IEC 27001 Annex A. 
</t>
    </r>
    <r>
      <rPr>
        <b/>
        <sz val="11"/>
        <color theme="1"/>
        <rFont val="Aptos Narrow"/>
        <family val="2"/>
        <scheme val="minor"/>
      </rPr>
      <t xml:space="preserve">
</t>
    </r>
    <r>
      <rPr>
        <b/>
        <sz val="11"/>
        <color rgb="FF215C98"/>
        <rFont val="Aptos Narrow"/>
        <family val="2"/>
        <scheme val="minor"/>
      </rPr>
      <t xml:space="preserve">Answering questions </t>
    </r>
    <r>
      <rPr>
        <b/>
        <sz val="11"/>
        <color theme="1"/>
        <rFont val="Aptos Narrow"/>
        <family val="2"/>
        <scheme val="minor"/>
      </rPr>
      <t xml:space="preserve">
</t>
    </r>
    <r>
      <rPr>
        <sz val="11"/>
        <color rgb="FF215C98"/>
        <rFont val="Aptos Narrow"/>
        <family val="2"/>
        <scheme val="minor"/>
      </rPr>
      <t xml:space="preserve">When answering, please use the dropdown box to select your response. In the 'Policy' or 'other document(s)' cells, please provide details of any documentation supporting your response, along with the details of the document owner. Any supporting comments would also be helpful.
If you reply </t>
    </r>
    <r>
      <rPr>
        <b/>
        <sz val="11"/>
        <color rgb="FF215C98"/>
        <rFont val="Aptos Narrow"/>
        <family val="2"/>
        <scheme val="minor"/>
      </rPr>
      <t>'No'</t>
    </r>
    <r>
      <rPr>
        <sz val="11"/>
        <color rgb="FF215C98"/>
        <rFont val="Aptos Narrow"/>
        <family val="2"/>
        <scheme val="minor"/>
      </rPr>
      <t xml:space="preserve"> or </t>
    </r>
    <r>
      <rPr>
        <b/>
        <sz val="11"/>
        <color rgb="FF215C98"/>
        <rFont val="Aptos Narrow"/>
        <family val="2"/>
        <scheme val="minor"/>
      </rPr>
      <t>'Not Applicable'</t>
    </r>
    <r>
      <rPr>
        <sz val="11"/>
        <color rgb="FF215C98"/>
        <rFont val="Aptos Narrow"/>
        <family val="2"/>
        <scheme val="minor"/>
      </rPr>
      <t xml:space="preserve"> to any question, please explain why, within the context of your organization, the requirement or control is not required and not implemented.</t>
    </r>
    <r>
      <rPr>
        <sz val="11"/>
        <color theme="1"/>
        <rFont val="Aptos Narrow"/>
        <family val="2"/>
        <scheme val="minor"/>
      </rPr>
      <t xml:space="preserve">
</t>
    </r>
    <r>
      <rPr>
        <b/>
        <sz val="11"/>
        <color rgb="FF215C98"/>
        <rFont val="Aptos Narrow"/>
        <family val="2"/>
        <scheme val="minor"/>
      </rPr>
      <t xml:space="preserve">Clarification </t>
    </r>
    <r>
      <rPr>
        <b/>
        <sz val="11"/>
        <color theme="1"/>
        <rFont val="Aptos Narrow"/>
        <family val="2"/>
        <scheme val="minor"/>
      </rPr>
      <t xml:space="preserve">
</t>
    </r>
    <r>
      <rPr>
        <sz val="11"/>
        <color rgb="FF215C98"/>
        <rFont val="Aptos Narrow"/>
        <family val="2"/>
        <scheme val="minor"/>
      </rPr>
      <t>If you need clarification on any questions, please select 'Clarification required' from the dropdown box and ask for clarification next to the blue highlighted question number in the Clarification worksheet. (</t>
    </r>
    <r>
      <rPr>
        <i/>
        <sz val="11"/>
        <color rgb="FF215C98"/>
        <rFont val="Aptos Narrow"/>
        <family val="2"/>
        <scheme val="minor"/>
      </rPr>
      <t>Rows in the Clarification worksheet are highlighted automatically when you select 'Clarification required' in the ISO27k Gap Analysis Questions worksheet</t>
    </r>
    <r>
      <rPr>
        <sz val="11"/>
        <color rgb="FF215C98"/>
        <rFont val="Aptos Narrow"/>
        <family val="2"/>
        <scheme val="minor"/>
      </rPr>
      <t xml:space="preserve">).
</t>
    </r>
    <r>
      <rPr>
        <b/>
        <sz val="11"/>
        <color rgb="FF215C98"/>
        <rFont val="Aptos Narrow"/>
        <family val="2"/>
        <scheme val="minor"/>
      </rPr>
      <t>Summary of Responses</t>
    </r>
    <r>
      <rPr>
        <sz val="11"/>
        <color rgb="FF215C98"/>
        <rFont val="Aptos Narrow"/>
        <family val="2"/>
        <scheme val="minor"/>
      </rPr>
      <t xml:space="preserve">
The 'Summary of Responses' tab provides a breakdown of your responses to the gap analysis questionnaire.</t>
    </r>
    <r>
      <rPr>
        <b/>
        <sz val="11"/>
        <color rgb="FF215C98"/>
        <rFont val="Aptos Narrow"/>
        <family val="2"/>
        <scheme val="minor"/>
      </rPr>
      <t xml:space="preserve">
Gap analysis report</t>
    </r>
    <r>
      <rPr>
        <sz val="11"/>
        <color rgb="FF215C98"/>
        <rFont val="Aptos Narrow"/>
        <family val="2"/>
        <scheme val="minor"/>
      </rPr>
      <t xml:space="preserve">
Once all responses and evidence have been reviewed and any clarification questions have been answered and accepted, a consolidated gap analysis report will be provided. This report will highlight any identified gaps. It will also make recommendations for improvement as part of the ISO/IEC 27001:2022 certification process. Further details about are provided in the body of the Gap Analysis report.
[This gap analysis questionnaire was generously donated to the ISO27k Toolkit by Marty Carter.]</t>
    </r>
  </si>
  <si>
    <t>This work is copyright © 2024, Marty Carter and ISO27k Forum, some rights reserved. It is licensed under the Creative Commons Attribution-Noncommercial-Sharealike 4.0 International License. You are welcome to reproduce, circulate, use and create derivative works from this provided that (a) it is not sold or incorporated into a commercial product, (b) it is properly attributed to the ISO27k Forum (www.ISO27001security.com), and (c) if shared, derivative works are shared under the same terms as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</si>
</sst>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x14ac:knownFonts="1">
    <font>
      <sz val="11"/>
      <color theme="1"/>
      <name val="Aptos Narrow"/>
      <family val="2"/>
      <scheme val="minor"/>
    </font>
    <font>
      <sz val="10"/>
      <color theme="0"/>
      <name val="Aptos Narrow"/>
      <family val="2"/>
      <scheme val="minor"/>
    </font>
    <font>
      <sz val="10"/>
      <color theme="1"/>
      <name val="Aptos Narrow"/>
      <family val="2"/>
      <scheme val="minor"/>
    </font>
    <font>
      <sz val="8"/>
      <color theme="1"/>
      <name val="Aptos Narrow"/>
      <family val="2"/>
      <scheme val="minor"/>
    </font>
    <font>
      <sz val="14"/>
      <color theme="4" tint="-0.249977111117893"/>
      <name val="Aptos Narrow"/>
      <family val="2"/>
      <scheme val="minor"/>
    </font>
    <font>
      <b/>
      <sz val="12"/>
      <color theme="0"/>
      <name val="Aptos Narrow"/>
      <family val="2"/>
      <scheme val="minor"/>
    </font>
    <font>
      <i/>
      <sz val="8"/>
      <color rgb="FFC00000"/>
      <name val="Aptos Narrow"/>
      <family val="2"/>
      <scheme val="minor"/>
    </font>
    <font>
      <sz val="10"/>
      <name val="Aptos Narrow"/>
      <family val="2"/>
      <scheme val="minor"/>
    </font>
    <font>
      <sz val="8"/>
      <color theme="0"/>
      <name val="Aptos Narrow"/>
      <family val="2"/>
      <scheme val="minor"/>
    </font>
    <font>
      <b/>
      <sz val="8"/>
      <color theme="1"/>
      <name val="Aptos Narrow"/>
      <family val="2"/>
      <scheme val="minor"/>
    </font>
    <font>
      <b/>
      <sz val="10"/>
      <color theme="1"/>
      <name val="Aptos Narrow"/>
      <family val="2"/>
      <scheme val="minor"/>
    </font>
    <font>
      <b/>
      <sz val="16"/>
      <color theme="0"/>
      <name val="Aptos Narrow"/>
      <family val="2"/>
      <scheme val="minor"/>
    </font>
    <font>
      <i/>
      <sz val="10"/>
      <color theme="1"/>
      <name val="Aptos Narrow"/>
      <family val="2"/>
      <scheme val="minor"/>
    </font>
    <font>
      <sz val="11"/>
      <name val="Aptos Narrow"/>
      <family val="2"/>
      <scheme val="minor"/>
    </font>
    <font>
      <b/>
      <sz val="14"/>
      <color theme="1"/>
      <name val="Aptos Narrow"/>
      <family val="2"/>
      <scheme val="minor"/>
    </font>
    <font>
      <u/>
      <sz val="12"/>
      <color rgb="FF0066FF"/>
      <name val="Aptos Narrow"/>
      <family val="2"/>
      <scheme val="minor"/>
    </font>
    <font>
      <b/>
      <sz val="11"/>
      <color theme="1"/>
      <name val="Aptos Narrow"/>
      <family val="2"/>
      <scheme val="minor"/>
    </font>
    <font>
      <i/>
      <sz val="10"/>
      <color theme="0"/>
      <name val="Aptos Narrow"/>
      <family val="2"/>
      <scheme val="minor"/>
    </font>
    <font>
      <sz val="11"/>
      <color rgb="FF215C98"/>
      <name val="Aptos Narrow"/>
      <family val="2"/>
      <scheme val="minor"/>
    </font>
    <font>
      <b/>
      <sz val="11"/>
      <color rgb="FF215C98"/>
      <name val="Aptos Narrow"/>
      <family val="2"/>
      <scheme val="minor"/>
    </font>
    <font>
      <i/>
      <sz val="11"/>
      <color rgb="FF215C98"/>
      <name val="Aptos Narrow"/>
      <family val="2"/>
      <scheme val="minor"/>
    </font>
    <font>
      <sz val="12"/>
      <name val="Aptos Narrow"/>
      <family val="2"/>
      <scheme val="minor"/>
    </font>
    <font>
      <sz val="12"/>
      <color theme="4" tint="-0.249977111117893"/>
      <name val="Aptos Narrow"/>
      <family val="2"/>
      <scheme val="minor"/>
    </font>
    <font>
      <b/>
      <sz val="12"/>
      <color theme="4" tint="-0.249977111117893"/>
      <name val="Aptos Narrow"/>
      <family val="2"/>
      <scheme val="minor"/>
    </font>
    <font>
      <b/>
      <sz val="12"/>
      <color rgb="FF0070C0"/>
      <name val="Aptos Narrow"/>
      <family val="2"/>
      <scheme val="minor"/>
    </font>
    <font>
      <b/>
      <sz val="12"/>
      <color theme="1"/>
      <name val="Aptos Narrow"/>
      <family val="2"/>
      <scheme val="minor"/>
    </font>
    <font>
      <sz val="12"/>
      <color theme="1"/>
      <name val="Aptos Narrow"/>
      <family val="2"/>
      <scheme val="minor"/>
    </font>
    <font>
      <i/>
      <sz val="12"/>
      <color theme="1"/>
      <name val="Aptos Narrow"/>
      <family val="2"/>
      <scheme val="minor"/>
    </font>
    <font>
      <i/>
      <sz val="10"/>
      <color rgb="FFC00000"/>
      <name val="Aptos Narrow"/>
      <family val="2"/>
      <scheme val="minor"/>
    </font>
    <font>
      <u/>
      <sz val="10"/>
      <name val="Aptos Narrow"/>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4" tint="-0.499984740745262"/>
        <bgColor indexed="64"/>
      </patternFill>
    </fill>
    <fill>
      <patternFill patternType="solid">
        <fgColor theme="4"/>
        <bgColor indexed="64"/>
      </patternFill>
    </fill>
    <fill>
      <patternFill patternType="solid">
        <fgColor theme="0" tint="-4.9989318521683403E-2"/>
        <bgColor indexed="64"/>
      </patternFill>
    </fill>
    <fill>
      <patternFill patternType="solid">
        <fgColor theme="3" tint="9.9978637043366805E-2"/>
        <bgColor indexed="64"/>
      </patternFill>
    </fill>
    <fill>
      <patternFill patternType="solid">
        <fgColor rgb="FFFFFFCC"/>
        <bgColor indexed="64"/>
      </patternFill>
    </fill>
    <fill>
      <patternFill patternType="solid">
        <fgColor rgb="FFC00000"/>
        <bgColor indexed="64"/>
      </patternFill>
    </fill>
    <fill>
      <patternFill patternType="solid">
        <fgColor rgb="FFEBF3FB"/>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CDBD"/>
        <bgColor indexed="64"/>
      </patternFill>
    </fill>
    <fill>
      <patternFill patternType="solid">
        <fgColor theme="5" tint="0.79998168889431442"/>
        <bgColor indexed="64"/>
      </patternFill>
    </fill>
  </fills>
  <borders count="32">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bottom/>
      <diagonal/>
    </border>
    <border>
      <left/>
      <right/>
      <top style="thin">
        <color theme="0"/>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top style="thin">
        <color theme="4" tint="-0.499984740745262"/>
      </top>
      <bottom style="thin">
        <color theme="4" tint="-0.499984740745262"/>
      </bottom>
      <diagonal/>
    </border>
    <border>
      <left style="thin">
        <color indexed="64"/>
      </left>
      <right style="thin">
        <color indexed="64"/>
      </right>
      <top style="thin">
        <color indexed="64"/>
      </top>
      <bottom style="thin">
        <color indexed="64"/>
      </bottom>
      <diagonal/>
    </border>
    <border>
      <left style="thin">
        <color theme="4" tint="-0.499984740745262"/>
      </left>
      <right style="thin">
        <color theme="4" tint="-0.499984740745262"/>
      </right>
      <top/>
      <bottom style="thin">
        <color theme="4" tint="-0.499984740745262"/>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top style="thin">
        <color theme="4" tint="-0.499984740745262"/>
      </top>
      <bottom/>
      <diagonal/>
    </border>
    <border>
      <left style="thick">
        <color theme="3" tint="0.24994659260841701"/>
      </left>
      <right/>
      <top style="thick">
        <color theme="3" tint="0.24994659260841701"/>
      </top>
      <bottom/>
      <diagonal/>
    </border>
    <border>
      <left/>
      <right/>
      <top style="thick">
        <color theme="3" tint="0.24994659260841701"/>
      </top>
      <bottom/>
      <diagonal/>
    </border>
    <border>
      <left/>
      <right style="thick">
        <color theme="3" tint="0.24994659260841701"/>
      </right>
      <top style="thick">
        <color theme="3" tint="0.24994659260841701"/>
      </top>
      <bottom/>
      <diagonal/>
    </border>
    <border>
      <left style="thick">
        <color theme="3" tint="0.24994659260841701"/>
      </left>
      <right/>
      <top/>
      <bottom/>
      <diagonal/>
    </border>
    <border>
      <left/>
      <right style="thick">
        <color theme="3" tint="0.24994659260841701"/>
      </right>
      <top/>
      <bottom/>
      <diagonal/>
    </border>
    <border>
      <left style="thick">
        <color theme="3" tint="0.24994659260841701"/>
      </left>
      <right/>
      <top/>
      <bottom style="thick">
        <color theme="3" tint="0.24994659260841701"/>
      </bottom>
      <diagonal/>
    </border>
    <border>
      <left/>
      <right/>
      <top/>
      <bottom style="thick">
        <color theme="3" tint="0.24994659260841701"/>
      </bottom>
      <diagonal/>
    </border>
    <border>
      <left/>
      <right style="thick">
        <color theme="3" tint="0.24994659260841701"/>
      </right>
      <top/>
      <bottom style="thick">
        <color theme="3" tint="0.24994659260841701"/>
      </bottom>
      <diagonal/>
    </border>
    <border>
      <left style="thick">
        <color theme="3" tint="0.24994659260841701"/>
      </left>
      <right/>
      <top style="thick">
        <color theme="3" tint="0.24994659260841701"/>
      </top>
      <bottom style="thick">
        <color theme="3" tint="0.24994659260841701"/>
      </bottom>
      <diagonal/>
    </border>
    <border>
      <left/>
      <right/>
      <top style="thick">
        <color theme="3" tint="0.24994659260841701"/>
      </top>
      <bottom style="thick">
        <color theme="3" tint="0.24994659260841701"/>
      </bottom>
      <diagonal/>
    </border>
    <border>
      <left/>
      <right style="thick">
        <color theme="3" tint="0.24994659260841701"/>
      </right>
      <top style="thick">
        <color theme="3" tint="0.24994659260841701"/>
      </top>
      <bottom style="thick">
        <color theme="3" tint="0.2499465926084170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indexed="64"/>
      </left>
      <right/>
      <top/>
      <bottom/>
      <diagonal/>
    </border>
  </borders>
  <cellStyleXfs count="2">
    <xf numFmtId="0" fontId="0" fillId="0" borderId="0"/>
    <xf numFmtId="0" fontId="15" fillId="0" borderId="0" applyNumberFormat="0" applyFill="0" applyBorder="0" applyAlignment="0" applyProtection="0"/>
  </cellStyleXfs>
  <cellXfs count="112">
    <xf numFmtId="0" fontId="0" fillId="0" borderId="0" xfId="0"/>
    <xf numFmtId="0" fontId="2" fillId="0" borderId="0" xfId="0" applyFont="1" applyAlignment="1">
      <alignment horizontal="left" vertical="center" wrapText="1"/>
    </xf>
    <xf numFmtId="0" fontId="3" fillId="0" borderId="0" xfId="0" applyFont="1" applyAlignment="1">
      <alignment horizontal="center" vertical="center" wrapText="1"/>
    </xf>
    <xf numFmtId="0" fontId="5" fillId="3" borderId="2"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0" borderId="5" xfId="0" applyFont="1" applyBorder="1" applyAlignment="1">
      <alignment horizontal="center" vertical="center" wrapText="1"/>
    </xf>
    <xf numFmtId="2" fontId="7" fillId="0" borderId="5" xfId="0" applyNumberFormat="1" applyFont="1" applyBorder="1" applyAlignment="1">
      <alignment horizontal="center" vertical="center" wrapText="1"/>
    </xf>
    <xf numFmtId="165" fontId="7" fillId="0" borderId="5" xfId="0" applyNumberFormat="1" applyFont="1" applyBorder="1" applyAlignment="1">
      <alignment horizontal="center" vertical="center" wrapText="1"/>
    </xf>
    <xf numFmtId="164" fontId="7" fillId="0" borderId="5" xfId="0" applyNumberFormat="1" applyFont="1" applyBorder="1" applyAlignment="1">
      <alignment horizontal="center" vertical="center" wrapText="1"/>
    </xf>
    <xf numFmtId="164" fontId="7" fillId="0" borderId="7" xfId="0" applyNumberFormat="1" applyFont="1" applyBorder="1" applyAlignment="1">
      <alignment horizontal="center" vertical="center" wrapText="1"/>
    </xf>
    <xf numFmtId="0" fontId="7" fillId="0" borderId="0" xfId="0" applyFont="1" applyAlignment="1">
      <alignment horizontal="center" vertical="center" wrapText="1"/>
    </xf>
    <xf numFmtId="0" fontId="2" fillId="0" borderId="0" xfId="0" applyFont="1" applyAlignment="1">
      <alignment horizontal="center" vertical="center" wrapText="1"/>
    </xf>
    <xf numFmtId="0" fontId="2" fillId="5" borderId="5"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3" fillId="0" borderId="0" xfId="0" applyFont="1" applyAlignment="1">
      <alignment horizontal="left" vertical="center" wrapText="1"/>
    </xf>
    <xf numFmtId="1" fontId="1" fillId="0" borderId="0" xfId="0" applyNumberFormat="1" applyFont="1" applyAlignment="1" applyProtection="1">
      <alignment horizontal="center" vertical="center" wrapText="1"/>
      <protection hidden="1"/>
    </xf>
    <xf numFmtId="1" fontId="8" fillId="0" borderId="0" xfId="0" applyNumberFormat="1" applyFont="1" applyAlignment="1" applyProtection="1">
      <alignment horizontal="center" vertical="center" wrapText="1"/>
      <protection hidden="1"/>
    </xf>
    <xf numFmtId="0" fontId="7" fillId="0" borderId="9" xfId="0" applyFont="1" applyBorder="1" applyAlignment="1">
      <alignment horizontal="center" vertical="center" wrapText="1"/>
    </xf>
    <xf numFmtId="0" fontId="1" fillId="0" borderId="0" xfId="0" applyFont="1" applyAlignment="1" applyProtection="1">
      <alignment horizontal="left" vertical="center" wrapText="1"/>
      <protection hidden="1"/>
    </xf>
    <xf numFmtId="1" fontId="1" fillId="0" borderId="0" xfId="0" applyNumberFormat="1" applyFont="1" applyAlignment="1" applyProtection="1">
      <alignment horizontal="center" vertical="top" wrapText="1"/>
      <protection hidden="1"/>
    </xf>
    <xf numFmtId="0" fontId="3" fillId="0" borderId="0" xfId="0" applyFont="1" applyAlignment="1">
      <alignment horizontal="center" vertical="top" wrapText="1"/>
    </xf>
    <xf numFmtId="0" fontId="2" fillId="0" borderId="0" xfId="0" applyFont="1" applyAlignment="1">
      <alignment horizontal="left" vertical="top" wrapText="1"/>
    </xf>
    <xf numFmtId="0" fontId="4" fillId="0" borderId="0" xfId="0" applyFont="1" applyAlignment="1" applyProtection="1">
      <alignment horizontal="left" vertical="top" wrapText="1"/>
      <protection hidden="1"/>
    </xf>
    <xf numFmtId="0" fontId="7" fillId="0" borderId="6" xfId="0" applyFont="1" applyBorder="1" applyAlignment="1">
      <alignment horizontal="center" vertical="center" wrapText="1"/>
    </xf>
    <xf numFmtId="0" fontId="7" fillId="5" borderId="9" xfId="0" applyFont="1" applyFill="1" applyBorder="1" applyAlignment="1">
      <alignment horizontal="center" vertical="center" wrapText="1"/>
    </xf>
    <xf numFmtId="0" fontId="1" fillId="0" borderId="0" xfId="0" applyFont="1" applyAlignment="1">
      <alignment horizontal="left" vertical="center" wrapText="1"/>
    </xf>
    <xf numFmtId="0" fontId="11" fillId="0" borderId="0" xfId="0" applyFont="1" applyAlignment="1">
      <alignment horizontal="left" vertical="center" wrapText="1"/>
    </xf>
    <xf numFmtId="0" fontId="0" fillId="0" borderId="0" xfId="0" applyAlignment="1">
      <alignment horizontal="left" vertical="center"/>
    </xf>
    <xf numFmtId="0" fontId="23" fillId="11" borderId="8" xfId="0" applyFont="1" applyFill="1" applyBorder="1" applyAlignment="1" applyProtection="1">
      <alignment horizontal="center" vertical="center" wrapText="1"/>
      <protection hidden="1"/>
    </xf>
    <xf numFmtId="0" fontId="5" fillId="8" borderId="8" xfId="0" applyFont="1" applyFill="1" applyBorder="1" applyAlignment="1" applyProtection="1">
      <alignment horizontal="center" vertical="center" wrapText="1"/>
      <protection hidden="1"/>
    </xf>
    <xf numFmtId="0" fontId="23" fillId="12" borderId="8" xfId="0" applyFont="1" applyFill="1" applyBorder="1" applyAlignment="1" applyProtection="1">
      <alignment horizontal="center" vertical="center" wrapText="1"/>
      <protection hidden="1"/>
    </xf>
    <xf numFmtId="0" fontId="23" fillId="0" borderId="8" xfId="0" applyFont="1" applyBorder="1" applyAlignment="1" applyProtection="1">
      <alignment horizontal="center" vertical="center" wrapText="1"/>
      <protection hidden="1"/>
    </xf>
    <xf numFmtId="0" fontId="23" fillId="13" borderId="8" xfId="0" applyFont="1" applyFill="1" applyBorder="1" applyAlignment="1" applyProtection="1">
      <alignment horizontal="center" vertical="center" wrapText="1"/>
      <protection hidden="1"/>
    </xf>
    <xf numFmtId="0" fontId="2" fillId="0" borderId="0" xfId="0" applyFont="1" applyAlignment="1">
      <alignment horizontal="center" vertical="top" wrapText="1"/>
    </xf>
    <xf numFmtId="0" fontId="22" fillId="14" borderId="8" xfId="0" applyFont="1" applyFill="1" applyBorder="1" applyAlignment="1" applyProtection="1">
      <alignment horizontal="center" vertical="center" wrapText="1"/>
      <protection hidden="1"/>
    </xf>
    <xf numFmtId="0" fontId="22" fillId="15" borderId="8" xfId="0" applyFont="1" applyFill="1" applyBorder="1" applyAlignment="1" applyProtection="1">
      <alignment horizontal="center" vertical="center" wrapText="1"/>
      <protection hidden="1"/>
    </xf>
    <xf numFmtId="0" fontId="22" fillId="5" borderId="8" xfId="0" applyFont="1" applyFill="1" applyBorder="1" applyAlignment="1" applyProtection="1">
      <alignment horizontal="center" vertical="center" wrapText="1"/>
      <protection hidden="1"/>
    </xf>
    <xf numFmtId="0" fontId="22" fillId="0" borderId="8" xfId="0" applyFont="1" applyBorder="1" applyAlignment="1" applyProtection="1">
      <alignment horizontal="center" vertical="center" wrapText="1"/>
      <protection hidden="1"/>
    </xf>
    <xf numFmtId="0" fontId="22" fillId="16" borderId="8" xfId="0" applyFont="1" applyFill="1" applyBorder="1" applyAlignment="1" applyProtection="1">
      <alignment horizontal="center" vertical="center" wrapText="1"/>
      <protection hidden="1"/>
    </xf>
    <xf numFmtId="0" fontId="26" fillId="0" borderId="8" xfId="0" applyFont="1" applyBorder="1" applyAlignment="1" applyProtection="1">
      <alignment horizontal="center" vertical="center"/>
      <protection hidden="1"/>
    </xf>
    <xf numFmtId="0" fontId="22" fillId="0" borderId="13" xfId="0" applyFont="1" applyBorder="1" applyAlignment="1" applyProtection="1">
      <alignment horizontal="left" vertical="top" wrapText="1"/>
      <protection hidden="1"/>
    </xf>
    <xf numFmtId="0" fontId="5" fillId="3" borderId="29" xfId="0" applyFont="1" applyFill="1" applyBorder="1" applyAlignment="1">
      <alignment horizontal="center" vertical="center" wrapText="1"/>
    </xf>
    <xf numFmtId="0" fontId="2" fillId="0" borderId="0" xfId="0" applyFont="1" applyAlignment="1" applyProtection="1">
      <alignment wrapText="1"/>
      <protection hidden="1"/>
    </xf>
    <xf numFmtId="2" fontId="7" fillId="5" borderId="5" xfId="0" applyNumberFormat="1" applyFont="1" applyFill="1" applyBorder="1" applyAlignment="1">
      <alignment horizontal="center" vertical="center" wrapText="1"/>
    </xf>
    <xf numFmtId="0" fontId="6" fillId="0" borderId="0" xfId="0" applyFont="1" applyAlignment="1">
      <alignment horizontal="center" vertical="center" wrapText="1"/>
    </xf>
    <xf numFmtId="0" fontId="1" fillId="4" borderId="2" xfId="0" applyFont="1" applyFill="1" applyBorder="1" applyAlignment="1">
      <alignment horizontal="center" vertical="center" wrapText="1"/>
    </xf>
    <xf numFmtId="0" fontId="7" fillId="0" borderId="9" xfId="0" applyFont="1" applyBorder="1" applyAlignment="1" applyProtection="1">
      <alignment horizontal="center" vertical="top" wrapText="1"/>
      <protection locked="0"/>
    </xf>
    <xf numFmtId="0" fontId="7" fillId="0" borderId="9" xfId="0" applyFont="1" applyBorder="1" applyAlignment="1">
      <alignment horizontal="center" vertical="top" wrapText="1"/>
    </xf>
    <xf numFmtId="0" fontId="7" fillId="0" borderId="5" xfId="0" applyFont="1" applyBorder="1" applyAlignment="1" applyProtection="1">
      <alignment horizontal="center" vertical="top" wrapText="1"/>
      <protection locked="0"/>
    </xf>
    <xf numFmtId="0" fontId="7" fillId="0" borderId="5" xfId="0" applyFont="1" applyBorder="1" applyAlignment="1">
      <alignment horizontal="center" vertical="top" wrapText="1"/>
    </xf>
    <xf numFmtId="0" fontId="1" fillId="4" borderId="0" xfId="0" applyFont="1" applyFill="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top" wrapText="1"/>
    </xf>
    <xf numFmtId="0" fontId="7" fillId="5" borderId="5" xfId="0" applyFont="1" applyFill="1" applyBorder="1" applyAlignment="1" applyProtection="1">
      <alignment horizontal="center" vertical="top" wrapText="1"/>
      <protection locked="0"/>
    </xf>
    <xf numFmtId="0" fontId="2" fillId="5" borderId="5" xfId="0" applyFont="1" applyFill="1" applyBorder="1" applyAlignment="1">
      <alignment horizontal="center" vertical="top" wrapText="1"/>
    </xf>
    <xf numFmtId="0" fontId="2" fillId="5" borderId="5" xfId="0" applyFont="1" applyFill="1" applyBorder="1" applyAlignment="1" applyProtection="1">
      <alignment horizontal="center" vertical="top" wrapText="1"/>
      <protection locked="0"/>
    </xf>
    <xf numFmtId="0" fontId="7" fillId="5" borderId="5" xfId="0" applyFont="1" applyFill="1" applyBorder="1" applyAlignment="1">
      <alignment horizontal="center" vertical="top"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6" fillId="0" borderId="8" xfId="0" applyFont="1" applyBorder="1" applyAlignment="1">
      <alignment horizontal="center" vertical="center" wrapText="1"/>
    </xf>
    <xf numFmtId="0" fontId="7" fillId="0" borderId="6" xfId="0" applyFont="1" applyBorder="1" applyAlignment="1">
      <alignment horizontal="center" vertical="top" wrapText="1"/>
    </xf>
    <xf numFmtId="0" fontId="2" fillId="5" borderId="9" xfId="0" applyFont="1" applyFill="1" applyBorder="1" applyAlignment="1">
      <alignment horizontal="center" vertical="center" wrapText="1"/>
    </xf>
    <xf numFmtId="0" fontId="7" fillId="5" borderId="9" xfId="0" applyFont="1" applyFill="1" applyBorder="1" applyAlignment="1">
      <alignment horizontal="center" vertical="top" wrapText="1"/>
    </xf>
    <xf numFmtId="0" fontId="16" fillId="9" borderId="18" xfId="0" applyFont="1" applyFill="1" applyBorder="1" applyAlignment="1">
      <alignment horizontal="left" vertical="top" wrapText="1"/>
    </xf>
    <xf numFmtId="0" fontId="16" fillId="9" borderId="19" xfId="0" applyFont="1" applyFill="1" applyBorder="1" applyAlignment="1">
      <alignment horizontal="left" vertical="top" wrapText="1"/>
    </xf>
    <xf numFmtId="0" fontId="16" fillId="9" borderId="20"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9" borderId="0" xfId="0" applyFont="1" applyFill="1" applyAlignment="1">
      <alignment horizontal="left" vertical="top" wrapText="1"/>
    </xf>
    <xf numFmtId="0" fontId="16" fillId="9" borderId="22" xfId="0" applyFont="1" applyFill="1" applyBorder="1" applyAlignment="1">
      <alignment horizontal="left" vertical="top" wrapText="1"/>
    </xf>
    <xf numFmtId="0" fontId="16" fillId="9" borderId="23" xfId="0" applyFont="1" applyFill="1" applyBorder="1" applyAlignment="1">
      <alignment horizontal="left" vertical="top" wrapText="1"/>
    </xf>
    <xf numFmtId="0" fontId="16" fillId="9" borderId="24" xfId="0" applyFont="1" applyFill="1" applyBorder="1" applyAlignment="1">
      <alignment horizontal="left" vertical="top" wrapText="1"/>
    </xf>
    <xf numFmtId="0" fontId="16" fillId="9" borderId="25" xfId="0" applyFont="1" applyFill="1" applyBorder="1" applyAlignment="1">
      <alignment horizontal="left" vertical="top" wrapText="1"/>
    </xf>
    <xf numFmtId="0" fontId="11" fillId="6" borderId="0" xfId="0" applyFont="1" applyFill="1" applyAlignment="1">
      <alignment horizontal="center" vertical="center" wrapText="1"/>
    </xf>
    <xf numFmtId="0" fontId="28" fillId="0" borderId="0" xfId="0" applyFont="1" applyAlignment="1">
      <alignment horizontal="left" vertical="center"/>
    </xf>
    <xf numFmtId="0" fontId="2" fillId="7" borderId="31" xfId="0" applyFont="1" applyFill="1" applyBorder="1" applyAlignment="1" applyProtection="1">
      <alignment horizontal="left" vertical="center" wrapText="1"/>
      <protection hidden="1"/>
    </xf>
    <xf numFmtId="0" fontId="2" fillId="7" borderId="0" xfId="0" applyFont="1" applyFill="1" applyAlignment="1" applyProtection="1">
      <alignment horizontal="left" vertical="center" wrapText="1"/>
      <protection hidden="1"/>
    </xf>
    <xf numFmtId="0" fontId="14" fillId="0" borderId="0" xfId="0" applyFont="1" applyAlignment="1">
      <alignment horizontal="center" vertical="center"/>
    </xf>
    <xf numFmtId="0" fontId="12" fillId="0" borderId="0" xfId="0" applyFont="1" applyAlignment="1">
      <alignment horizontal="left" vertical="center" wrapText="1"/>
    </xf>
    <xf numFmtId="0" fontId="24" fillId="0" borderId="10" xfId="0" applyFont="1" applyBorder="1" applyAlignment="1" applyProtection="1">
      <alignment horizontal="center" vertical="center"/>
      <protection hidden="1"/>
    </xf>
    <xf numFmtId="0" fontId="24" fillId="0" borderId="11" xfId="0" applyFont="1" applyBorder="1" applyAlignment="1" applyProtection="1">
      <alignment horizontal="center" vertical="center"/>
      <protection hidden="1"/>
    </xf>
    <xf numFmtId="0" fontId="24" fillId="0" borderId="12" xfId="0" applyFont="1" applyBorder="1" applyAlignment="1" applyProtection="1">
      <alignment horizontal="center" vertical="center"/>
      <protection hidden="1"/>
    </xf>
    <xf numFmtId="0" fontId="21" fillId="10" borderId="26" xfId="0" applyFont="1" applyFill="1" applyBorder="1" applyAlignment="1">
      <alignment horizontal="left" vertical="center" wrapText="1"/>
    </xf>
    <xf numFmtId="0" fontId="21" fillId="10" borderId="27" xfId="0" applyFont="1" applyFill="1" applyBorder="1" applyAlignment="1">
      <alignment horizontal="left" vertical="center" wrapText="1"/>
    </xf>
    <xf numFmtId="0" fontId="21" fillId="10" borderId="28" xfId="0" applyFont="1" applyFill="1" applyBorder="1" applyAlignment="1">
      <alignment horizontal="left" vertical="center" wrapText="1"/>
    </xf>
    <xf numFmtId="0" fontId="26" fillId="0" borderId="8" xfId="0" applyFont="1" applyBorder="1" applyAlignment="1">
      <alignment horizontal="right" vertical="center"/>
    </xf>
    <xf numFmtId="0" fontId="24" fillId="0" borderId="8" xfId="0" applyFont="1" applyBorder="1" applyAlignment="1">
      <alignment horizontal="right" vertical="center"/>
    </xf>
    <xf numFmtId="0" fontId="11" fillId="6" borderId="0" xfId="0" applyFont="1" applyFill="1" applyAlignment="1">
      <alignment horizontal="left" vertical="center" wrapText="1"/>
    </xf>
    <xf numFmtId="0" fontId="27" fillId="0" borderId="8" xfId="0" applyFont="1" applyBorder="1" applyAlignment="1">
      <alignment horizontal="right" vertical="center"/>
    </xf>
    <xf numFmtId="0" fontId="25" fillId="0" borderId="8" xfId="0" applyFont="1" applyBorder="1" applyAlignment="1">
      <alignment horizontal="right" vertical="center"/>
    </xf>
    <xf numFmtId="0" fontId="25" fillId="0" borderId="8" xfId="0" applyFont="1" applyBorder="1" applyAlignment="1">
      <alignment horizontal="center" vertical="center"/>
    </xf>
    <xf numFmtId="0" fontId="5" fillId="4" borderId="4" xfId="0" applyFont="1" applyFill="1" applyBorder="1" applyAlignment="1">
      <alignment horizontal="center" vertical="center" wrapText="1"/>
    </xf>
    <xf numFmtId="0" fontId="4" fillId="2" borderId="1" xfId="0" applyFont="1" applyFill="1" applyBorder="1" applyAlignment="1" applyProtection="1">
      <alignment horizontal="left" vertical="top" wrapText="1"/>
      <protection hidden="1"/>
    </xf>
    <xf numFmtId="0" fontId="11" fillId="4" borderId="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13" fillId="0" borderId="0" xfId="0" applyFont="1" applyAlignment="1">
      <alignment horizontal="left" vertical="center" wrapText="1"/>
    </xf>
    <xf numFmtId="0" fontId="5" fillId="4" borderId="2" xfId="0" applyFont="1" applyFill="1" applyBorder="1" applyAlignment="1">
      <alignment horizontal="center" vertical="center" wrapText="1"/>
    </xf>
    <xf numFmtId="0" fontId="15" fillId="0" borderId="0" xfId="1" applyFill="1" applyBorder="1" applyAlignment="1" applyProtection="1">
      <alignment horizontal="left" vertical="center" wrapText="1"/>
      <protection locked="0"/>
    </xf>
    <xf numFmtId="0" fontId="13" fillId="0" borderId="1" xfId="0" applyFont="1" applyBorder="1" applyAlignment="1">
      <alignment horizontal="left" vertical="center" wrapText="1"/>
    </xf>
    <xf numFmtId="0" fontId="17" fillId="8" borderId="3" xfId="0" applyFont="1" applyFill="1" applyBorder="1" applyAlignment="1">
      <alignment horizontal="center" vertical="center" wrapText="1"/>
    </xf>
    <xf numFmtId="0" fontId="17" fillId="8" borderId="0" xfId="0" applyFont="1" applyFill="1" applyAlignment="1">
      <alignment horizontal="center" vertical="center" wrapText="1"/>
    </xf>
    <xf numFmtId="0" fontId="11" fillId="4" borderId="14"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29" fillId="0" borderId="0" xfId="1" applyFont="1" applyAlignment="1">
      <alignment horizontal="left" vertical="center" wrapText="1"/>
    </xf>
  </cellXfs>
  <cellStyles count="2">
    <cellStyle name="Hyperlink" xfId="1" builtinId="8" customBuiltin="1"/>
    <cellStyle name="Normal" xfId="0" builtinId="0"/>
  </cellStyles>
  <dxfs count="18">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FFFFCC"/>
      <color rgb="FFC1EAFB"/>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xdr:row>
      <xdr:rowOff>114300</xdr:rowOff>
    </xdr:from>
    <xdr:to>
      <xdr:col>2</xdr:col>
      <xdr:colOff>228600</xdr:colOff>
      <xdr:row>1</xdr:row>
      <xdr:rowOff>552450</xdr:rowOff>
    </xdr:to>
    <xdr:pic>
      <xdr:nvPicPr>
        <xdr:cNvPr id="3" name="Picture 2">
          <a:hlinkClick xmlns:r="http://schemas.openxmlformats.org/officeDocument/2006/relationships" r:id="rId1"/>
          <a:extLst>
            <a:ext uri="{FF2B5EF4-FFF2-40B4-BE49-F238E27FC236}">
              <a16:creationId xmlns:a16="http://schemas.microsoft.com/office/drawing/2014/main" id="{F1BB6EAB-DD7E-53BB-E6B4-03725D69B2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2450" y="228600"/>
          <a:ext cx="466725" cy="438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4.0/deed.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101BF-A322-4774-AC0A-6FE0830A6C6B}">
  <sheetPr>
    <pageSetUpPr autoPageBreaks="0"/>
  </sheetPr>
  <dimension ref="A1:O11"/>
  <sheetViews>
    <sheetView showGridLines="0" tabSelected="1" zoomScaleNormal="100" workbookViewId="0">
      <selection activeCell="B2" sqref="B2:O2"/>
    </sheetView>
  </sheetViews>
  <sheetFormatPr defaultColWidth="8.85546875" defaultRowHeight="15" x14ac:dyDescent="0.25"/>
  <cols>
    <col min="1" max="1" width="3" style="28" customWidth="1"/>
    <col min="2" max="16384" width="8.85546875" style="28"/>
  </cols>
  <sheetData>
    <row r="1" spans="1:15" customFormat="1" ht="9.4" customHeight="1" x14ac:dyDescent="0.25"/>
    <row r="2" spans="1:15" s="1" customFormat="1" ht="50.1" customHeight="1" x14ac:dyDescent="0.25">
      <c r="A2" s="26"/>
      <c r="B2" s="74" t="s">
        <v>291</v>
      </c>
      <c r="C2" s="74"/>
      <c r="D2" s="74"/>
      <c r="E2" s="74"/>
      <c r="F2" s="74"/>
      <c r="G2" s="74"/>
      <c r="H2" s="74"/>
      <c r="I2" s="74"/>
      <c r="J2" s="74"/>
      <c r="K2" s="74"/>
      <c r="L2" s="74"/>
      <c r="M2" s="74"/>
      <c r="N2" s="74"/>
      <c r="O2" s="74"/>
    </row>
    <row r="3" spans="1:15" s="1" customFormat="1" ht="5.0999999999999996" customHeight="1" thickBot="1" x14ac:dyDescent="0.3">
      <c r="A3" s="26"/>
      <c r="B3" s="27"/>
      <c r="C3" s="27"/>
      <c r="D3" s="27"/>
      <c r="E3" s="27"/>
      <c r="F3" s="27"/>
      <c r="G3" s="27"/>
      <c r="H3" s="11"/>
      <c r="J3" s="11"/>
      <c r="K3" s="11"/>
      <c r="L3" s="11"/>
    </row>
    <row r="4" spans="1:15" s="1" customFormat="1" ht="110.1" customHeight="1" thickTop="1" x14ac:dyDescent="0.25">
      <c r="B4" s="65" t="s">
        <v>303</v>
      </c>
      <c r="C4" s="66"/>
      <c r="D4" s="66"/>
      <c r="E4" s="66"/>
      <c r="F4" s="66"/>
      <c r="G4" s="66"/>
      <c r="H4" s="66"/>
      <c r="I4" s="66"/>
      <c r="J4" s="66"/>
      <c r="K4" s="66"/>
      <c r="L4" s="66"/>
      <c r="M4" s="66"/>
      <c r="N4" s="66"/>
      <c r="O4" s="67"/>
    </row>
    <row r="5" spans="1:15" ht="152.44999999999999" customHeight="1" x14ac:dyDescent="0.25">
      <c r="B5" s="68"/>
      <c r="C5" s="69"/>
      <c r="D5" s="69"/>
      <c r="E5" s="69"/>
      <c r="F5" s="69"/>
      <c r="G5" s="69"/>
      <c r="H5" s="69"/>
      <c r="I5" s="69"/>
      <c r="J5" s="69"/>
      <c r="K5" s="69"/>
      <c r="L5" s="69"/>
      <c r="M5" s="69"/>
      <c r="N5" s="69"/>
      <c r="O5" s="70"/>
    </row>
    <row r="6" spans="1:15" ht="105" customHeight="1" x14ac:dyDescent="0.25">
      <c r="B6" s="68"/>
      <c r="C6" s="69"/>
      <c r="D6" s="69"/>
      <c r="E6" s="69"/>
      <c r="F6" s="69"/>
      <c r="G6" s="69"/>
      <c r="H6" s="69"/>
      <c r="I6" s="69"/>
      <c r="J6" s="69"/>
      <c r="K6" s="69"/>
      <c r="L6" s="69"/>
      <c r="M6" s="69"/>
      <c r="N6" s="69"/>
      <c r="O6" s="70"/>
    </row>
    <row r="7" spans="1:15" ht="132.4" customHeight="1" x14ac:dyDescent="0.25">
      <c r="B7" s="68"/>
      <c r="C7" s="69"/>
      <c r="D7" s="69"/>
      <c r="E7" s="69"/>
      <c r="F7" s="69"/>
      <c r="G7" s="69"/>
      <c r="H7" s="69"/>
      <c r="I7" s="69"/>
      <c r="J7" s="69"/>
      <c r="K7" s="69"/>
      <c r="L7" s="69"/>
      <c r="M7" s="69"/>
      <c r="N7" s="69"/>
      <c r="O7" s="70"/>
    </row>
    <row r="8" spans="1:15" ht="82.9" customHeight="1" x14ac:dyDescent="0.25">
      <c r="B8" s="68"/>
      <c r="C8" s="69"/>
      <c r="D8" s="69"/>
      <c r="E8" s="69"/>
      <c r="F8" s="69"/>
      <c r="G8" s="69"/>
      <c r="H8" s="69"/>
      <c r="I8" s="69"/>
      <c r="J8" s="69"/>
      <c r="K8" s="69"/>
      <c r="L8" s="69"/>
      <c r="M8" s="69"/>
      <c r="N8" s="69"/>
      <c r="O8" s="70"/>
    </row>
    <row r="9" spans="1:15" ht="40.5" customHeight="1" thickBot="1" x14ac:dyDescent="0.3">
      <c r="B9" s="71"/>
      <c r="C9" s="72"/>
      <c r="D9" s="72"/>
      <c r="E9" s="72"/>
      <c r="F9" s="72"/>
      <c r="G9" s="72"/>
      <c r="H9" s="72"/>
      <c r="I9" s="72"/>
      <c r="J9" s="72"/>
      <c r="K9" s="72"/>
      <c r="L9" s="72"/>
      <c r="M9" s="72"/>
      <c r="N9" s="72"/>
      <c r="O9" s="73"/>
    </row>
    <row r="10" spans="1:15" ht="7.5" customHeight="1" thickTop="1" x14ac:dyDescent="0.25"/>
    <row r="11" spans="1:15" ht="68.25" customHeight="1" x14ac:dyDescent="0.25">
      <c r="B11" s="111" t="s">
        <v>304</v>
      </c>
      <c r="C11" s="111"/>
      <c r="D11" s="111"/>
      <c r="E11" s="111"/>
      <c r="F11" s="111"/>
      <c r="G11" s="111"/>
      <c r="H11" s="111"/>
      <c r="I11" s="111"/>
      <c r="J11" s="111"/>
      <c r="K11" s="111"/>
      <c r="L11" s="111"/>
      <c r="M11" s="111"/>
      <c r="N11" s="111"/>
      <c r="O11" s="111"/>
    </row>
  </sheetData>
  <mergeCells count="3">
    <mergeCell ref="B4:O9"/>
    <mergeCell ref="B2:O2"/>
    <mergeCell ref="B11:O11"/>
  </mergeCells>
  <hyperlinks>
    <hyperlink ref="B11:O11" r:id="rId1" display="This work is copyright © 2024, Marty Carter and ISO27k Forum, some rights reserved. It is licensed under the Creative Commons Attribution-Noncommercial-Sharealike 4.0 International License. You are welcome to reproduce, circulate, use and create derivative works from this provided that (a) it is not sold or incorporated into a commercial product, (b) it is properly attributed to the ISO27k Forum (www.ISO27001security.com), and (c) if shared, derivative works are shared under the same terms as this." xr:uid="{10D05057-E970-47F5-9DBF-A4BC660E2E19}"/>
  </hyperlinks>
  <pageMargins left="0.7" right="0.7" top="0.75" bottom="0.75" header="0.3" footer="0.3"/>
  <pageSetup paperSize="9" scale="67"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277D4-5318-4D1E-859C-233FF1A3A1AD}">
  <sheetPr>
    <pageSetUpPr autoPageBreaks="0"/>
  </sheetPr>
  <dimension ref="A2:M24"/>
  <sheetViews>
    <sheetView showGridLines="0" showRowColHeaders="0" zoomScaleNormal="100" workbookViewId="0">
      <selection activeCell="B18" sqref="B18:D18"/>
    </sheetView>
  </sheetViews>
  <sheetFormatPr defaultRowHeight="15" x14ac:dyDescent="0.25"/>
  <cols>
    <col min="1" max="1" width="5.140625" customWidth="1"/>
    <col min="2" max="2" width="10.42578125" customWidth="1"/>
    <col min="3" max="3" width="59.85546875" customWidth="1"/>
    <col min="4" max="8" width="20.5703125" customWidth="1"/>
  </cols>
  <sheetData>
    <row r="2" spans="1:13" s="1" customFormat="1" ht="50.1" customHeight="1" x14ac:dyDescent="0.25">
      <c r="B2" s="88" t="s">
        <v>287</v>
      </c>
      <c r="C2" s="88"/>
      <c r="D2" s="88"/>
      <c r="E2" s="88"/>
      <c r="F2" s="88"/>
      <c r="G2" s="88"/>
      <c r="H2" s="88"/>
      <c r="I2" s="11"/>
      <c r="K2" s="11"/>
      <c r="L2" s="11"/>
      <c r="M2" s="11"/>
    </row>
    <row r="3" spans="1:13" s="1" customFormat="1" ht="20.100000000000001" customHeight="1" thickBot="1" x14ac:dyDescent="0.3">
      <c r="B3" s="19"/>
      <c r="C3" s="27"/>
      <c r="D3" s="27"/>
      <c r="E3" s="27"/>
      <c r="F3" s="27"/>
      <c r="G3" s="27"/>
      <c r="H3" s="27"/>
      <c r="I3" s="11"/>
      <c r="K3" s="11"/>
      <c r="L3" s="11"/>
      <c r="M3" s="11"/>
    </row>
    <row r="4" spans="1:13" s="1" customFormat="1" ht="20.100000000000001" customHeight="1" thickTop="1" thickBot="1" x14ac:dyDescent="0.3">
      <c r="B4" s="83" t="s">
        <v>290</v>
      </c>
      <c r="C4" s="84"/>
      <c r="D4" s="84"/>
      <c r="E4" s="84"/>
      <c r="F4" s="84"/>
      <c r="G4" s="84"/>
      <c r="H4" s="85"/>
      <c r="I4" s="11"/>
      <c r="K4" s="11"/>
      <c r="L4" s="11"/>
      <c r="M4" s="11"/>
    </row>
    <row r="5" spans="1:13" s="1" customFormat="1" ht="20.100000000000001" customHeight="1" thickTop="1" x14ac:dyDescent="0.25">
      <c r="B5" s="19"/>
      <c r="C5" s="27"/>
      <c r="D5" s="27"/>
      <c r="E5" s="27"/>
      <c r="F5" s="27"/>
      <c r="G5" s="27"/>
      <c r="H5" s="27"/>
      <c r="I5" s="11"/>
      <c r="K5" s="11"/>
      <c r="L5" s="11"/>
      <c r="M5" s="11"/>
    </row>
    <row r="6" spans="1:13" s="22" customFormat="1" ht="30" customHeight="1" x14ac:dyDescent="0.25">
      <c r="A6" s="21"/>
      <c r="B6" s="20"/>
      <c r="C6" s="41"/>
      <c r="D6" s="29" t="s">
        <v>210</v>
      </c>
      <c r="E6" s="30" t="s">
        <v>211</v>
      </c>
      <c r="F6" s="31" t="s">
        <v>214</v>
      </c>
      <c r="G6" s="32" t="s">
        <v>213</v>
      </c>
      <c r="H6" s="33" t="s">
        <v>274</v>
      </c>
      <c r="I6" s="21"/>
      <c r="J6" s="21"/>
      <c r="M6" s="34"/>
    </row>
    <row r="7" spans="1:13" s="22" customFormat="1" ht="30" customHeight="1" x14ac:dyDescent="0.25">
      <c r="A7" s="21"/>
      <c r="B7" s="86" t="s">
        <v>288</v>
      </c>
      <c r="C7" s="86"/>
      <c r="D7" s="35">
        <f>COUNTIF('ISO27k Gap Analysis Questions'!I10:I43, "1")</f>
        <v>0</v>
      </c>
      <c r="E7" s="36">
        <f>COUNTIF('ISO27k Gap Analysis Questions'!J10:J43, "1")</f>
        <v>0</v>
      </c>
      <c r="F7" s="37">
        <f>COUNTIF('ISO27k Gap Analysis Questions'!K10:K43, "1")</f>
        <v>0</v>
      </c>
      <c r="G7" s="38">
        <f>COUNTIF('ISO27k Gap Analysis Questions'!L10:L43, "1")</f>
        <v>0</v>
      </c>
      <c r="H7" s="39">
        <f>COUNTIF('ISO27k Gap Analysis Questions'!M10:M43, "1")</f>
        <v>0</v>
      </c>
      <c r="I7" s="21"/>
      <c r="J7" s="21"/>
      <c r="M7" s="34"/>
    </row>
    <row r="8" spans="1:13" s="22" customFormat="1" ht="30" customHeight="1" x14ac:dyDescent="0.25">
      <c r="A8" s="21"/>
      <c r="B8" s="87" t="s">
        <v>289</v>
      </c>
      <c r="C8" s="87"/>
      <c r="D8" s="80"/>
      <c r="E8" s="81"/>
      <c r="F8" s="81"/>
      <c r="G8" s="81"/>
      <c r="H8" s="82"/>
      <c r="I8" s="21"/>
      <c r="J8" s="21"/>
      <c r="M8" s="34"/>
    </row>
    <row r="9" spans="1:13" s="22" customFormat="1" ht="30" customHeight="1" x14ac:dyDescent="0.25">
      <c r="A9" s="21"/>
      <c r="B9" s="86" t="s">
        <v>279</v>
      </c>
      <c r="C9" s="86"/>
      <c r="D9" s="35">
        <f>COUNTIF('ISO27k Gap Analysis Questions'!I46:I111, "1")</f>
        <v>0</v>
      </c>
      <c r="E9" s="36">
        <f>COUNTIF('ISO27k Gap Analysis Questions'!J46:J111, "1")</f>
        <v>0</v>
      </c>
      <c r="F9" s="37">
        <f>COUNTIF('ISO27k Gap Analysis Questions'!K46:K111, "1")</f>
        <v>0</v>
      </c>
      <c r="G9" s="38">
        <f>COUNTIF('ISO27k Gap Analysis Questions'!L46:L111, "1")</f>
        <v>0</v>
      </c>
      <c r="H9" s="39">
        <f>COUNTIF('ISO27k Gap Analysis Questions'!M46:M111, "1")</f>
        <v>0</v>
      </c>
      <c r="I9" s="21"/>
      <c r="J9" s="21"/>
      <c r="M9" s="34"/>
    </row>
    <row r="10" spans="1:13" s="22" customFormat="1" ht="30" customHeight="1" x14ac:dyDescent="0.25">
      <c r="A10" s="21"/>
      <c r="B10" s="86" t="s">
        <v>280</v>
      </c>
      <c r="C10" s="86"/>
      <c r="D10" s="35">
        <f>COUNTIF('ISO27k Gap Analysis Questions'!I113:I127, "1")</f>
        <v>0</v>
      </c>
      <c r="E10" s="36">
        <f>COUNTIF('ISO27k Gap Analysis Questions'!J113:J127, "1")</f>
        <v>0</v>
      </c>
      <c r="F10" s="37">
        <f>COUNTIF('ISO27k Gap Analysis Questions'!K113:K127, "1")</f>
        <v>0</v>
      </c>
      <c r="G10" s="38">
        <f>COUNTIF('ISO27k Gap Analysis Questions'!L113:L127, "1")</f>
        <v>0</v>
      </c>
      <c r="H10" s="39">
        <f>COUNTIF('ISO27k Gap Analysis Questions'!M113:M127, "1")</f>
        <v>0</v>
      </c>
      <c r="I10" s="21"/>
      <c r="J10" s="21"/>
      <c r="M10" s="34"/>
    </row>
    <row r="11" spans="1:13" s="22" customFormat="1" ht="30" customHeight="1" x14ac:dyDescent="0.25">
      <c r="A11" s="21"/>
      <c r="B11" s="86" t="s">
        <v>276</v>
      </c>
      <c r="C11" s="86"/>
      <c r="D11" s="35">
        <f>COUNTIF('ISO27k Gap Analysis Questions'!I129:I142, "1")</f>
        <v>0</v>
      </c>
      <c r="E11" s="36">
        <f>COUNTIF('ISO27k Gap Analysis Questions'!J129:J142, "1")</f>
        <v>0</v>
      </c>
      <c r="F11" s="37">
        <f>COUNTIF('ISO27k Gap Analysis Questions'!K129:K142, "1")</f>
        <v>0</v>
      </c>
      <c r="G11" s="38">
        <f>COUNTIF('ISO27k Gap Analysis Questions'!L129:L142, "1")</f>
        <v>0</v>
      </c>
      <c r="H11" s="39">
        <f>COUNTIF('ISO27k Gap Analysis Questions'!M129:M142, "1")</f>
        <v>0</v>
      </c>
      <c r="I11" s="21"/>
      <c r="J11" s="21"/>
      <c r="M11" s="34"/>
    </row>
    <row r="12" spans="1:13" s="22" customFormat="1" ht="30" customHeight="1" x14ac:dyDescent="0.25">
      <c r="A12" s="21"/>
      <c r="B12" s="86" t="s">
        <v>281</v>
      </c>
      <c r="C12" s="86"/>
      <c r="D12" s="35">
        <f>COUNTIF('ISO27k Gap Analysis Questions'!I144:I181, "1")</f>
        <v>0</v>
      </c>
      <c r="E12" s="36">
        <f>COUNTIF('ISO27k Gap Analysis Questions'!J144:J181, "1")</f>
        <v>0</v>
      </c>
      <c r="F12" s="37">
        <f>COUNTIF('ISO27k Gap Analysis Questions'!K144:K181, "1")</f>
        <v>0</v>
      </c>
      <c r="G12" s="38">
        <f>COUNTIF('ISO27k Gap Analysis Questions'!L144:L181, "1")</f>
        <v>0</v>
      </c>
      <c r="H12" s="39">
        <f>COUNTIF('ISO27k Gap Analysis Questions'!M144:M181, "1")</f>
        <v>0</v>
      </c>
      <c r="I12" s="21"/>
      <c r="J12" s="21"/>
      <c r="M12" s="34"/>
    </row>
    <row r="14" spans="1:13" ht="30" customHeight="1" x14ac:dyDescent="0.25">
      <c r="C14" s="78" t="s">
        <v>277</v>
      </c>
      <c r="D14" s="78"/>
      <c r="E14" s="78"/>
      <c r="F14" s="78"/>
      <c r="G14" s="78"/>
      <c r="H14" s="78"/>
    </row>
    <row r="15" spans="1:13" ht="30" customHeight="1" x14ac:dyDescent="0.25">
      <c r="B15" s="79" t="s">
        <v>294</v>
      </c>
      <c r="C15" s="79"/>
      <c r="D15" s="79"/>
      <c r="E15" s="79"/>
      <c r="F15" s="79"/>
      <c r="G15" s="79"/>
      <c r="H15" s="79"/>
    </row>
    <row r="16" spans="1:13" ht="13.9" customHeight="1" x14ac:dyDescent="0.25">
      <c r="B16" s="79"/>
      <c r="C16" s="79"/>
      <c r="D16" s="79"/>
      <c r="E16" s="79"/>
      <c r="F16" s="79"/>
      <c r="G16" s="79"/>
      <c r="H16" s="79"/>
    </row>
    <row r="17" spans="2:8" ht="30" customHeight="1" x14ac:dyDescent="0.25">
      <c r="B17" s="90" t="s">
        <v>288</v>
      </c>
      <c r="C17" s="90"/>
      <c r="D17" s="40">
        <f>COUNTIF(Clarification!F6:F39, "1")</f>
        <v>0</v>
      </c>
      <c r="E17" s="76" t="str">
        <f>IF(AND(H7&gt;0,D17&lt;H7),"You have requested clarification on ISO/IEC 27001 Clause questions but have not yet entered them all in the Clarification worksheet.","")</f>
        <v/>
      </c>
      <c r="F17" s="77"/>
      <c r="G17" s="77"/>
      <c r="H17" s="77"/>
    </row>
    <row r="18" spans="2:8" ht="30" customHeight="1" x14ac:dyDescent="0.25">
      <c r="B18" s="91" t="s">
        <v>299</v>
      </c>
      <c r="C18" s="91"/>
      <c r="D18" s="91"/>
      <c r="E18" s="43"/>
      <c r="F18" s="43"/>
      <c r="G18" s="43"/>
      <c r="H18" s="43"/>
    </row>
    <row r="19" spans="2:8" ht="30" customHeight="1" x14ac:dyDescent="0.25">
      <c r="B19" s="89" t="s">
        <v>279</v>
      </c>
      <c r="C19" s="89"/>
      <c r="D19" s="40">
        <f>COUNTIF(Clarification!F42:F107, "1")</f>
        <v>0</v>
      </c>
      <c r="E19" s="76" t="str">
        <f>IF(AND(H9&gt;0,D19&lt;H9),"You have requested clarification on ISO/IEC 27001 Organizational Control questions but have not yet entered them all in the Clarification worksheet.","")</f>
        <v/>
      </c>
      <c r="F19" s="77"/>
      <c r="G19" s="77"/>
      <c r="H19" s="77"/>
    </row>
    <row r="20" spans="2:8" ht="30" customHeight="1" x14ac:dyDescent="0.25">
      <c r="B20" s="89" t="s">
        <v>280</v>
      </c>
      <c r="C20" s="89"/>
      <c r="D20" s="40">
        <f>COUNTIF(Clarification!F109:F123, "1")</f>
        <v>0</v>
      </c>
      <c r="E20" s="76" t="str">
        <f>IF(AND(H10&gt;0,D20&lt;H10),"You have requested clarification on ISO/IEC 27001 People Control questions but have not yet entered them all in the Clarification worksheet.","")</f>
        <v/>
      </c>
      <c r="F20" s="77"/>
      <c r="G20" s="77"/>
      <c r="H20" s="77"/>
    </row>
    <row r="21" spans="2:8" ht="30" customHeight="1" x14ac:dyDescent="0.25">
      <c r="B21" s="89" t="s">
        <v>276</v>
      </c>
      <c r="C21" s="89"/>
      <c r="D21" s="40">
        <f>COUNTIF(Clarification!F125:F138, "1")</f>
        <v>0</v>
      </c>
      <c r="E21" s="76" t="str">
        <f>IF(AND(H11&gt;0,D21&lt;H11),"You have requested clarification on ISO/IEC 27001 Physical Control questions but have not yet entered them all in the Clarification worksheet.","")</f>
        <v/>
      </c>
      <c r="F21" s="77"/>
      <c r="G21" s="77"/>
      <c r="H21" s="77"/>
    </row>
    <row r="22" spans="2:8" ht="30" customHeight="1" x14ac:dyDescent="0.25">
      <c r="B22" s="89" t="s">
        <v>281</v>
      </c>
      <c r="C22" s="89"/>
      <c r="D22" s="40">
        <f>COUNTIF(Clarification!F140:F177, "1")</f>
        <v>0</v>
      </c>
      <c r="E22" s="76" t="str">
        <f>IF(AND(H12&gt;0,D22&lt;H12),"You have requested clarification on ISO/IEC 27001 Technological Control questions but have not yet entered them all in the Clarification worksheet.","")</f>
        <v/>
      </c>
      <c r="F22" s="77"/>
      <c r="G22" s="77"/>
      <c r="H22" s="77"/>
    </row>
    <row r="24" spans="2:8" x14ac:dyDescent="0.25">
      <c r="E24" s="75" t="s">
        <v>293</v>
      </c>
      <c r="F24" s="75"/>
      <c r="G24" s="75"/>
      <c r="H24" s="75"/>
    </row>
  </sheetData>
  <mergeCells count="23">
    <mergeCell ref="B9:C9"/>
    <mergeCell ref="B10:C10"/>
    <mergeCell ref="B21:C21"/>
    <mergeCell ref="B22:C22"/>
    <mergeCell ref="B11:C11"/>
    <mergeCell ref="B12:C12"/>
    <mergeCell ref="B17:C17"/>
    <mergeCell ref="B18:D18"/>
    <mergeCell ref="B19:C19"/>
    <mergeCell ref="B20:C20"/>
    <mergeCell ref="D8:H8"/>
    <mergeCell ref="B4:H4"/>
    <mergeCell ref="B7:C7"/>
    <mergeCell ref="B8:C8"/>
    <mergeCell ref="B2:H2"/>
    <mergeCell ref="E24:H24"/>
    <mergeCell ref="E22:H22"/>
    <mergeCell ref="C14:H14"/>
    <mergeCell ref="B15:H16"/>
    <mergeCell ref="E17:H17"/>
    <mergeCell ref="E19:H19"/>
    <mergeCell ref="E20:H20"/>
    <mergeCell ref="E21:H2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A711-E028-434F-8526-0F8BC6EA8AF3}">
  <dimension ref="A1:N186"/>
  <sheetViews>
    <sheetView showGridLines="0" showRowColHeaders="0" zoomScaleNormal="100" workbookViewId="0">
      <pane xSplit="1" ySplit="7" topLeftCell="B68" activePane="bottomRight" state="frozen"/>
      <selection pane="topRight" activeCell="B1" sqref="B1"/>
      <selection pane="bottomLeft" activeCell="A8" sqref="A8"/>
      <selection pane="bottomRight" activeCell="E73" sqref="E73"/>
    </sheetView>
  </sheetViews>
  <sheetFormatPr defaultColWidth="8.85546875" defaultRowHeight="13.5" x14ac:dyDescent="0.25"/>
  <cols>
    <col min="1" max="1" width="4.42578125" style="16" customWidth="1"/>
    <col min="2" max="2" width="10.5703125" style="1" customWidth="1"/>
    <col min="3" max="3" width="51.5703125" style="1" customWidth="1"/>
    <col min="4" max="7" width="28.5703125" style="11" customWidth="1"/>
    <col min="8" max="8" width="49.28515625" style="1" customWidth="1"/>
    <col min="9" max="9" width="8.85546875" style="2" hidden="1" customWidth="1"/>
    <col min="10" max="10" width="10.5703125" style="2" hidden="1" customWidth="1"/>
    <col min="11" max="12" width="8.85546875" style="1" hidden="1" customWidth="1"/>
    <col min="13" max="13" width="11.42578125" style="1" hidden="1" customWidth="1"/>
    <col min="14" max="16384" width="8.85546875" style="1"/>
  </cols>
  <sheetData>
    <row r="1" spans="1:14" ht="50.1" customHeight="1" x14ac:dyDescent="0.25">
      <c r="A1" s="19"/>
      <c r="B1" s="88" t="s">
        <v>283</v>
      </c>
      <c r="C1" s="88"/>
      <c r="D1" s="88"/>
      <c r="E1" s="88"/>
      <c r="F1" s="88"/>
      <c r="G1" s="88"/>
      <c r="H1" s="88"/>
      <c r="I1" s="11"/>
      <c r="J1" s="1"/>
      <c r="K1" s="11"/>
      <c r="L1" s="11"/>
      <c r="M1" s="11"/>
      <c r="N1" s="11"/>
    </row>
    <row r="2" spans="1:14" ht="15" customHeight="1" x14ac:dyDescent="0.25">
      <c r="B2" s="97"/>
      <c r="C2" s="97"/>
      <c r="D2" s="97"/>
      <c r="E2" s="15"/>
      <c r="F2" s="15"/>
      <c r="G2" s="15"/>
    </row>
    <row r="3" spans="1:14" s="22" customFormat="1" ht="60" customHeight="1" x14ac:dyDescent="0.25">
      <c r="A3" s="20"/>
      <c r="B3" s="93" t="str">
        <f>"There are "&amp;COUNT(A10:A43)&amp;" ISO/IEC 27001:2022 Clauses questions, plus "&amp;COUNT(A46:A181)&amp;" ISO/IEC 27001:2022 Annex A questions across the 4 security control domains. 
So far, you've answered "&amp;COUNTIF(I10:I43,"1")&amp;" ISO/IEC 27001:2022 Clause questions as Yes, "&amp;COUNTIF(J10:J43,"1")&amp;" as No, "&amp;COUNTIF(K10:K43,"1")&amp;" as Not Applicable, referred "&amp;COUNTIF(L10:L43,"1")&amp;" question(s) to comments, and asked for clarification on "&amp;COUNTIF(M10:M43,"1")&amp;" question(s).
So far, you've answered "&amp;COUNTIF(I46:I181,"1")&amp;" ISO/IEC 27001:2022 Annex A questions as Yes, "&amp;COUNTIF(J46:J181,"1")&amp;" as No, "&amp;COUNTIF(K46:K181,"1")&amp;" as Not Applicable, referred "&amp;COUNTIF(L46:L181,"1")&amp;" question(s) to comments, and asked for clarification on "&amp;COUNTIF(M46:M181,"1")&amp;" question(s)."</f>
        <v>There are 28 ISO/IEC 27001:2022 Clauses questions, plus 133 ISO/IEC 27001:2022 Annex A questions across the 4 security control domains. 
So far, you've answered 0 ISO/IEC 27001:2022 Clause questions as Yes, 0 as No, 0 as Not Applicable, referred 0 question(s) to comments, and asked for clarification on 0 question(s).
So far, you've answered 0 ISO/IEC 27001:2022 Annex A questions as Yes, 0 as No, 0 as Not Applicable, referred 0 question(s) to comments, and asked for clarification on 0 question(s).</v>
      </c>
      <c r="C3" s="93"/>
      <c r="D3" s="93"/>
      <c r="E3" s="93"/>
      <c r="F3" s="93"/>
      <c r="G3" s="93"/>
      <c r="H3" s="93"/>
      <c r="I3" s="21"/>
      <c r="J3" s="21"/>
    </row>
    <row r="4" spans="1:14" s="22" customFormat="1" ht="15" customHeight="1" x14ac:dyDescent="0.25">
      <c r="A4" s="20"/>
      <c r="B4" s="23"/>
      <c r="C4" s="23"/>
      <c r="D4" s="23"/>
      <c r="E4" s="23"/>
      <c r="F4" s="23"/>
      <c r="G4" s="23"/>
      <c r="H4" s="23"/>
      <c r="I4" s="21"/>
      <c r="J4" s="21"/>
    </row>
    <row r="5" spans="1:14" s="22" customFormat="1" ht="15" customHeight="1" x14ac:dyDescent="0.25">
      <c r="A5" s="20"/>
      <c r="B5" s="99" t="s">
        <v>292</v>
      </c>
      <c r="C5" s="99"/>
      <c r="D5" s="99" t="s">
        <v>295</v>
      </c>
      <c r="E5" s="99"/>
      <c r="F5" s="99"/>
      <c r="G5" s="99"/>
      <c r="H5" s="99"/>
      <c r="I5" s="21"/>
      <c r="J5" s="21"/>
    </row>
    <row r="6" spans="1:14" ht="15" customHeight="1" x14ac:dyDescent="0.25">
      <c r="B6" s="97"/>
      <c r="C6" s="97"/>
      <c r="D6" s="97"/>
      <c r="E6" s="15"/>
      <c r="F6" s="15"/>
      <c r="G6" s="15"/>
    </row>
    <row r="7" spans="1:14" ht="35.1" customHeight="1" x14ac:dyDescent="0.25">
      <c r="B7" s="3" t="s">
        <v>0</v>
      </c>
      <c r="C7" s="3" t="s">
        <v>1</v>
      </c>
      <c r="D7" s="3" t="s">
        <v>2</v>
      </c>
      <c r="E7" s="3" t="s">
        <v>270</v>
      </c>
      <c r="F7" s="3" t="s">
        <v>296</v>
      </c>
      <c r="G7" s="3" t="s">
        <v>297</v>
      </c>
      <c r="H7" s="3" t="s">
        <v>3</v>
      </c>
      <c r="I7" s="95" t="s">
        <v>4</v>
      </c>
      <c r="J7" s="96"/>
      <c r="K7" s="96"/>
      <c r="L7" s="96"/>
      <c r="M7" s="45"/>
    </row>
    <row r="8" spans="1:14" ht="30" customHeight="1" x14ac:dyDescent="0.25">
      <c r="B8" s="94" t="s">
        <v>292</v>
      </c>
      <c r="C8" s="94"/>
      <c r="D8" s="94"/>
      <c r="E8" s="94"/>
      <c r="F8" s="94"/>
      <c r="G8" s="94"/>
      <c r="H8" s="94"/>
      <c r="I8" s="13"/>
      <c r="J8" s="13"/>
      <c r="K8" s="14"/>
      <c r="L8" s="14"/>
      <c r="M8" s="14"/>
      <c r="N8" s="14"/>
    </row>
    <row r="9" spans="1:14" ht="39.950000000000003" customHeight="1" x14ac:dyDescent="0.25">
      <c r="B9" s="98" t="s">
        <v>215</v>
      </c>
      <c r="C9" s="98"/>
      <c r="D9" s="46" t="s">
        <v>6</v>
      </c>
      <c r="E9" s="46" t="s">
        <v>271</v>
      </c>
      <c r="F9" s="46" t="s">
        <v>273</v>
      </c>
      <c r="G9" s="46" t="s">
        <v>272</v>
      </c>
      <c r="H9" s="46" t="s">
        <v>7</v>
      </c>
      <c r="I9" s="13" t="s">
        <v>210</v>
      </c>
      <c r="J9" s="13" t="s">
        <v>211</v>
      </c>
      <c r="K9" s="14" t="s">
        <v>212</v>
      </c>
      <c r="L9" s="14" t="s">
        <v>213</v>
      </c>
      <c r="M9" s="14" t="s">
        <v>274</v>
      </c>
      <c r="N9" s="14"/>
    </row>
    <row r="10" spans="1:14" ht="40.5" x14ac:dyDescent="0.25">
      <c r="A10" s="16">
        <v>1</v>
      </c>
      <c r="B10" s="18" t="s">
        <v>217</v>
      </c>
      <c r="C10" s="18" t="s">
        <v>216</v>
      </c>
      <c r="D10" s="18"/>
      <c r="E10" s="47"/>
      <c r="F10" s="47"/>
      <c r="G10" s="47"/>
      <c r="H10" s="48"/>
      <c r="I10" s="2" t="str">
        <f>IF($D10="Yes", 1, "")</f>
        <v/>
      </c>
      <c r="J10" s="2" t="str">
        <f>IF($D10="No", 1, "")</f>
        <v/>
      </c>
      <c r="K10" s="2" t="str">
        <f>IF($D10="Not Applicable", 1, "")</f>
        <v/>
      </c>
      <c r="L10" s="2" t="str">
        <f>IF($D10="Refer to comments", 1, "")</f>
        <v/>
      </c>
      <c r="M10" s="2" t="str">
        <f>IF($D10="Clarification required", 1, "")</f>
        <v/>
      </c>
    </row>
    <row r="11" spans="1:14" ht="40.5" x14ac:dyDescent="0.25">
      <c r="A11" s="16">
        <v>1</v>
      </c>
      <c r="B11" s="5" t="s">
        <v>218</v>
      </c>
      <c r="C11" s="5" t="s">
        <v>219</v>
      </c>
      <c r="D11" s="5"/>
      <c r="E11" s="49"/>
      <c r="F11" s="49"/>
      <c r="G11" s="49"/>
      <c r="H11" s="50"/>
      <c r="I11" s="2" t="str">
        <f t="shared" ref="I11:I13" si="0">IF($D11="Yes", 1, "")</f>
        <v/>
      </c>
      <c r="J11" s="2" t="str">
        <f t="shared" ref="J11:J13" si="1">IF($D11="No", 1, "")</f>
        <v/>
      </c>
      <c r="K11" s="2" t="str">
        <f t="shared" ref="K11:K13" si="2">IF($D11="Not Applicable", 1, "")</f>
        <v/>
      </c>
      <c r="L11" s="2" t="str">
        <f t="shared" ref="L11:L13" si="3">IF($D11="Refer to comments", 1, "")</f>
        <v/>
      </c>
      <c r="M11" s="2" t="str">
        <f t="shared" ref="M11:M43" si="4">IF($D11="Clarification required", 1, "")</f>
        <v/>
      </c>
    </row>
    <row r="12" spans="1:14" x14ac:dyDescent="0.25">
      <c r="A12" s="16">
        <v>1</v>
      </c>
      <c r="B12" s="5" t="s">
        <v>220</v>
      </c>
      <c r="C12" s="5" t="s">
        <v>222</v>
      </c>
      <c r="D12" s="5"/>
      <c r="E12" s="49"/>
      <c r="F12" s="49"/>
      <c r="G12" s="49"/>
      <c r="H12" s="50"/>
      <c r="I12" s="2" t="str">
        <f t="shared" si="0"/>
        <v/>
      </c>
      <c r="J12" s="2" t="str">
        <f t="shared" si="1"/>
        <v/>
      </c>
      <c r="K12" s="2" t="str">
        <f t="shared" si="2"/>
        <v/>
      </c>
      <c r="L12" s="2" t="str">
        <f t="shared" si="3"/>
        <v/>
      </c>
      <c r="M12" s="2" t="str">
        <f t="shared" si="4"/>
        <v/>
      </c>
    </row>
    <row r="13" spans="1:14" ht="40.5" x14ac:dyDescent="0.25">
      <c r="A13" s="16">
        <v>1</v>
      </c>
      <c r="B13" s="5" t="s">
        <v>221</v>
      </c>
      <c r="C13" s="5" t="s">
        <v>284</v>
      </c>
      <c r="D13" s="5"/>
      <c r="E13" s="49"/>
      <c r="F13" s="49"/>
      <c r="G13" s="49"/>
      <c r="H13" s="50"/>
      <c r="I13" s="2" t="str">
        <f t="shared" si="0"/>
        <v/>
      </c>
      <c r="J13" s="2" t="str">
        <f t="shared" si="1"/>
        <v/>
      </c>
      <c r="K13" s="2" t="str">
        <f t="shared" si="2"/>
        <v/>
      </c>
      <c r="L13" s="2" t="str">
        <f t="shared" si="3"/>
        <v/>
      </c>
      <c r="M13" s="2" t="str">
        <f t="shared" si="4"/>
        <v/>
      </c>
    </row>
    <row r="14" spans="1:14" ht="39.950000000000003" customHeight="1" x14ac:dyDescent="0.25">
      <c r="B14" s="92" t="s">
        <v>223</v>
      </c>
      <c r="C14" s="92"/>
      <c r="D14" s="51" t="s">
        <v>6</v>
      </c>
      <c r="E14" s="46" t="s">
        <v>271</v>
      </c>
      <c r="F14" s="46" t="s">
        <v>273</v>
      </c>
      <c r="G14" s="46" t="s">
        <v>272</v>
      </c>
      <c r="H14" s="51" t="s">
        <v>7</v>
      </c>
      <c r="I14" s="13" t="s">
        <v>210</v>
      </c>
      <c r="J14" s="13" t="s">
        <v>211</v>
      </c>
      <c r="K14" s="14" t="s">
        <v>212</v>
      </c>
      <c r="L14" s="14" t="s">
        <v>213</v>
      </c>
      <c r="M14" s="14" t="s">
        <v>274</v>
      </c>
      <c r="N14" s="14"/>
    </row>
    <row r="15" spans="1:14" ht="27" x14ac:dyDescent="0.25">
      <c r="A15" s="16">
        <v>1</v>
      </c>
      <c r="B15" s="5" t="s">
        <v>8</v>
      </c>
      <c r="C15" s="5" t="s">
        <v>231</v>
      </c>
      <c r="D15" s="5"/>
      <c r="E15" s="49"/>
      <c r="F15" s="49"/>
      <c r="G15" s="49"/>
      <c r="H15" s="50"/>
      <c r="I15" s="2" t="str">
        <f>IF($D15="Yes", 1, "")</f>
        <v/>
      </c>
      <c r="J15" s="2" t="str">
        <f>IF($D15="No", 1, "")</f>
        <v/>
      </c>
      <c r="K15" s="2" t="str">
        <f>IF($D15="Not Applicable", 1, "")</f>
        <v/>
      </c>
      <c r="L15" s="2" t="str">
        <f>IF($D15="Refer to comments", 1, "")</f>
        <v/>
      </c>
      <c r="M15" s="2" t="str">
        <f t="shared" si="4"/>
        <v/>
      </c>
    </row>
    <row r="16" spans="1:14" ht="40.5" x14ac:dyDescent="0.25">
      <c r="A16" s="16">
        <v>1</v>
      </c>
      <c r="B16" s="5" t="s">
        <v>229</v>
      </c>
      <c r="C16" s="5" t="s">
        <v>232</v>
      </c>
      <c r="D16" s="5"/>
      <c r="E16" s="49"/>
      <c r="F16" s="49"/>
      <c r="G16" s="49"/>
      <c r="H16" s="50"/>
      <c r="I16" s="2" t="str">
        <f t="shared" ref="I16:I17" si="5">IF($D16="Yes", 1, "")</f>
        <v/>
      </c>
      <c r="J16" s="2" t="str">
        <f t="shared" ref="J16:J17" si="6">IF($D16="No", 1, "")</f>
        <v/>
      </c>
      <c r="K16" s="2" t="str">
        <f t="shared" ref="K16:K17" si="7">IF($D16="Not Applicable", 1, "")</f>
        <v/>
      </c>
      <c r="L16" s="2" t="str">
        <f t="shared" ref="L16:L17" si="8">IF($D16="Refer to comments", 1, "")</f>
        <v/>
      </c>
      <c r="M16" s="2" t="str">
        <f t="shared" si="4"/>
        <v/>
      </c>
    </row>
    <row r="17" spans="1:14" ht="54" x14ac:dyDescent="0.25">
      <c r="A17" s="16">
        <v>1</v>
      </c>
      <c r="B17" s="5" t="s">
        <v>230</v>
      </c>
      <c r="C17" s="5" t="s">
        <v>233</v>
      </c>
      <c r="D17" s="5"/>
      <c r="E17" s="49"/>
      <c r="F17" s="49"/>
      <c r="G17" s="49"/>
      <c r="H17" s="50"/>
      <c r="I17" s="2" t="str">
        <f t="shared" si="5"/>
        <v/>
      </c>
      <c r="J17" s="2" t="str">
        <f t="shared" si="6"/>
        <v/>
      </c>
      <c r="K17" s="2" t="str">
        <f t="shared" si="7"/>
        <v/>
      </c>
      <c r="L17" s="2" t="str">
        <f t="shared" si="8"/>
        <v/>
      </c>
      <c r="M17" s="2" t="str">
        <f t="shared" si="4"/>
        <v/>
      </c>
    </row>
    <row r="18" spans="1:14" ht="39.950000000000003" customHeight="1" x14ac:dyDescent="0.25">
      <c r="B18" s="92" t="s">
        <v>224</v>
      </c>
      <c r="C18" s="92"/>
      <c r="D18" s="51" t="s">
        <v>6</v>
      </c>
      <c r="E18" s="46" t="s">
        <v>271</v>
      </c>
      <c r="F18" s="46" t="s">
        <v>273</v>
      </c>
      <c r="G18" s="46" t="s">
        <v>272</v>
      </c>
      <c r="H18" s="51" t="s">
        <v>7</v>
      </c>
      <c r="I18" s="13" t="s">
        <v>210</v>
      </c>
      <c r="J18" s="13" t="s">
        <v>211</v>
      </c>
      <c r="K18" s="14" t="s">
        <v>212</v>
      </c>
      <c r="L18" s="14" t="s">
        <v>213</v>
      </c>
      <c r="M18" s="14" t="s">
        <v>274</v>
      </c>
      <c r="N18" s="14"/>
    </row>
    <row r="19" spans="1:14" ht="27" x14ac:dyDescent="0.25">
      <c r="A19" s="16">
        <v>1</v>
      </c>
      <c r="B19" s="5" t="s">
        <v>121</v>
      </c>
      <c r="C19" s="5" t="s">
        <v>234</v>
      </c>
      <c r="D19" s="5"/>
      <c r="E19" s="49"/>
      <c r="F19" s="49"/>
      <c r="G19" s="49"/>
      <c r="H19" s="50"/>
      <c r="I19" s="2" t="str">
        <f>IF($D19="Yes", 1, "")</f>
        <v/>
      </c>
      <c r="J19" s="2" t="str">
        <f>IF($D19="No", 1, "")</f>
        <v/>
      </c>
      <c r="K19" s="2" t="str">
        <f>IF($D19="Not Applicable", 1, "")</f>
        <v/>
      </c>
      <c r="L19" s="2" t="str">
        <f>IF($D19="Refer to comments", 1, "")</f>
        <v/>
      </c>
      <c r="M19" s="2" t="str">
        <f t="shared" si="4"/>
        <v/>
      </c>
    </row>
    <row r="20" spans="1:14" x14ac:dyDescent="0.25">
      <c r="A20" s="16">
        <v>1</v>
      </c>
      <c r="B20" s="5" t="s">
        <v>123</v>
      </c>
      <c r="C20" s="5" t="s">
        <v>235</v>
      </c>
      <c r="D20" s="5"/>
      <c r="E20" s="49"/>
      <c r="F20" s="49"/>
      <c r="G20" s="49"/>
      <c r="H20" s="50"/>
      <c r="I20" s="2" t="str">
        <f t="shared" ref="I20:I23" si="9">IF($D20="Yes", 1, "")</f>
        <v/>
      </c>
      <c r="J20" s="2" t="str">
        <f t="shared" ref="J20:J23" si="10">IF($D20="No", 1, "")</f>
        <v/>
      </c>
      <c r="K20" s="2" t="str">
        <f t="shared" ref="K20:K23" si="11">IF($D20="Not Applicable", 1, "")</f>
        <v/>
      </c>
      <c r="L20" s="2" t="str">
        <f t="shared" ref="L20:L23" si="12">IF($D20="Refer to comments", 1, "")</f>
        <v/>
      </c>
      <c r="M20" s="2" t="str">
        <f t="shared" si="4"/>
        <v/>
      </c>
    </row>
    <row r="21" spans="1:14" x14ac:dyDescent="0.25">
      <c r="A21" s="16">
        <v>1</v>
      </c>
      <c r="B21" s="5" t="s">
        <v>125</v>
      </c>
      <c r="C21" s="5" t="s">
        <v>236</v>
      </c>
      <c r="D21" s="5"/>
      <c r="E21" s="49"/>
      <c r="F21" s="49"/>
      <c r="G21" s="49"/>
      <c r="H21" s="50"/>
      <c r="I21" s="2" t="str">
        <f t="shared" si="9"/>
        <v/>
      </c>
      <c r="J21" s="2" t="str">
        <f t="shared" si="10"/>
        <v/>
      </c>
      <c r="K21" s="2" t="str">
        <f t="shared" si="11"/>
        <v/>
      </c>
      <c r="L21" s="2" t="str">
        <f t="shared" si="12"/>
        <v/>
      </c>
      <c r="M21" s="2" t="str">
        <f t="shared" si="4"/>
        <v/>
      </c>
    </row>
    <row r="22" spans="1:14" ht="40.5" x14ac:dyDescent="0.25">
      <c r="A22" s="16">
        <v>1</v>
      </c>
      <c r="B22" s="5" t="s">
        <v>238</v>
      </c>
      <c r="C22" s="5" t="s">
        <v>237</v>
      </c>
      <c r="D22" s="5"/>
      <c r="E22" s="49"/>
      <c r="F22" s="49"/>
      <c r="G22" s="49"/>
      <c r="H22" s="50"/>
      <c r="I22" s="2" t="str">
        <f t="shared" si="9"/>
        <v/>
      </c>
      <c r="J22" s="2" t="str">
        <f t="shared" si="10"/>
        <v/>
      </c>
      <c r="K22" s="2" t="str">
        <f t="shared" si="11"/>
        <v/>
      </c>
      <c r="L22" s="2" t="str">
        <f t="shared" si="12"/>
        <v/>
      </c>
      <c r="M22" s="2" t="str">
        <f t="shared" si="4"/>
        <v/>
      </c>
    </row>
    <row r="23" spans="1:14" ht="40.5" x14ac:dyDescent="0.25">
      <c r="A23" s="16">
        <v>1</v>
      </c>
      <c r="B23" s="5" t="s">
        <v>128</v>
      </c>
      <c r="C23" s="5" t="s">
        <v>249</v>
      </c>
      <c r="D23" s="5"/>
      <c r="E23" s="49"/>
      <c r="F23" s="49"/>
      <c r="G23" s="49"/>
      <c r="H23" s="50"/>
      <c r="I23" s="2" t="str">
        <f t="shared" si="9"/>
        <v/>
      </c>
      <c r="J23" s="2" t="str">
        <f t="shared" si="10"/>
        <v/>
      </c>
      <c r="K23" s="2" t="str">
        <f t="shared" si="11"/>
        <v/>
      </c>
      <c r="L23" s="2" t="str">
        <f t="shared" si="12"/>
        <v/>
      </c>
      <c r="M23" s="2" t="str">
        <f t="shared" si="4"/>
        <v/>
      </c>
    </row>
    <row r="24" spans="1:14" ht="39.950000000000003" customHeight="1" x14ac:dyDescent="0.25">
      <c r="B24" s="92" t="s">
        <v>225</v>
      </c>
      <c r="C24" s="92"/>
      <c r="D24" s="51" t="s">
        <v>6</v>
      </c>
      <c r="E24" s="46" t="s">
        <v>271</v>
      </c>
      <c r="F24" s="46" t="s">
        <v>273</v>
      </c>
      <c r="G24" s="46" t="s">
        <v>272</v>
      </c>
      <c r="H24" s="51" t="s">
        <v>7</v>
      </c>
      <c r="I24" s="13" t="s">
        <v>210</v>
      </c>
      <c r="J24" s="13" t="s">
        <v>211</v>
      </c>
      <c r="K24" s="14" t="s">
        <v>212</v>
      </c>
      <c r="L24" s="14" t="s">
        <v>213</v>
      </c>
      <c r="M24" s="14" t="s">
        <v>274</v>
      </c>
      <c r="N24" s="14"/>
    </row>
    <row r="25" spans="1:14" ht="40.5" x14ac:dyDescent="0.25">
      <c r="A25" s="16">
        <v>1</v>
      </c>
      <c r="B25" s="5" t="s">
        <v>239</v>
      </c>
      <c r="C25" s="5" t="s">
        <v>248</v>
      </c>
      <c r="D25" s="5"/>
      <c r="E25" s="49"/>
      <c r="F25" s="49"/>
      <c r="G25" s="49"/>
      <c r="H25" s="50"/>
      <c r="I25" s="2" t="str">
        <f>IF($D25="Yes", 1, "")</f>
        <v/>
      </c>
      <c r="J25" s="2" t="str">
        <f>IF($D25="No", 1, "")</f>
        <v/>
      </c>
      <c r="K25" s="2" t="str">
        <f>IF($D25="Not Applicable", 1, "")</f>
        <v/>
      </c>
      <c r="L25" s="2" t="str">
        <f>IF($D25="Refer to comments", 1, "")</f>
        <v/>
      </c>
      <c r="M25" s="2" t="str">
        <f t="shared" si="4"/>
        <v/>
      </c>
    </row>
    <row r="26" spans="1:14" ht="40.5" x14ac:dyDescent="0.25">
      <c r="A26" s="16">
        <v>1</v>
      </c>
      <c r="B26" s="5" t="s">
        <v>240</v>
      </c>
      <c r="C26" s="5" t="s">
        <v>245</v>
      </c>
      <c r="D26" s="5"/>
      <c r="E26" s="49"/>
      <c r="F26" s="49"/>
      <c r="G26" s="49"/>
      <c r="H26" s="50"/>
      <c r="I26" s="2" t="str">
        <f t="shared" ref="I26:I30" si="13">IF($D26="Yes", 1, "")</f>
        <v/>
      </c>
      <c r="J26" s="2" t="str">
        <f t="shared" ref="J26:J30" si="14">IF($D26="No", 1, "")</f>
        <v/>
      </c>
      <c r="K26" s="2" t="str">
        <f t="shared" ref="K26:K30" si="15">IF($D26="Not Applicable", 1, "")</f>
        <v/>
      </c>
      <c r="L26" s="2" t="str">
        <f t="shared" ref="L26:L30" si="16">IF($D26="Refer to comments", 1, "")</f>
        <v/>
      </c>
      <c r="M26" s="2" t="str">
        <f t="shared" si="4"/>
        <v/>
      </c>
    </row>
    <row r="27" spans="1:14" ht="27" x14ac:dyDescent="0.25">
      <c r="A27" s="16">
        <v>1</v>
      </c>
      <c r="B27" s="5" t="s">
        <v>241</v>
      </c>
      <c r="C27" s="5" t="s">
        <v>246</v>
      </c>
      <c r="D27" s="5"/>
      <c r="E27" s="49"/>
      <c r="F27" s="49"/>
      <c r="G27" s="49"/>
      <c r="H27" s="50"/>
      <c r="I27" s="2" t="str">
        <f t="shared" si="13"/>
        <v/>
      </c>
      <c r="J27" s="2" t="str">
        <f t="shared" si="14"/>
        <v/>
      </c>
      <c r="K27" s="2" t="str">
        <f t="shared" si="15"/>
        <v/>
      </c>
      <c r="L27" s="2" t="str">
        <f t="shared" si="16"/>
        <v/>
      </c>
      <c r="M27" s="2" t="str">
        <f t="shared" si="4"/>
        <v/>
      </c>
    </row>
    <row r="28" spans="1:14" ht="27" x14ac:dyDescent="0.25">
      <c r="A28" s="16">
        <v>1</v>
      </c>
      <c r="B28" s="5" t="s">
        <v>242</v>
      </c>
      <c r="C28" s="5" t="s">
        <v>247</v>
      </c>
      <c r="D28" s="5"/>
      <c r="E28" s="49"/>
      <c r="F28" s="49"/>
      <c r="G28" s="49"/>
      <c r="H28" s="50"/>
      <c r="I28" s="2" t="str">
        <f t="shared" si="13"/>
        <v/>
      </c>
      <c r="J28" s="2" t="str">
        <f t="shared" si="14"/>
        <v/>
      </c>
      <c r="K28" s="2" t="str">
        <f t="shared" si="15"/>
        <v/>
      </c>
      <c r="L28" s="2" t="str">
        <f t="shared" si="16"/>
        <v/>
      </c>
      <c r="M28" s="2" t="str">
        <f t="shared" si="4"/>
        <v/>
      </c>
    </row>
    <row r="29" spans="1:14" ht="27" x14ac:dyDescent="0.25">
      <c r="A29" s="16">
        <v>1</v>
      </c>
      <c r="B29" s="5" t="s">
        <v>243</v>
      </c>
      <c r="C29" s="5" t="s">
        <v>285</v>
      </c>
      <c r="D29" s="5"/>
      <c r="E29" s="49"/>
      <c r="F29" s="49"/>
      <c r="G29" s="49"/>
      <c r="H29" s="50"/>
      <c r="I29" s="2" t="str">
        <f t="shared" si="13"/>
        <v/>
      </c>
      <c r="J29" s="2" t="str">
        <f t="shared" si="14"/>
        <v/>
      </c>
      <c r="K29" s="2" t="str">
        <f t="shared" si="15"/>
        <v/>
      </c>
      <c r="L29" s="2" t="str">
        <f t="shared" si="16"/>
        <v/>
      </c>
      <c r="M29" s="2" t="str">
        <f t="shared" si="4"/>
        <v/>
      </c>
    </row>
    <row r="30" spans="1:14" ht="27" x14ac:dyDescent="0.25">
      <c r="A30" s="16">
        <v>1</v>
      </c>
      <c r="B30" s="5" t="s">
        <v>244</v>
      </c>
      <c r="C30" s="5" t="s">
        <v>286</v>
      </c>
      <c r="D30" s="5"/>
      <c r="E30" s="49"/>
      <c r="F30" s="49"/>
      <c r="G30" s="49"/>
      <c r="H30" s="50"/>
      <c r="I30" s="2" t="str">
        <f t="shared" si="13"/>
        <v/>
      </c>
      <c r="J30" s="2" t="str">
        <f t="shared" si="14"/>
        <v/>
      </c>
      <c r="K30" s="2" t="str">
        <f t="shared" si="15"/>
        <v/>
      </c>
      <c r="L30" s="2" t="str">
        <f t="shared" si="16"/>
        <v/>
      </c>
      <c r="M30" s="2" t="str">
        <f t="shared" si="4"/>
        <v/>
      </c>
    </row>
    <row r="31" spans="1:14" ht="39.950000000000003" customHeight="1" x14ac:dyDescent="0.25">
      <c r="B31" s="92" t="s">
        <v>226</v>
      </c>
      <c r="C31" s="92"/>
      <c r="D31" s="51" t="s">
        <v>6</v>
      </c>
      <c r="E31" s="46" t="s">
        <v>271</v>
      </c>
      <c r="F31" s="46" t="s">
        <v>273</v>
      </c>
      <c r="G31" s="46" t="s">
        <v>272</v>
      </c>
      <c r="H31" s="51" t="s">
        <v>7</v>
      </c>
      <c r="I31" s="13" t="s">
        <v>210</v>
      </c>
      <c r="J31" s="13" t="s">
        <v>211</v>
      </c>
      <c r="K31" s="14" t="s">
        <v>212</v>
      </c>
      <c r="L31" s="14" t="s">
        <v>213</v>
      </c>
      <c r="M31" s="14" t="s">
        <v>274</v>
      </c>
      <c r="N31" s="14"/>
    </row>
    <row r="32" spans="1:14" ht="40.5" x14ac:dyDescent="0.25">
      <c r="A32" s="16">
        <v>1</v>
      </c>
      <c r="B32" s="5" t="s">
        <v>250</v>
      </c>
      <c r="C32" s="5" t="s">
        <v>253</v>
      </c>
      <c r="D32" s="5"/>
      <c r="E32" s="49"/>
      <c r="F32" s="49"/>
      <c r="G32" s="49"/>
      <c r="H32" s="50"/>
      <c r="I32" s="2" t="str">
        <f>IF($D32="Yes", 1, "")</f>
        <v/>
      </c>
      <c r="J32" s="2" t="str">
        <f>IF($D32="No", 1, "")</f>
        <v/>
      </c>
      <c r="K32" s="2" t="str">
        <f>IF($D32="Not Applicable", 1, "")</f>
        <v/>
      </c>
      <c r="L32" s="2" t="str">
        <f>IF($D32="Refer to comments", 1, "")</f>
        <v/>
      </c>
      <c r="M32" s="2" t="str">
        <f t="shared" si="4"/>
        <v/>
      </c>
    </row>
    <row r="33" spans="1:14" ht="40.5" x14ac:dyDescent="0.25">
      <c r="A33" s="16">
        <v>1</v>
      </c>
      <c r="B33" s="5" t="s">
        <v>251</v>
      </c>
      <c r="C33" s="5" t="s">
        <v>254</v>
      </c>
      <c r="D33" s="5"/>
      <c r="E33" s="49"/>
      <c r="F33" s="49"/>
      <c r="G33" s="49"/>
      <c r="H33" s="50"/>
      <c r="I33" s="2" t="str">
        <f t="shared" ref="I33:I34" si="17">IF($D33="Yes", 1, "")</f>
        <v/>
      </c>
      <c r="J33" s="2" t="str">
        <f t="shared" ref="J33:J34" si="18">IF($D33="No", 1, "")</f>
        <v/>
      </c>
      <c r="K33" s="2" t="str">
        <f t="shared" ref="K33:K34" si="19">IF($D33="Not Applicable", 1, "")</f>
        <v/>
      </c>
      <c r="L33" s="2" t="str">
        <f t="shared" ref="L33:L34" si="20">IF($D33="Refer to comments", 1, "")</f>
        <v/>
      </c>
      <c r="M33" s="2" t="str">
        <f t="shared" si="4"/>
        <v/>
      </c>
    </row>
    <row r="34" spans="1:14" ht="27" x14ac:dyDescent="0.25">
      <c r="A34" s="16">
        <v>1</v>
      </c>
      <c r="B34" s="5" t="s">
        <v>252</v>
      </c>
      <c r="C34" s="5" t="s">
        <v>255</v>
      </c>
      <c r="D34" s="5"/>
      <c r="E34" s="49"/>
      <c r="F34" s="49"/>
      <c r="G34" s="49"/>
      <c r="H34" s="50"/>
      <c r="I34" s="2" t="str">
        <f t="shared" si="17"/>
        <v/>
      </c>
      <c r="J34" s="2" t="str">
        <f t="shared" si="18"/>
        <v/>
      </c>
      <c r="K34" s="2" t="str">
        <f t="shared" si="19"/>
        <v/>
      </c>
      <c r="L34" s="2" t="str">
        <f t="shared" si="20"/>
        <v/>
      </c>
      <c r="M34" s="2" t="str">
        <f t="shared" si="4"/>
        <v/>
      </c>
    </row>
    <row r="35" spans="1:14" ht="39.950000000000003" customHeight="1" x14ac:dyDescent="0.25">
      <c r="B35" s="92" t="s">
        <v>227</v>
      </c>
      <c r="C35" s="92"/>
      <c r="D35" s="51" t="s">
        <v>6</v>
      </c>
      <c r="E35" s="46" t="s">
        <v>271</v>
      </c>
      <c r="F35" s="46" t="s">
        <v>273</v>
      </c>
      <c r="G35" s="46" t="s">
        <v>272</v>
      </c>
      <c r="H35" s="51" t="s">
        <v>7</v>
      </c>
      <c r="I35" s="13" t="s">
        <v>210</v>
      </c>
      <c r="J35" s="13" t="s">
        <v>211</v>
      </c>
      <c r="K35" s="14" t="s">
        <v>212</v>
      </c>
      <c r="L35" s="14" t="s">
        <v>213</v>
      </c>
      <c r="M35" s="14" t="s">
        <v>274</v>
      </c>
      <c r="N35" s="14"/>
    </row>
    <row r="36" spans="1:14" ht="27" x14ac:dyDescent="0.25">
      <c r="A36" s="16">
        <v>1</v>
      </c>
      <c r="B36" s="5" t="s">
        <v>256</v>
      </c>
      <c r="C36" s="5" t="s">
        <v>259</v>
      </c>
      <c r="D36" s="5"/>
      <c r="E36" s="49"/>
      <c r="F36" s="49"/>
      <c r="G36" s="49"/>
      <c r="H36" s="50"/>
      <c r="I36" s="2" t="str">
        <f>IF($D36="Yes", 1, "")</f>
        <v/>
      </c>
      <c r="J36" s="2" t="str">
        <f>IF($D36="No", 1, "")</f>
        <v/>
      </c>
      <c r="K36" s="2" t="str">
        <f>IF($D36="Not Applicable", 1, "")</f>
        <v/>
      </c>
      <c r="L36" s="2" t="str">
        <f>IF($D36="Refer to comments", 1, "")</f>
        <v/>
      </c>
      <c r="M36" s="2" t="str">
        <f t="shared" si="4"/>
        <v/>
      </c>
    </row>
    <row r="37" spans="1:14" ht="27" x14ac:dyDescent="0.25">
      <c r="A37" s="16">
        <v>1</v>
      </c>
      <c r="B37" s="5" t="s">
        <v>257</v>
      </c>
      <c r="C37" s="5" t="s">
        <v>261</v>
      </c>
      <c r="D37" s="5"/>
      <c r="E37" s="49"/>
      <c r="F37" s="49"/>
      <c r="G37" s="49"/>
      <c r="H37" s="50"/>
      <c r="I37" s="2" t="str">
        <f t="shared" ref="I37:I40" si="21">IF($D37="Yes", 1, "")</f>
        <v/>
      </c>
      <c r="J37" s="2" t="str">
        <f t="shared" ref="J37:J40" si="22">IF($D37="No", 1, "")</f>
        <v/>
      </c>
      <c r="K37" s="2" t="str">
        <f t="shared" ref="K37:K40" si="23">IF($D37="Not Applicable", 1, "")</f>
        <v/>
      </c>
      <c r="L37" s="2" t="str">
        <f t="shared" ref="L37:L40" si="24">IF($D37="Refer to comments", 1, "")</f>
        <v/>
      </c>
      <c r="M37" s="2" t="str">
        <f t="shared" si="4"/>
        <v/>
      </c>
    </row>
    <row r="38" spans="1:14" ht="40.5" x14ac:dyDescent="0.25">
      <c r="A38" s="16">
        <v>1</v>
      </c>
      <c r="B38" s="5" t="s">
        <v>260</v>
      </c>
      <c r="C38" s="5" t="s">
        <v>262</v>
      </c>
      <c r="D38" s="5"/>
      <c r="E38" s="49"/>
      <c r="F38" s="49"/>
      <c r="G38" s="49"/>
      <c r="H38" s="50"/>
      <c r="I38" s="2" t="str">
        <f t="shared" si="21"/>
        <v/>
      </c>
      <c r="J38" s="2" t="str">
        <f t="shared" si="22"/>
        <v/>
      </c>
      <c r="K38" s="2" t="str">
        <f t="shared" si="23"/>
        <v/>
      </c>
      <c r="L38" s="2" t="str">
        <f t="shared" si="24"/>
        <v/>
      </c>
      <c r="M38" s="2" t="str">
        <f t="shared" si="4"/>
        <v/>
      </c>
    </row>
    <row r="39" spans="1:14" ht="40.5" x14ac:dyDescent="0.25">
      <c r="A39" s="16">
        <v>1</v>
      </c>
      <c r="B39" s="5" t="s">
        <v>258</v>
      </c>
      <c r="C39" s="5" t="s">
        <v>263</v>
      </c>
      <c r="D39" s="5"/>
      <c r="E39" s="49"/>
      <c r="F39" s="49"/>
      <c r="G39" s="49"/>
      <c r="H39" s="50"/>
      <c r="I39" s="2" t="str">
        <f t="shared" si="21"/>
        <v/>
      </c>
      <c r="J39" s="2" t="str">
        <f t="shared" si="22"/>
        <v/>
      </c>
      <c r="K39" s="2" t="str">
        <f t="shared" si="23"/>
        <v/>
      </c>
      <c r="L39" s="2" t="str">
        <f t="shared" si="24"/>
        <v/>
      </c>
      <c r="M39" s="2" t="str">
        <f t="shared" si="4"/>
        <v/>
      </c>
    </row>
    <row r="40" spans="1:14" ht="40.5" x14ac:dyDescent="0.25">
      <c r="A40" s="16">
        <v>1</v>
      </c>
      <c r="B40" s="5" t="s">
        <v>264</v>
      </c>
      <c r="C40" s="5" t="s">
        <v>265</v>
      </c>
      <c r="D40" s="5"/>
      <c r="E40" s="49"/>
      <c r="F40" s="49"/>
      <c r="G40" s="49"/>
      <c r="H40" s="50"/>
      <c r="I40" s="2" t="str">
        <f t="shared" si="21"/>
        <v/>
      </c>
      <c r="J40" s="2" t="str">
        <f t="shared" si="22"/>
        <v/>
      </c>
      <c r="K40" s="2" t="str">
        <f t="shared" si="23"/>
        <v/>
      </c>
      <c r="L40" s="2" t="str">
        <f t="shared" si="24"/>
        <v/>
      </c>
      <c r="M40" s="2" t="str">
        <f t="shared" si="4"/>
        <v/>
      </c>
    </row>
    <row r="41" spans="1:14" ht="39.950000000000003" customHeight="1" x14ac:dyDescent="0.25">
      <c r="B41" s="92" t="s">
        <v>228</v>
      </c>
      <c r="C41" s="92"/>
      <c r="D41" s="51" t="s">
        <v>6</v>
      </c>
      <c r="E41" s="46" t="s">
        <v>271</v>
      </c>
      <c r="F41" s="46" t="s">
        <v>273</v>
      </c>
      <c r="G41" s="46" t="s">
        <v>272</v>
      </c>
      <c r="H41" s="51" t="s">
        <v>7</v>
      </c>
      <c r="I41" s="13" t="s">
        <v>210</v>
      </c>
      <c r="J41" s="13" t="s">
        <v>211</v>
      </c>
      <c r="K41" s="14" t="s">
        <v>212</v>
      </c>
      <c r="L41" s="14" t="s">
        <v>213</v>
      </c>
      <c r="M41" s="14" t="s">
        <v>274</v>
      </c>
      <c r="N41" s="14"/>
    </row>
    <row r="42" spans="1:14" ht="27" x14ac:dyDescent="0.25">
      <c r="A42" s="16">
        <v>1</v>
      </c>
      <c r="B42" s="5" t="s">
        <v>266</v>
      </c>
      <c r="C42" s="52" t="s">
        <v>268</v>
      </c>
      <c r="D42" s="5"/>
      <c r="E42" s="49"/>
      <c r="F42" s="49"/>
      <c r="G42" s="49"/>
      <c r="H42" s="53"/>
      <c r="I42" s="2" t="str">
        <f>IF($D42="Yes", 1, "")</f>
        <v/>
      </c>
      <c r="J42" s="2" t="str">
        <f>IF($D42="No", 1, "")</f>
        <v/>
      </c>
      <c r="K42" s="2" t="str">
        <f>IF($D42="Not Applicable", 1, "")</f>
        <v/>
      </c>
      <c r="L42" s="2" t="str">
        <f>IF($D42="Refer to comments", 1, "")</f>
        <v/>
      </c>
      <c r="M42" s="2" t="str">
        <f t="shared" si="4"/>
        <v/>
      </c>
    </row>
    <row r="43" spans="1:14" ht="40.5" x14ac:dyDescent="0.25">
      <c r="A43" s="16">
        <v>1</v>
      </c>
      <c r="B43" s="5" t="s">
        <v>267</v>
      </c>
      <c r="C43" s="52" t="s">
        <v>269</v>
      </c>
      <c r="D43" s="5"/>
      <c r="E43" s="49"/>
      <c r="F43" s="49"/>
      <c r="G43" s="49"/>
      <c r="H43" s="53"/>
      <c r="I43" s="2" t="str">
        <f t="shared" ref="I43" si="25">IF($D43="Yes", 1, "")</f>
        <v/>
      </c>
      <c r="J43" s="2" t="str">
        <f t="shared" ref="J43" si="26">IF($D43="No", 1, "")</f>
        <v/>
      </c>
      <c r="K43" s="2" t="str">
        <f t="shared" ref="K43" si="27">IF($D43="Not Applicable", 1, "")</f>
        <v/>
      </c>
      <c r="L43" s="2" t="str">
        <f t="shared" ref="L43" si="28">IF($D43="Refer to comments", 1, "")</f>
        <v/>
      </c>
      <c r="M43" s="2" t="str">
        <f t="shared" si="4"/>
        <v/>
      </c>
    </row>
    <row r="44" spans="1:14" ht="30" customHeight="1" x14ac:dyDescent="0.25">
      <c r="B44" s="94" t="s">
        <v>295</v>
      </c>
      <c r="C44" s="94"/>
      <c r="D44" s="94"/>
      <c r="E44" s="94"/>
      <c r="F44" s="94"/>
      <c r="G44" s="94"/>
      <c r="H44" s="94"/>
      <c r="I44" s="13"/>
      <c r="J44" s="13"/>
      <c r="K44" s="14"/>
      <c r="L44" s="14"/>
      <c r="M44" s="14"/>
      <c r="N44" s="14"/>
    </row>
    <row r="45" spans="1:14" ht="39.950000000000003" customHeight="1" x14ac:dyDescent="0.25">
      <c r="B45" s="92" t="s">
        <v>5</v>
      </c>
      <c r="C45" s="92"/>
      <c r="D45" s="51" t="s">
        <v>6</v>
      </c>
      <c r="E45" s="46" t="s">
        <v>271</v>
      </c>
      <c r="F45" s="46" t="s">
        <v>273</v>
      </c>
      <c r="G45" s="46" t="s">
        <v>272</v>
      </c>
      <c r="H45" s="51" t="s">
        <v>7</v>
      </c>
      <c r="I45" s="13" t="s">
        <v>210</v>
      </c>
      <c r="J45" s="13" t="s">
        <v>211</v>
      </c>
      <c r="K45" s="14" t="s">
        <v>212</v>
      </c>
      <c r="L45" s="14" t="s">
        <v>213</v>
      </c>
      <c r="M45" s="14" t="s">
        <v>274</v>
      </c>
      <c r="N45" s="14"/>
    </row>
    <row r="46" spans="1:14" ht="27" x14ac:dyDescent="0.25">
      <c r="A46" s="16">
        <v>1</v>
      </c>
      <c r="B46" s="4" t="s">
        <v>8</v>
      </c>
      <c r="C46" s="12" t="s">
        <v>9</v>
      </c>
      <c r="D46" s="4"/>
      <c r="E46" s="54"/>
      <c r="F46" s="54"/>
      <c r="G46" s="54"/>
      <c r="H46" s="55"/>
      <c r="I46" s="2" t="str">
        <f>IF($D46="Yes", 1, "")</f>
        <v/>
      </c>
      <c r="J46" s="2" t="str">
        <f>IF($D46="No", 1, "")</f>
        <v/>
      </c>
      <c r="K46" s="2" t="str">
        <f>IF($D46="Not Applicable", 1, "")</f>
        <v/>
      </c>
      <c r="L46" s="2" t="str">
        <f>IF($D46="Refer to comments", 1, "")</f>
        <v/>
      </c>
      <c r="M46" s="2" t="str">
        <f>IF($D46="Clarification required", 1, "")</f>
        <v/>
      </c>
    </row>
    <row r="47" spans="1:14" ht="40.5" x14ac:dyDescent="0.25">
      <c r="A47" s="16">
        <v>1</v>
      </c>
      <c r="B47" s="4" t="s">
        <v>10</v>
      </c>
      <c r="C47" s="12" t="s">
        <v>11</v>
      </c>
      <c r="D47" s="4"/>
      <c r="E47" s="54"/>
      <c r="F47" s="54"/>
      <c r="G47" s="54"/>
      <c r="H47" s="55"/>
      <c r="I47" s="2" t="str">
        <f t="shared" ref="I47:I110" si="29">IF($D47="Yes", 1, "")</f>
        <v/>
      </c>
      <c r="J47" s="2" t="str">
        <f t="shared" ref="J47:J110" si="30">IF($D47="No", 1, "")</f>
        <v/>
      </c>
      <c r="K47" s="2" t="str">
        <f t="shared" ref="K47:K110" si="31">IF($D47="Not Applicable", 1, "")</f>
        <v/>
      </c>
      <c r="L47" s="2" t="str">
        <f t="shared" ref="L47:L110" si="32">IF($D47="Refer to comments", 1, "")</f>
        <v/>
      </c>
      <c r="M47" s="2" t="str">
        <f t="shared" ref="M47:M110" si="33">IF($D47="Clarification required", 1, "")</f>
        <v/>
      </c>
    </row>
    <row r="48" spans="1:14" ht="27" x14ac:dyDescent="0.25">
      <c r="A48" s="16">
        <v>1</v>
      </c>
      <c r="B48" s="4" t="s">
        <v>12</v>
      </c>
      <c r="C48" s="12" t="s">
        <v>13</v>
      </c>
      <c r="D48" s="4"/>
      <c r="E48" s="54"/>
      <c r="F48" s="54"/>
      <c r="G48" s="54"/>
      <c r="H48" s="55"/>
      <c r="I48" s="2" t="str">
        <f t="shared" si="29"/>
        <v/>
      </c>
      <c r="J48" s="2" t="str">
        <f t="shared" si="30"/>
        <v/>
      </c>
      <c r="K48" s="2" t="str">
        <f t="shared" si="31"/>
        <v/>
      </c>
      <c r="L48" s="2" t="str">
        <f t="shared" si="32"/>
        <v/>
      </c>
      <c r="M48" s="2" t="str">
        <f t="shared" si="33"/>
        <v/>
      </c>
    </row>
    <row r="49" spans="1:13" ht="27" x14ac:dyDescent="0.25">
      <c r="A49" s="16">
        <v>1</v>
      </c>
      <c r="B49" s="5">
        <v>5.2</v>
      </c>
      <c r="C49" s="52" t="s">
        <v>14</v>
      </c>
      <c r="D49" s="5"/>
      <c r="E49" s="49"/>
      <c r="F49" s="49"/>
      <c r="G49" s="49"/>
      <c r="H49" s="53"/>
      <c r="I49" s="2" t="str">
        <f t="shared" si="29"/>
        <v/>
      </c>
      <c r="J49" s="2" t="str">
        <f t="shared" si="30"/>
        <v/>
      </c>
      <c r="K49" s="2" t="str">
        <f t="shared" si="31"/>
        <v/>
      </c>
      <c r="L49" s="2" t="str">
        <f t="shared" si="32"/>
        <v/>
      </c>
      <c r="M49" s="2" t="str">
        <f t="shared" si="33"/>
        <v/>
      </c>
    </row>
    <row r="50" spans="1:13" ht="27" x14ac:dyDescent="0.25">
      <c r="A50" s="16">
        <v>1</v>
      </c>
      <c r="B50" s="4">
        <v>5.3</v>
      </c>
      <c r="C50" s="12" t="s">
        <v>15</v>
      </c>
      <c r="D50" s="4"/>
      <c r="E50" s="54"/>
      <c r="F50" s="54"/>
      <c r="G50" s="54"/>
      <c r="H50" s="55"/>
      <c r="I50" s="2" t="str">
        <f t="shared" si="29"/>
        <v/>
      </c>
      <c r="J50" s="2" t="str">
        <f t="shared" si="30"/>
        <v/>
      </c>
      <c r="K50" s="2" t="str">
        <f t="shared" si="31"/>
        <v/>
      </c>
      <c r="L50" s="2" t="str">
        <f t="shared" si="32"/>
        <v/>
      </c>
      <c r="M50" s="2" t="str">
        <f t="shared" si="33"/>
        <v/>
      </c>
    </row>
    <row r="51" spans="1:13" ht="40.5" x14ac:dyDescent="0.25">
      <c r="A51" s="16">
        <v>1</v>
      </c>
      <c r="B51" s="5">
        <v>5.4</v>
      </c>
      <c r="C51" s="52" t="s">
        <v>16</v>
      </c>
      <c r="D51" s="5"/>
      <c r="E51" s="49"/>
      <c r="F51" s="49"/>
      <c r="G51" s="49"/>
      <c r="H51" s="53"/>
      <c r="I51" s="2" t="str">
        <f t="shared" si="29"/>
        <v/>
      </c>
      <c r="J51" s="2" t="str">
        <f t="shared" si="30"/>
        <v/>
      </c>
      <c r="K51" s="2" t="str">
        <f t="shared" si="31"/>
        <v/>
      </c>
      <c r="L51" s="2" t="str">
        <f t="shared" si="32"/>
        <v/>
      </c>
      <c r="M51" s="2" t="str">
        <f t="shared" si="33"/>
        <v/>
      </c>
    </row>
    <row r="52" spans="1:13" x14ac:dyDescent="0.25">
      <c r="A52" s="16">
        <v>1</v>
      </c>
      <c r="B52" s="4">
        <v>5.5</v>
      </c>
      <c r="C52" s="12" t="s">
        <v>17</v>
      </c>
      <c r="D52" s="4"/>
      <c r="E52" s="54"/>
      <c r="F52" s="54"/>
      <c r="G52" s="54"/>
      <c r="H52" s="55"/>
      <c r="I52" s="2" t="str">
        <f t="shared" si="29"/>
        <v/>
      </c>
      <c r="J52" s="2" t="str">
        <f t="shared" si="30"/>
        <v/>
      </c>
      <c r="K52" s="2" t="str">
        <f t="shared" si="31"/>
        <v/>
      </c>
      <c r="L52" s="2" t="str">
        <f t="shared" si="32"/>
        <v/>
      </c>
      <c r="M52" s="2" t="str">
        <f t="shared" si="33"/>
        <v/>
      </c>
    </row>
    <row r="53" spans="1:13" ht="40.5" x14ac:dyDescent="0.25">
      <c r="A53" s="16">
        <v>1</v>
      </c>
      <c r="B53" s="5">
        <v>5.6</v>
      </c>
      <c r="C53" s="52" t="s">
        <v>18</v>
      </c>
      <c r="D53" s="5"/>
      <c r="E53" s="49"/>
      <c r="F53" s="49"/>
      <c r="G53" s="49"/>
      <c r="H53" s="53"/>
      <c r="I53" s="2" t="str">
        <f t="shared" si="29"/>
        <v/>
      </c>
      <c r="J53" s="2" t="str">
        <f t="shared" si="30"/>
        <v/>
      </c>
      <c r="K53" s="2" t="str">
        <f t="shared" si="31"/>
        <v/>
      </c>
      <c r="L53" s="2" t="str">
        <f t="shared" si="32"/>
        <v/>
      </c>
      <c r="M53" s="2" t="str">
        <f t="shared" si="33"/>
        <v/>
      </c>
    </row>
    <row r="54" spans="1:13" ht="27" x14ac:dyDescent="0.25">
      <c r="A54" s="16">
        <v>1</v>
      </c>
      <c r="B54" s="4" t="s">
        <v>19</v>
      </c>
      <c r="C54" s="4" t="s">
        <v>20</v>
      </c>
      <c r="D54" s="12"/>
      <c r="E54" s="56"/>
      <c r="F54" s="56"/>
      <c r="G54" s="56"/>
      <c r="H54" s="57"/>
      <c r="I54" s="2" t="str">
        <f t="shared" si="29"/>
        <v/>
      </c>
      <c r="J54" s="2" t="str">
        <f t="shared" si="30"/>
        <v/>
      </c>
      <c r="K54" s="2" t="str">
        <f t="shared" si="31"/>
        <v/>
      </c>
      <c r="L54" s="2" t="str">
        <f t="shared" si="32"/>
        <v/>
      </c>
      <c r="M54" s="2" t="str">
        <f t="shared" si="33"/>
        <v/>
      </c>
    </row>
    <row r="55" spans="1:13" ht="27" x14ac:dyDescent="0.25">
      <c r="A55" s="16">
        <v>1</v>
      </c>
      <c r="B55" s="4" t="s">
        <v>21</v>
      </c>
      <c r="C55" s="4" t="s">
        <v>22</v>
      </c>
      <c r="D55" s="12"/>
      <c r="E55" s="56"/>
      <c r="F55" s="56"/>
      <c r="G55" s="56"/>
      <c r="H55" s="57"/>
      <c r="I55" s="2" t="str">
        <f t="shared" si="29"/>
        <v/>
      </c>
      <c r="J55" s="2" t="str">
        <f t="shared" si="30"/>
        <v/>
      </c>
      <c r="K55" s="2" t="str">
        <f t="shared" si="31"/>
        <v/>
      </c>
      <c r="L55" s="2" t="str">
        <f t="shared" si="32"/>
        <v/>
      </c>
      <c r="M55" s="2" t="str">
        <f t="shared" si="33"/>
        <v/>
      </c>
    </row>
    <row r="56" spans="1:13" ht="40.5" x14ac:dyDescent="0.25">
      <c r="A56" s="16">
        <v>1</v>
      </c>
      <c r="B56" s="4" t="s">
        <v>23</v>
      </c>
      <c r="C56" s="4" t="s">
        <v>24</v>
      </c>
      <c r="D56" s="12"/>
      <c r="E56" s="56"/>
      <c r="F56" s="56"/>
      <c r="G56" s="56"/>
      <c r="H56" s="57"/>
      <c r="I56" s="2" t="str">
        <f t="shared" si="29"/>
        <v/>
      </c>
      <c r="J56" s="2" t="str">
        <f t="shared" si="30"/>
        <v/>
      </c>
      <c r="K56" s="2" t="str">
        <f t="shared" si="31"/>
        <v/>
      </c>
      <c r="L56" s="2" t="str">
        <f t="shared" si="32"/>
        <v/>
      </c>
      <c r="M56" s="2" t="str">
        <f t="shared" si="33"/>
        <v/>
      </c>
    </row>
    <row r="57" spans="1:13" ht="27" x14ac:dyDescent="0.25">
      <c r="A57" s="16">
        <v>1</v>
      </c>
      <c r="B57" s="5" t="s">
        <v>25</v>
      </c>
      <c r="C57" s="52" t="s">
        <v>26</v>
      </c>
      <c r="D57" s="5"/>
      <c r="E57" s="49"/>
      <c r="F57" s="49"/>
      <c r="G57" s="49"/>
      <c r="H57" s="53"/>
      <c r="I57" s="2" t="str">
        <f t="shared" si="29"/>
        <v/>
      </c>
      <c r="J57" s="2" t="str">
        <f t="shared" si="30"/>
        <v/>
      </c>
      <c r="K57" s="2" t="str">
        <f t="shared" si="31"/>
        <v/>
      </c>
      <c r="L57" s="2" t="str">
        <f t="shared" si="32"/>
        <v/>
      </c>
      <c r="M57" s="2" t="str">
        <f t="shared" si="33"/>
        <v/>
      </c>
    </row>
    <row r="58" spans="1:13" ht="40.5" x14ac:dyDescent="0.25">
      <c r="A58" s="16">
        <v>1</v>
      </c>
      <c r="B58" s="5" t="s">
        <v>27</v>
      </c>
      <c r="C58" s="52" t="s">
        <v>28</v>
      </c>
      <c r="D58" s="5"/>
      <c r="E58" s="49"/>
      <c r="F58" s="49"/>
      <c r="G58" s="49"/>
      <c r="H58" s="53"/>
      <c r="I58" s="2" t="str">
        <f t="shared" si="29"/>
        <v/>
      </c>
      <c r="J58" s="2" t="str">
        <f t="shared" si="30"/>
        <v/>
      </c>
      <c r="K58" s="2" t="str">
        <f t="shared" si="31"/>
        <v/>
      </c>
      <c r="L58" s="2" t="str">
        <f t="shared" si="32"/>
        <v/>
      </c>
      <c r="M58" s="2" t="str">
        <f t="shared" si="33"/>
        <v/>
      </c>
    </row>
    <row r="59" spans="1:13" ht="27" x14ac:dyDescent="0.25">
      <c r="A59" s="16">
        <v>1</v>
      </c>
      <c r="B59" s="5" t="s">
        <v>29</v>
      </c>
      <c r="C59" s="52" t="s">
        <v>30</v>
      </c>
      <c r="D59" s="5"/>
      <c r="E59" s="49"/>
      <c r="F59" s="49"/>
      <c r="G59" s="49"/>
      <c r="H59" s="53"/>
      <c r="I59" s="2" t="str">
        <f t="shared" si="29"/>
        <v/>
      </c>
      <c r="J59" s="2" t="str">
        <f t="shared" si="30"/>
        <v/>
      </c>
      <c r="K59" s="2" t="str">
        <f t="shared" si="31"/>
        <v/>
      </c>
      <c r="L59" s="2" t="str">
        <f t="shared" si="32"/>
        <v/>
      </c>
      <c r="M59" s="2" t="str">
        <f t="shared" si="33"/>
        <v/>
      </c>
    </row>
    <row r="60" spans="1:13" ht="27" x14ac:dyDescent="0.25">
      <c r="A60" s="16">
        <v>1</v>
      </c>
      <c r="B60" s="4" t="s">
        <v>31</v>
      </c>
      <c r="C60" s="12" t="s">
        <v>32</v>
      </c>
      <c r="D60" s="4"/>
      <c r="E60" s="54"/>
      <c r="F60" s="54"/>
      <c r="G60" s="54"/>
      <c r="H60" s="55"/>
      <c r="I60" s="2" t="str">
        <f t="shared" si="29"/>
        <v/>
      </c>
      <c r="J60" s="2" t="str">
        <f t="shared" si="30"/>
        <v/>
      </c>
      <c r="K60" s="2" t="str">
        <f t="shared" si="31"/>
        <v/>
      </c>
      <c r="L60" s="2" t="str">
        <f t="shared" si="32"/>
        <v/>
      </c>
      <c r="M60" s="2" t="str">
        <f t="shared" si="33"/>
        <v/>
      </c>
    </row>
    <row r="61" spans="1:13" ht="40.5" x14ac:dyDescent="0.25">
      <c r="A61" s="16">
        <v>1</v>
      </c>
      <c r="B61" s="4" t="s">
        <v>33</v>
      </c>
      <c r="C61" s="12" t="s">
        <v>34</v>
      </c>
      <c r="D61" s="4"/>
      <c r="E61" s="54"/>
      <c r="F61" s="54"/>
      <c r="G61" s="54"/>
      <c r="H61" s="55"/>
      <c r="I61" s="2" t="str">
        <f t="shared" si="29"/>
        <v/>
      </c>
      <c r="J61" s="2" t="str">
        <f t="shared" si="30"/>
        <v/>
      </c>
      <c r="K61" s="2" t="str">
        <f t="shared" si="31"/>
        <v/>
      </c>
      <c r="L61" s="2" t="str">
        <f t="shared" si="32"/>
        <v/>
      </c>
      <c r="M61" s="2" t="str">
        <f t="shared" si="33"/>
        <v/>
      </c>
    </row>
    <row r="62" spans="1:13" x14ac:dyDescent="0.25">
      <c r="A62" s="16">
        <v>1</v>
      </c>
      <c r="B62" s="4" t="s">
        <v>35</v>
      </c>
      <c r="C62" s="12" t="s">
        <v>36</v>
      </c>
      <c r="D62" s="4"/>
      <c r="E62" s="54"/>
      <c r="F62" s="54"/>
      <c r="G62" s="54"/>
      <c r="H62" s="55"/>
      <c r="I62" s="2" t="str">
        <f t="shared" si="29"/>
        <v/>
      </c>
      <c r="J62" s="2" t="str">
        <f t="shared" si="30"/>
        <v/>
      </c>
      <c r="K62" s="2" t="str">
        <f t="shared" si="31"/>
        <v/>
      </c>
      <c r="L62" s="2" t="str">
        <f t="shared" si="32"/>
        <v/>
      </c>
      <c r="M62" s="2" t="str">
        <f t="shared" si="33"/>
        <v/>
      </c>
    </row>
    <row r="63" spans="1:13" ht="27" x14ac:dyDescent="0.25">
      <c r="A63" s="16">
        <v>1</v>
      </c>
      <c r="B63" s="4" t="s">
        <v>37</v>
      </c>
      <c r="C63" s="12" t="s">
        <v>38</v>
      </c>
      <c r="D63" s="4"/>
      <c r="E63" s="54"/>
      <c r="F63" s="54"/>
      <c r="G63" s="54"/>
      <c r="H63" s="55"/>
      <c r="I63" s="2" t="str">
        <f t="shared" si="29"/>
        <v/>
      </c>
      <c r="J63" s="2" t="str">
        <f t="shared" si="30"/>
        <v/>
      </c>
      <c r="K63" s="2" t="str">
        <f t="shared" si="31"/>
        <v/>
      </c>
      <c r="L63" s="2" t="str">
        <f t="shared" si="32"/>
        <v/>
      </c>
      <c r="M63" s="2" t="str">
        <f t="shared" si="33"/>
        <v/>
      </c>
    </row>
    <row r="64" spans="1:13" ht="27" x14ac:dyDescent="0.25">
      <c r="A64" s="16">
        <v>1</v>
      </c>
      <c r="B64" s="4" t="s">
        <v>39</v>
      </c>
      <c r="C64" s="12" t="s">
        <v>40</v>
      </c>
      <c r="D64" s="4"/>
      <c r="E64" s="54"/>
      <c r="F64" s="54"/>
      <c r="G64" s="54"/>
      <c r="H64" s="55"/>
      <c r="I64" s="2" t="str">
        <f t="shared" si="29"/>
        <v/>
      </c>
      <c r="J64" s="2" t="str">
        <f t="shared" si="30"/>
        <v/>
      </c>
      <c r="K64" s="2" t="str">
        <f t="shared" si="31"/>
        <v/>
      </c>
      <c r="L64" s="2" t="str">
        <f t="shared" si="32"/>
        <v/>
      </c>
      <c r="M64" s="2" t="str">
        <f t="shared" si="33"/>
        <v/>
      </c>
    </row>
    <row r="65" spans="1:13" ht="27" x14ac:dyDescent="0.25">
      <c r="A65" s="16">
        <v>1</v>
      </c>
      <c r="B65" s="4" t="s">
        <v>41</v>
      </c>
      <c r="C65" s="12" t="s">
        <v>42</v>
      </c>
      <c r="D65" s="4"/>
      <c r="E65" s="54"/>
      <c r="F65" s="54"/>
      <c r="G65" s="54"/>
      <c r="H65" s="55"/>
      <c r="I65" s="2" t="str">
        <f t="shared" si="29"/>
        <v/>
      </c>
      <c r="J65" s="2" t="str">
        <f t="shared" si="30"/>
        <v/>
      </c>
      <c r="K65" s="2" t="str">
        <f t="shared" si="31"/>
        <v/>
      </c>
      <c r="L65" s="2" t="str">
        <f t="shared" si="32"/>
        <v/>
      </c>
      <c r="M65" s="2" t="str">
        <f t="shared" si="33"/>
        <v/>
      </c>
    </row>
    <row r="66" spans="1:13" ht="40.5" x14ac:dyDescent="0.25">
      <c r="A66" s="16">
        <v>1</v>
      </c>
      <c r="B66" s="5" t="s">
        <v>43</v>
      </c>
      <c r="C66" s="52" t="s">
        <v>44</v>
      </c>
      <c r="D66" s="5"/>
      <c r="E66" s="49"/>
      <c r="F66" s="49"/>
      <c r="G66" s="49"/>
      <c r="H66" s="53"/>
      <c r="I66" s="2" t="str">
        <f t="shared" si="29"/>
        <v/>
      </c>
      <c r="J66" s="2" t="str">
        <f t="shared" si="30"/>
        <v/>
      </c>
      <c r="K66" s="2" t="str">
        <f t="shared" si="31"/>
        <v/>
      </c>
      <c r="L66" s="2" t="str">
        <f t="shared" si="32"/>
        <v/>
      </c>
      <c r="M66" s="2" t="str">
        <f t="shared" si="33"/>
        <v/>
      </c>
    </row>
    <row r="67" spans="1:13" ht="54" x14ac:dyDescent="0.25">
      <c r="A67" s="16">
        <v>1</v>
      </c>
      <c r="B67" s="5" t="s">
        <v>45</v>
      </c>
      <c r="C67" s="52" t="s">
        <v>46</v>
      </c>
      <c r="D67" s="5"/>
      <c r="E67" s="49"/>
      <c r="F67" s="49"/>
      <c r="G67" s="49"/>
      <c r="H67" s="53"/>
      <c r="I67" s="2" t="str">
        <f t="shared" si="29"/>
        <v/>
      </c>
      <c r="J67" s="2" t="str">
        <f t="shared" si="30"/>
        <v/>
      </c>
      <c r="K67" s="2" t="str">
        <f t="shared" si="31"/>
        <v/>
      </c>
      <c r="L67" s="2" t="str">
        <f t="shared" si="32"/>
        <v/>
      </c>
      <c r="M67" s="2" t="str">
        <f t="shared" si="33"/>
        <v/>
      </c>
    </row>
    <row r="68" spans="1:13" ht="27" x14ac:dyDescent="0.25">
      <c r="A68" s="16">
        <v>1</v>
      </c>
      <c r="B68" s="5" t="s">
        <v>47</v>
      </c>
      <c r="C68" s="52" t="s">
        <v>48</v>
      </c>
      <c r="D68" s="5"/>
      <c r="E68" s="49"/>
      <c r="F68" s="49"/>
      <c r="G68" s="49"/>
      <c r="H68" s="53"/>
      <c r="I68" s="2" t="str">
        <f t="shared" si="29"/>
        <v/>
      </c>
      <c r="J68" s="2" t="str">
        <f t="shared" si="30"/>
        <v/>
      </c>
      <c r="K68" s="2" t="str">
        <f t="shared" si="31"/>
        <v/>
      </c>
      <c r="L68" s="2" t="str">
        <f t="shared" si="32"/>
        <v/>
      </c>
      <c r="M68" s="2" t="str">
        <f t="shared" si="33"/>
        <v/>
      </c>
    </row>
    <row r="69" spans="1:13" ht="40.5" x14ac:dyDescent="0.25">
      <c r="A69" s="16">
        <v>1</v>
      </c>
      <c r="B69" s="4" t="s">
        <v>49</v>
      </c>
      <c r="C69" s="12" t="s">
        <v>50</v>
      </c>
      <c r="D69" s="4"/>
      <c r="E69" s="54"/>
      <c r="F69" s="54"/>
      <c r="G69" s="54"/>
      <c r="H69" s="55"/>
      <c r="I69" s="2" t="str">
        <f t="shared" si="29"/>
        <v/>
      </c>
      <c r="J69" s="2" t="str">
        <f t="shared" si="30"/>
        <v/>
      </c>
      <c r="K69" s="2" t="str">
        <f t="shared" si="31"/>
        <v/>
      </c>
      <c r="L69" s="2" t="str">
        <f t="shared" si="32"/>
        <v/>
      </c>
      <c r="M69" s="2" t="str">
        <f t="shared" si="33"/>
        <v/>
      </c>
    </row>
    <row r="70" spans="1:13" ht="27" x14ac:dyDescent="0.25">
      <c r="A70" s="16">
        <v>1</v>
      </c>
      <c r="B70" s="4" t="s">
        <v>51</v>
      </c>
      <c r="C70" s="12" t="s">
        <v>52</v>
      </c>
      <c r="D70" s="4"/>
      <c r="E70" s="54"/>
      <c r="F70" s="54"/>
      <c r="G70" s="54"/>
      <c r="H70" s="55"/>
      <c r="I70" s="2" t="str">
        <f t="shared" si="29"/>
        <v/>
      </c>
      <c r="J70" s="2" t="str">
        <f t="shared" si="30"/>
        <v/>
      </c>
      <c r="K70" s="2" t="str">
        <f t="shared" si="31"/>
        <v/>
      </c>
      <c r="L70" s="2" t="str">
        <f t="shared" si="32"/>
        <v/>
      </c>
      <c r="M70" s="2" t="str">
        <f t="shared" si="33"/>
        <v/>
      </c>
    </row>
    <row r="71" spans="1:13" ht="40.5" x14ac:dyDescent="0.25">
      <c r="A71" s="16">
        <v>1</v>
      </c>
      <c r="B71" s="5" t="s">
        <v>53</v>
      </c>
      <c r="C71" s="52" t="s">
        <v>54</v>
      </c>
      <c r="D71" s="5"/>
      <c r="E71" s="49"/>
      <c r="F71" s="49"/>
      <c r="G71" s="49"/>
      <c r="H71" s="53"/>
      <c r="I71" s="2" t="str">
        <f t="shared" si="29"/>
        <v/>
      </c>
      <c r="J71" s="2" t="str">
        <f t="shared" si="30"/>
        <v/>
      </c>
      <c r="K71" s="2" t="str">
        <f t="shared" si="31"/>
        <v/>
      </c>
      <c r="L71" s="2" t="str">
        <f t="shared" si="32"/>
        <v/>
      </c>
      <c r="M71" s="2" t="str">
        <f t="shared" si="33"/>
        <v/>
      </c>
    </row>
    <row r="72" spans="1:13" ht="40.5" x14ac:dyDescent="0.25">
      <c r="A72" s="16">
        <v>1</v>
      </c>
      <c r="B72" s="5" t="s">
        <v>55</v>
      </c>
      <c r="C72" s="52" t="s">
        <v>56</v>
      </c>
      <c r="D72" s="5"/>
      <c r="E72" s="49"/>
      <c r="F72" s="49"/>
      <c r="G72" s="49"/>
      <c r="H72" s="53"/>
      <c r="I72" s="2" t="str">
        <f t="shared" si="29"/>
        <v/>
      </c>
      <c r="J72" s="2" t="str">
        <f t="shared" si="30"/>
        <v/>
      </c>
      <c r="K72" s="2" t="str">
        <f t="shared" si="31"/>
        <v/>
      </c>
      <c r="L72" s="2" t="str">
        <f t="shared" si="32"/>
        <v/>
      </c>
      <c r="M72" s="2" t="str">
        <f t="shared" si="33"/>
        <v/>
      </c>
    </row>
    <row r="73" spans="1:13" ht="40.5" x14ac:dyDescent="0.25">
      <c r="A73" s="16">
        <v>1</v>
      </c>
      <c r="B73" s="5" t="s">
        <v>57</v>
      </c>
      <c r="C73" s="52" t="s">
        <v>58</v>
      </c>
      <c r="D73" s="5"/>
      <c r="E73" s="49"/>
      <c r="F73" s="49"/>
      <c r="G73" s="49"/>
      <c r="H73" s="53"/>
      <c r="I73" s="2" t="str">
        <f t="shared" si="29"/>
        <v/>
      </c>
      <c r="J73" s="2" t="str">
        <f t="shared" si="30"/>
        <v/>
      </c>
      <c r="K73" s="2" t="str">
        <f t="shared" si="31"/>
        <v/>
      </c>
      <c r="L73" s="2" t="str">
        <f t="shared" si="32"/>
        <v/>
      </c>
      <c r="M73" s="2" t="str">
        <f t="shared" si="33"/>
        <v/>
      </c>
    </row>
    <row r="74" spans="1:13" ht="27" x14ac:dyDescent="0.25">
      <c r="A74" s="16">
        <v>1</v>
      </c>
      <c r="B74" s="5" t="s">
        <v>59</v>
      </c>
      <c r="C74" s="52" t="s">
        <v>60</v>
      </c>
      <c r="D74" s="5"/>
      <c r="E74" s="49"/>
      <c r="F74" s="49"/>
      <c r="G74" s="49"/>
      <c r="H74" s="53"/>
      <c r="I74" s="2" t="str">
        <f t="shared" si="29"/>
        <v/>
      </c>
      <c r="J74" s="2" t="str">
        <f t="shared" si="30"/>
        <v/>
      </c>
      <c r="K74" s="2" t="str">
        <f t="shared" si="31"/>
        <v/>
      </c>
      <c r="L74" s="2" t="str">
        <f t="shared" si="32"/>
        <v/>
      </c>
      <c r="M74" s="2" t="str">
        <f t="shared" si="33"/>
        <v/>
      </c>
    </row>
    <row r="75" spans="1:13" ht="40.5" x14ac:dyDescent="0.25">
      <c r="A75" s="16">
        <v>1</v>
      </c>
      <c r="B75" s="4" t="s">
        <v>61</v>
      </c>
      <c r="C75" s="12" t="s">
        <v>62</v>
      </c>
      <c r="D75" s="4"/>
      <c r="E75" s="54"/>
      <c r="F75" s="54"/>
      <c r="G75" s="54"/>
      <c r="H75" s="55"/>
      <c r="I75" s="2" t="str">
        <f t="shared" si="29"/>
        <v/>
      </c>
      <c r="J75" s="2" t="str">
        <f t="shared" si="30"/>
        <v/>
      </c>
      <c r="K75" s="2" t="str">
        <f t="shared" si="31"/>
        <v/>
      </c>
      <c r="L75" s="2" t="str">
        <f t="shared" si="32"/>
        <v/>
      </c>
      <c r="M75" s="2" t="str">
        <f t="shared" si="33"/>
        <v/>
      </c>
    </row>
    <row r="76" spans="1:13" ht="27" x14ac:dyDescent="0.25">
      <c r="A76" s="16">
        <v>1</v>
      </c>
      <c r="B76" s="4" t="s">
        <v>63</v>
      </c>
      <c r="C76" s="12" t="s">
        <v>64</v>
      </c>
      <c r="D76" s="4"/>
      <c r="E76" s="54"/>
      <c r="F76" s="54"/>
      <c r="G76" s="54"/>
      <c r="H76" s="55"/>
      <c r="I76" s="2" t="str">
        <f t="shared" si="29"/>
        <v/>
      </c>
      <c r="J76" s="2" t="str">
        <f t="shared" si="30"/>
        <v/>
      </c>
      <c r="K76" s="2" t="str">
        <f t="shared" si="31"/>
        <v/>
      </c>
      <c r="L76" s="2" t="str">
        <f t="shared" si="32"/>
        <v/>
      </c>
      <c r="M76" s="2" t="str">
        <f t="shared" si="33"/>
        <v/>
      </c>
    </row>
    <row r="77" spans="1:13" ht="40.5" x14ac:dyDescent="0.25">
      <c r="A77" s="16">
        <v>1</v>
      </c>
      <c r="B77" s="5" t="s">
        <v>65</v>
      </c>
      <c r="C77" s="52" t="s">
        <v>66</v>
      </c>
      <c r="D77" s="5"/>
      <c r="E77" s="49"/>
      <c r="F77" s="49"/>
      <c r="G77" s="49"/>
      <c r="H77" s="53"/>
      <c r="I77" s="2" t="str">
        <f t="shared" si="29"/>
        <v/>
      </c>
      <c r="J77" s="2" t="str">
        <f t="shared" si="30"/>
        <v/>
      </c>
      <c r="K77" s="2" t="str">
        <f t="shared" si="31"/>
        <v/>
      </c>
      <c r="L77" s="2" t="str">
        <f t="shared" si="32"/>
        <v/>
      </c>
      <c r="M77" s="2" t="str">
        <f t="shared" si="33"/>
        <v/>
      </c>
    </row>
    <row r="78" spans="1:13" ht="40.5" x14ac:dyDescent="0.25">
      <c r="A78" s="16">
        <v>1</v>
      </c>
      <c r="B78" s="5" t="s">
        <v>67</v>
      </c>
      <c r="C78" s="52" t="s">
        <v>68</v>
      </c>
      <c r="D78" s="5"/>
      <c r="E78" s="49"/>
      <c r="F78" s="49"/>
      <c r="G78" s="49"/>
      <c r="H78" s="53"/>
      <c r="I78" s="2" t="str">
        <f t="shared" si="29"/>
        <v/>
      </c>
      <c r="J78" s="2" t="str">
        <f t="shared" si="30"/>
        <v/>
      </c>
      <c r="K78" s="2" t="str">
        <f t="shared" si="31"/>
        <v/>
      </c>
      <c r="L78" s="2" t="str">
        <f t="shared" si="32"/>
        <v/>
      </c>
      <c r="M78" s="2" t="str">
        <f t="shared" si="33"/>
        <v/>
      </c>
    </row>
    <row r="79" spans="1:13" ht="40.5" x14ac:dyDescent="0.25">
      <c r="A79" s="16">
        <v>1</v>
      </c>
      <c r="B79" s="4" t="s">
        <v>69</v>
      </c>
      <c r="C79" s="12" t="s">
        <v>70</v>
      </c>
      <c r="D79" s="4"/>
      <c r="E79" s="54"/>
      <c r="F79" s="54"/>
      <c r="G79" s="54"/>
      <c r="H79" s="55"/>
      <c r="I79" s="2" t="str">
        <f t="shared" si="29"/>
        <v/>
      </c>
      <c r="J79" s="2" t="str">
        <f t="shared" si="30"/>
        <v/>
      </c>
      <c r="K79" s="2" t="str">
        <f t="shared" si="31"/>
        <v/>
      </c>
      <c r="L79" s="2" t="str">
        <f t="shared" si="32"/>
        <v/>
      </c>
      <c r="M79" s="2" t="str">
        <f t="shared" si="33"/>
        <v/>
      </c>
    </row>
    <row r="80" spans="1:13" ht="27" x14ac:dyDescent="0.25">
      <c r="A80" s="16">
        <v>1</v>
      </c>
      <c r="B80" s="4" t="s">
        <v>71</v>
      </c>
      <c r="C80" s="12" t="s">
        <v>72</v>
      </c>
      <c r="D80" s="4"/>
      <c r="E80" s="54"/>
      <c r="F80" s="54"/>
      <c r="G80" s="54"/>
      <c r="H80" s="55"/>
      <c r="I80" s="2" t="str">
        <f t="shared" si="29"/>
        <v/>
      </c>
      <c r="J80" s="2" t="str">
        <f t="shared" si="30"/>
        <v/>
      </c>
      <c r="K80" s="2" t="str">
        <f t="shared" si="31"/>
        <v/>
      </c>
      <c r="L80" s="2" t="str">
        <f t="shared" si="32"/>
        <v/>
      </c>
      <c r="M80" s="2" t="str">
        <f t="shared" si="33"/>
        <v/>
      </c>
    </row>
    <row r="81" spans="1:13" x14ac:dyDescent="0.25">
      <c r="A81" s="16">
        <v>1</v>
      </c>
      <c r="B81" s="5">
        <v>5.16</v>
      </c>
      <c r="C81" s="52" t="s">
        <v>73</v>
      </c>
      <c r="D81" s="5"/>
      <c r="E81" s="49"/>
      <c r="F81" s="49"/>
      <c r="G81" s="49"/>
      <c r="H81" s="53"/>
      <c r="I81" s="2" t="str">
        <f t="shared" si="29"/>
        <v/>
      </c>
      <c r="J81" s="2" t="str">
        <f t="shared" si="30"/>
        <v/>
      </c>
      <c r="K81" s="2" t="str">
        <f t="shared" si="31"/>
        <v/>
      </c>
      <c r="L81" s="2" t="str">
        <f t="shared" si="32"/>
        <v/>
      </c>
      <c r="M81" s="2" t="str">
        <f t="shared" si="33"/>
        <v/>
      </c>
    </row>
    <row r="82" spans="1:13" ht="27" x14ac:dyDescent="0.25">
      <c r="A82" s="16">
        <v>1</v>
      </c>
      <c r="B82" s="4" t="s">
        <v>74</v>
      </c>
      <c r="C82" s="12" t="s">
        <v>75</v>
      </c>
      <c r="D82" s="4"/>
      <c r="E82" s="54"/>
      <c r="F82" s="54"/>
      <c r="G82" s="54"/>
      <c r="H82" s="55"/>
      <c r="I82" s="2" t="str">
        <f t="shared" si="29"/>
        <v/>
      </c>
      <c r="J82" s="2" t="str">
        <f t="shared" si="30"/>
        <v/>
      </c>
      <c r="K82" s="2" t="str">
        <f t="shared" si="31"/>
        <v/>
      </c>
      <c r="L82" s="2" t="str">
        <f t="shared" si="32"/>
        <v/>
      </c>
      <c r="M82" s="2" t="str">
        <f t="shared" si="33"/>
        <v/>
      </c>
    </row>
    <row r="83" spans="1:13" ht="40.5" x14ac:dyDescent="0.25">
      <c r="A83" s="16">
        <v>1</v>
      </c>
      <c r="B83" s="4" t="s">
        <v>76</v>
      </c>
      <c r="C83" s="12" t="s">
        <v>77</v>
      </c>
      <c r="D83" s="4"/>
      <c r="E83" s="54"/>
      <c r="F83" s="54"/>
      <c r="G83" s="54"/>
      <c r="H83" s="55"/>
      <c r="I83" s="2" t="str">
        <f t="shared" si="29"/>
        <v/>
      </c>
      <c r="J83" s="2" t="str">
        <f t="shared" si="30"/>
        <v/>
      </c>
      <c r="K83" s="2" t="str">
        <f t="shared" si="31"/>
        <v/>
      </c>
      <c r="L83" s="2" t="str">
        <f t="shared" si="32"/>
        <v/>
      </c>
      <c r="M83" s="2" t="str">
        <f t="shared" si="33"/>
        <v/>
      </c>
    </row>
    <row r="84" spans="1:13" ht="27" x14ac:dyDescent="0.25">
      <c r="A84" s="16">
        <v>1</v>
      </c>
      <c r="B84" s="4" t="s">
        <v>78</v>
      </c>
      <c r="C84" s="12" t="s">
        <v>79</v>
      </c>
      <c r="D84" s="4"/>
      <c r="E84" s="54"/>
      <c r="F84" s="54"/>
      <c r="G84" s="54"/>
      <c r="H84" s="55"/>
      <c r="I84" s="2" t="str">
        <f t="shared" si="29"/>
        <v/>
      </c>
      <c r="J84" s="2" t="str">
        <f t="shared" si="30"/>
        <v/>
      </c>
      <c r="K84" s="2" t="str">
        <f t="shared" si="31"/>
        <v/>
      </c>
      <c r="L84" s="2" t="str">
        <f t="shared" si="32"/>
        <v/>
      </c>
      <c r="M84" s="2" t="str">
        <f t="shared" si="33"/>
        <v/>
      </c>
    </row>
    <row r="85" spans="1:13" ht="27" x14ac:dyDescent="0.25">
      <c r="A85" s="16">
        <v>1</v>
      </c>
      <c r="B85" s="4" t="s">
        <v>80</v>
      </c>
      <c r="C85" s="12" t="s">
        <v>81</v>
      </c>
      <c r="D85" s="4"/>
      <c r="E85" s="54"/>
      <c r="F85" s="54"/>
      <c r="G85" s="54"/>
      <c r="H85" s="55"/>
      <c r="I85" s="2" t="str">
        <f t="shared" si="29"/>
        <v/>
      </c>
      <c r="J85" s="2" t="str">
        <f t="shared" si="30"/>
        <v/>
      </c>
      <c r="K85" s="2" t="str">
        <f t="shared" si="31"/>
        <v/>
      </c>
      <c r="L85" s="2" t="str">
        <f t="shared" si="32"/>
        <v/>
      </c>
      <c r="M85" s="2" t="str">
        <f t="shared" si="33"/>
        <v/>
      </c>
    </row>
    <row r="86" spans="1:13" ht="54" x14ac:dyDescent="0.25">
      <c r="A86" s="16">
        <v>1</v>
      </c>
      <c r="B86" s="5" t="s">
        <v>82</v>
      </c>
      <c r="C86" s="52" t="s">
        <v>83</v>
      </c>
      <c r="D86" s="5"/>
      <c r="E86" s="49"/>
      <c r="F86" s="49"/>
      <c r="G86" s="49"/>
      <c r="H86" s="53"/>
      <c r="I86" s="2" t="str">
        <f t="shared" si="29"/>
        <v/>
      </c>
      <c r="J86" s="2" t="str">
        <f t="shared" si="30"/>
        <v/>
      </c>
      <c r="K86" s="2" t="str">
        <f t="shared" si="31"/>
        <v/>
      </c>
      <c r="L86" s="2" t="str">
        <f t="shared" si="32"/>
        <v/>
      </c>
      <c r="M86" s="2" t="str">
        <f t="shared" si="33"/>
        <v/>
      </c>
    </row>
    <row r="87" spans="1:13" ht="27" x14ac:dyDescent="0.25">
      <c r="A87" s="16">
        <v>1</v>
      </c>
      <c r="B87" s="5" t="s">
        <v>84</v>
      </c>
      <c r="C87" s="52" t="s">
        <v>85</v>
      </c>
      <c r="D87" s="5"/>
      <c r="E87" s="49"/>
      <c r="F87" s="49"/>
      <c r="G87" s="49"/>
      <c r="H87" s="53"/>
      <c r="I87" s="2" t="str">
        <f t="shared" si="29"/>
        <v/>
      </c>
      <c r="J87" s="2" t="str">
        <f t="shared" si="30"/>
        <v/>
      </c>
      <c r="K87" s="2" t="str">
        <f t="shared" si="31"/>
        <v/>
      </c>
      <c r="L87" s="2" t="str">
        <f t="shared" si="32"/>
        <v/>
      </c>
      <c r="M87" s="2" t="str">
        <f t="shared" si="33"/>
        <v/>
      </c>
    </row>
    <row r="88" spans="1:13" ht="40.5" x14ac:dyDescent="0.25">
      <c r="A88" s="16">
        <v>1</v>
      </c>
      <c r="B88" s="4">
        <v>5.19</v>
      </c>
      <c r="C88" s="12" t="s">
        <v>86</v>
      </c>
      <c r="D88" s="4"/>
      <c r="E88" s="54"/>
      <c r="F88" s="54"/>
      <c r="G88" s="54"/>
      <c r="H88" s="55"/>
      <c r="I88" s="2" t="str">
        <f t="shared" si="29"/>
        <v/>
      </c>
      <c r="J88" s="2" t="str">
        <f t="shared" si="30"/>
        <v/>
      </c>
      <c r="K88" s="2" t="str">
        <f t="shared" si="31"/>
        <v/>
      </c>
      <c r="L88" s="2" t="str">
        <f t="shared" si="32"/>
        <v/>
      </c>
      <c r="M88" s="2" t="str">
        <f t="shared" si="33"/>
        <v/>
      </c>
    </row>
    <row r="89" spans="1:13" ht="40.5" x14ac:dyDescent="0.25">
      <c r="A89" s="16">
        <v>1</v>
      </c>
      <c r="B89" s="6">
        <v>5.2</v>
      </c>
      <c r="C89" s="52" t="s">
        <v>87</v>
      </c>
      <c r="D89" s="5"/>
      <c r="E89" s="49"/>
      <c r="F89" s="49"/>
      <c r="G89" s="49"/>
      <c r="H89" s="53"/>
      <c r="I89" s="2" t="str">
        <f t="shared" si="29"/>
        <v/>
      </c>
      <c r="J89" s="2" t="str">
        <f t="shared" si="30"/>
        <v/>
      </c>
      <c r="K89" s="2" t="str">
        <f t="shared" si="31"/>
        <v/>
      </c>
      <c r="L89" s="2" t="str">
        <f t="shared" si="32"/>
        <v/>
      </c>
      <c r="M89" s="2" t="str">
        <f t="shared" si="33"/>
        <v/>
      </c>
    </row>
    <row r="90" spans="1:13" ht="40.5" x14ac:dyDescent="0.25">
      <c r="A90" s="16">
        <v>1</v>
      </c>
      <c r="B90" s="4">
        <v>5.21</v>
      </c>
      <c r="C90" s="12" t="s">
        <v>88</v>
      </c>
      <c r="D90" s="4"/>
      <c r="E90" s="54"/>
      <c r="F90" s="54"/>
      <c r="G90" s="54"/>
      <c r="H90" s="55"/>
      <c r="I90" s="2" t="str">
        <f t="shared" si="29"/>
        <v/>
      </c>
      <c r="J90" s="2" t="str">
        <f t="shared" si="30"/>
        <v/>
      </c>
      <c r="K90" s="2" t="str">
        <f t="shared" si="31"/>
        <v/>
      </c>
      <c r="L90" s="2" t="str">
        <f t="shared" si="32"/>
        <v/>
      </c>
      <c r="M90" s="2" t="str">
        <f t="shared" si="33"/>
        <v/>
      </c>
    </row>
    <row r="91" spans="1:13" ht="40.5" x14ac:dyDescent="0.25">
      <c r="A91" s="16">
        <v>1</v>
      </c>
      <c r="B91" s="5">
        <v>5.22</v>
      </c>
      <c r="C91" s="52" t="s">
        <v>89</v>
      </c>
      <c r="D91" s="5"/>
      <c r="E91" s="49"/>
      <c r="F91" s="49"/>
      <c r="G91" s="49"/>
      <c r="H91" s="53"/>
      <c r="I91" s="2" t="str">
        <f t="shared" si="29"/>
        <v/>
      </c>
      <c r="J91" s="2" t="str">
        <f t="shared" si="30"/>
        <v/>
      </c>
      <c r="K91" s="2" t="str">
        <f t="shared" si="31"/>
        <v/>
      </c>
      <c r="L91" s="2" t="str">
        <f t="shared" si="32"/>
        <v/>
      </c>
      <c r="M91" s="2" t="str">
        <f t="shared" si="33"/>
        <v/>
      </c>
    </row>
    <row r="92" spans="1:13" ht="40.5" x14ac:dyDescent="0.25">
      <c r="A92" s="16">
        <v>1</v>
      </c>
      <c r="B92" s="4" t="s">
        <v>90</v>
      </c>
      <c r="C92" s="12" t="s">
        <v>91</v>
      </c>
      <c r="D92" s="4"/>
      <c r="E92" s="54"/>
      <c r="F92" s="54"/>
      <c r="G92" s="54"/>
      <c r="H92" s="55"/>
      <c r="I92" s="2" t="str">
        <f t="shared" si="29"/>
        <v/>
      </c>
      <c r="J92" s="2" t="str">
        <f t="shared" si="30"/>
        <v/>
      </c>
      <c r="K92" s="2" t="str">
        <f t="shared" si="31"/>
        <v/>
      </c>
      <c r="L92" s="2" t="str">
        <f t="shared" si="32"/>
        <v/>
      </c>
      <c r="M92" s="2" t="str">
        <f t="shared" si="33"/>
        <v/>
      </c>
    </row>
    <row r="93" spans="1:13" ht="40.5" x14ac:dyDescent="0.25">
      <c r="A93" s="16">
        <v>1</v>
      </c>
      <c r="B93" s="4" t="s">
        <v>92</v>
      </c>
      <c r="C93" s="12" t="s">
        <v>93</v>
      </c>
      <c r="D93" s="4"/>
      <c r="E93" s="54"/>
      <c r="F93" s="54"/>
      <c r="G93" s="54"/>
      <c r="H93" s="55"/>
      <c r="I93" s="2" t="str">
        <f t="shared" si="29"/>
        <v/>
      </c>
      <c r="J93" s="2" t="str">
        <f t="shared" si="30"/>
        <v/>
      </c>
      <c r="K93" s="2" t="str">
        <f t="shared" si="31"/>
        <v/>
      </c>
      <c r="L93" s="2" t="str">
        <f t="shared" si="32"/>
        <v/>
      </c>
      <c r="M93" s="2" t="str">
        <f t="shared" si="33"/>
        <v/>
      </c>
    </row>
    <row r="94" spans="1:13" ht="27" x14ac:dyDescent="0.25">
      <c r="A94" s="16">
        <v>1</v>
      </c>
      <c r="B94" s="5" t="s">
        <v>94</v>
      </c>
      <c r="C94" s="52" t="s">
        <v>95</v>
      </c>
      <c r="D94" s="5"/>
      <c r="E94" s="49"/>
      <c r="F94" s="49"/>
      <c r="G94" s="49"/>
      <c r="H94" s="53"/>
      <c r="I94" s="2" t="str">
        <f t="shared" si="29"/>
        <v/>
      </c>
      <c r="J94" s="2" t="str">
        <f t="shared" si="30"/>
        <v/>
      </c>
      <c r="K94" s="2" t="str">
        <f t="shared" si="31"/>
        <v/>
      </c>
      <c r="L94" s="2" t="str">
        <f t="shared" si="32"/>
        <v/>
      </c>
      <c r="M94" s="2" t="str">
        <f t="shared" si="33"/>
        <v/>
      </c>
    </row>
    <row r="95" spans="1:13" ht="27" x14ac:dyDescent="0.25">
      <c r="A95" s="16">
        <v>1</v>
      </c>
      <c r="B95" s="5" t="s">
        <v>96</v>
      </c>
      <c r="C95" s="52" t="s">
        <v>97</v>
      </c>
      <c r="D95" s="5"/>
      <c r="E95" s="49"/>
      <c r="F95" s="49"/>
      <c r="G95" s="49"/>
      <c r="H95" s="53"/>
      <c r="I95" s="2" t="str">
        <f t="shared" si="29"/>
        <v/>
      </c>
      <c r="J95" s="2" t="str">
        <f t="shared" si="30"/>
        <v/>
      </c>
      <c r="K95" s="2" t="str">
        <f t="shared" si="31"/>
        <v/>
      </c>
      <c r="L95" s="2" t="str">
        <f t="shared" si="32"/>
        <v/>
      </c>
      <c r="M95" s="2" t="str">
        <f t="shared" si="33"/>
        <v/>
      </c>
    </row>
    <row r="96" spans="1:13" ht="27" x14ac:dyDescent="0.25">
      <c r="A96" s="16">
        <v>1</v>
      </c>
      <c r="B96" s="4">
        <v>5.25</v>
      </c>
      <c r="C96" s="12" t="s">
        <v>98</v>
      </c>
      <c r="D96" s="4"/>
      <c r="E96" s="54"/>
      <c r="F96" s="54"/>
      <c r="G96" s="54"/>
      <c r="H96" s="55"/>
      <c r="I96" s="2" t="str">
        <f t="shared" si="29"/>
        <v/>
      </c>
      <c r="J96" s="2" t="str">
        <f t="shared" si="30"/>
        <v/>
      </c>
      <c r="K96" s="2" t="str">
        <f t="shared" si="31"/>
        <v/>
      </c>
      <c r="L96" s="2" t="str">
        <f t="shared" si="32"/>
        <v/>
      </c>
      <c r="M96" s="2" t="str">
        <f t="shared" si="33"/>
        <v/>
      </c>
    </row>
    <row r="97" spans="1:13" ht="27" x14ac:dyDescent="0.25">
      <c r="A97" s="16">
        <v>1</v>
      </c>
      <c r="B97" s="5">
        <v>5.26</v>
      </c>
      <c r="C97" s="52" t="s">
        <v>99</v>
      </c>
      <c r="D97" s="5"/>
      <c r="E97" s="49"/>
      <c r="F97" s="49"/>
      <c r="G97" s="49"/>
      <c r="H97" s="53"/>
      <c r="I97" s="2" t="str">
        <f t="shared" si="29"/>
        <v/>
      </c>
      <c r="J97" s="2" t="str">
        <f t="shared" si="30"/>
        <v/>
      </c>
      <c r="K97" s="2" t="str">
        <f t="shared" si="31"/>
        <v/>
      </c>
      <c r="L97" s="2" t="str">
        <f t="shared" si="32"/>
        <v/>
      </c>
      <c r="M97" s="2" t="str">
        <f t="shared" si="33"/>
        <v/>
      </c>
    </row>
    <row r="98" spans="1:13" ht="40.5" x14ac:dyDescent="0.25">
      <c r="A98" s="16">
        <v>1</v>
      </c>
      <c r="B98" s="4">
        <v>5.27</v>
      </c>
      <c r="C98" s="12" t="s">
        <v>100</v>
      </c>
      <c r="D98" s="4"/>
      <c r="E98" s="54"/>
      <c r="F98" s="54"/>
      <c r="G98" s="54"/>
      <c r="H98" s="55"/>
      <c r="I98" s="2" t="str">
        <f t="shared" si="29"/>
        <v/>
      </c>
      <c r="J98" s="2" t="str">
        <f t="shared" si="30"/>
        <v/>
      </c>
      <c r="K98" s="2" t="str">
        <f t="shared" si="31"/>
        <v/>
      </c>
      <c r="L98" s="2" t="str">
        <f t="shared" si="32"/>
        <v/>
      </c>
      <c r="M98" s="2" t="str">
        <f t="shared" si="33"/>
        <v/>
      </c>
    </row>
    <row r="99" spans="1:13" ht="40.5" x14ac:dyDescent="0.25">
      <c r="A99" s="16">
        <v>1</v>
      </c>
      <c r="B99" s="5">
        <v>5.28</v>
      </c>
      <c r="C99" s="52" t="s">
        <v>101</v>
      </c>
      <c r="D99" s="5"/>
      <c r="E99" s="49"/>
      <c r="F99" s="49"/>
      <c r="G99" s="49"/>
      <c r="H99" s="53"/>
      <c r="I99" s="2" t="str">
        <f t="shared" si="29"/>
        <v/>
      </c>
      <c r="J99" s="2" t="str">
        <f t="shared" si="30"/>
        <v/>
      </c>
      <c r="K99" s="2" t="str">
        <f t="shared" si="31"/>
        <v/>
      </c>
      <c r="L99" s="2" t="str">
        <f t="shared" si="32"/>
        <v/>
      </c>
      <c r="M99" s="2" t="str">
        <f t="shared" si="33"/>
        <v/>
      </c>
    </row>
    <row r="100" spans="1:13" ht="27" x14ac:dyDescent="0.25">
      <c r="A100" s="16">
        <v>1</v>
      </c>
      <c r="B100" s="4">
        <v>5.29</v>
      </c>
      <c r="C100" s="12" t="s">
        <v>102</v>
      </c>
      <c r="D100" s="4"/>
      <c r="E100" s="54"/>
      <c r="F100" s="54"/>
      <c r="G100" s="54"/>
      <c r="H100" s="55"/>
      <c r="I100" s="2" t="str">
        <f t="shared" si="29"/>
        <v/>
      </c>
      <c r="J100" s="2" t="str">
        <f t="shared" si="30"/>
        <v/>
      </c>
      <c r="K100" s="2" t="str">
        <f t="shared" si="31"/>
        <v/>
      </c>
      <c r="L100" s="2" t="str">
        <f t="shared" si="32"/>
        <v/>
      </c>
      <c r="M100" s="2" t="str">
        <f t="shared" si="33"/>
        <v/>
      </c>
    </row>
    <row r="101" spans="1:13" ht="40.5" x14ac:dyDescent="0.25">
      <c r="A101" s="16">
        <v>1</v>
      </c>
      <c r="B101" s="7" t="s">
        <v>103</v>
      </c>
      <c r="C101" s="52" t="s">
        <v>104</v>
      </c>
      <c r="D101" s="5"/>
      <c r="E101" s="49"/>
      <c r="F101" s="49"/>
      <c r="G101" s="49"/>
      <c r="H101" s="53"/>
      <c r="I101" s="2" t="str">
        <f t="shared" si="29"/>
        <v/>
      </c>
      <c r="J101" s="2" t="str">
        <f t="shared" si="30"/>
        <v/>
      </c>
      <c r="K101" s="2" t="str">
        <f t="shared" si="31"/>
        <v/>
      </c>
      <c r="L101" s="2" t="str">
        <f t="shared" si="32"/>
        <v/>
      </c>
      <c r="M101" s="2" t="str">
        <f t="shared" si="33"/>
        <v/>
      </c>
    </row>
    <row r="102" spans="1:13" ht="27" x14ac:dyDescent="0.25">
      <c r="A102" s="16">
        <v>1</v>
      </c>
      <c r="B102" s="5" t="s">
        <v>105</v>
      </c>
      <c r="C102" s="52" t="s">
        <v>106</v>
      </c>
      <c r="D102" s="5"/>
      <c r="E102" s="49"/>
      <c r="F102" s="49"/>
      <c r="G102" s="49"/>
      <c r="H102" s="53"/>
      <c r="I102" s="2" t="str">
        <f t="shared" si="29"/>
        <v/>
      </c>
      <c r="J102" s="2" t="str">
        <f t="shared" si="30"/>
        <v/>
      </c>
      <c r="K102" s="2" t="str">
        <f t="shared" si="31"/>
        <v/>
      </c>
      <c r="L102" s="2" t="str">
        <f t="shared" si="32"/>
        <v/>
      </c>
      <c r="M102" s="2" t="str">
        <f t="shared" si="33"/>
        <v/>
      </c>
    </row>
    <row r="103" spans="1:13" ht="40.5" x14ac:dyDescent="0.25">
      <c r="A103" s="16">
        <v>1</v>
      </c>
      <c r="B103" s="4">
        <v>5.31</v>
      </c>
      <c r="C103" s="12" t="s">
        <v>107</v>
      </c>
      <c r="D103" s="4"/>
      <c r="E103" s="54"/>
      <c r="F103" s="54"/>
      <c r="G103" s="54"/>
      <c r="H103" s="55"/>
      <c r="I103" s="2" t="str">
        <f t="shared" si="29"/>
        <v/>
      </c>
      <c r="J103" s="2" t="str">
        <f t="shared" si="30"/>
        <v/>
      </c>
      <c r="K103" s="2" t="str">
        <f t="shared" si="31"/>
        <v/>
      </c>
      <c r="L103" s="2" t="str">
        <f t="shared" si="32"/>
        <v/>
      </c>
      <c r="M103" s="2" t="str">
        <f t="shared" si="33"/>
        <v/>
      </c>
    </row>
    <row r="104" spans="1:13" ht="27" x14ac:dyDescent="0.25">
      <c r="A104" s="16">
        <v>1</v>
      </c>
      <c r="B104" s="5">
        <v>5.32</v>
      </c>
      <c r="C104" s="52" t="s">
        <v>108</v>
      </c>
      <c r="D104" s="5"/>
      <c r="E104" s="49"/>
      <c r="F104" s="49"/>
      <c r="G104" s="49"/>
      <c r="H104" s="53"/>
      <c r="I104" s="2" t="str">
        <f t="shared" si="29"/>
        <v/>
      </c>
      <c r="J104" s="2" t="str">
        <f t="shared" si="30"/>
        <v/>
      </c>
      <c r="K104" s="2" t="str">
        <f t="shared" si="31"/>
        <v/>
      </c>
      <c r="L104" s="2" t="str">
        <f t="shared" si="32"/>
        <v/>
      </c>
      <c r="M104" s="2" t="str">
        <f t="shared" si="33"/>
        <v/>
      </c>
    </row>
    <row r="105" spans="1:13" ht="27" x14ac:dyDescent="0.25">
      <c r="A105" s="16">
        <v>1</v>
      </c>
      <c r="B105" s="4" t="s">
        <v>109</v>
      </c>
      <c r="C105" s="12" t="s">
        <v>110</v>
      </c>
      <c r="D105" s="4"/>
      <c r="E105" s="54"/>
      <c r="F105" s="54"/>
      <c r="G105" s="54"/>
      <c r="H105" s="55"/>
      <c r="I105" s="2" t="str">
        <f t="shared" si="29"/>
        <v/>
      </c>
      <c r="J105" s="2" t="str">
        <f t="shared" si="30"/>
        <v/>
      </c>
      <c r="K105" s="2" t="str">
        <f t="shared" si="31"/>
        <v/>
      </c>
      <c r="L105" s="2" t="str">
        <f t="shared" si="32"/>
        <v/>
      </c>
      <c r="M105" s="2" t="str">
        <f t="shared" si="33"/>
        <v/>
      </c>
    </row>
    <row r="106" spans="1:13" ht="27" x14ac:dyDescent="0.25">
      <c r="A106" s="16">
        <v>1</v>
      </c>
      <c r="B106" s="4" t="s">
        <v>111</v>
      </c>
      <c r="C106" s="12" t="s">
        <v>112</v>
      </c>
      <c r="D106" s="4"/>
      <c r="E106" s="54"/>
      <c r="F106" s="54"/>
      <c r="G106" s="54"/>
      <c r="H106" s="55"/>
      <c r="I106" s="2" t="str">
        <f t="shared" si="29"/>
        <v/>
      </c>
      <c r="J106" s="2" t="str">
        <f t="shared" si="30"/>
        <v/>
      </c>
      <c r="K106" s="2" t="str">
        <f t="shared" si="31"/>
        <v/>
      </c>
      <c r="L106" s="2" t="str">
        <f t="shared" si="32"/>
        <v/>
      </c>
      <c r="M106" s="2" t="str">
        <f t="shared" si="33"/>
        <v/>
      </c>
    </row>
    <row r="107" spans="1:13" ht="40.5" x14ac:dyDescent="0.25">
      <c r="A107" s="16">
        <v>1</v>
      </c>
      <c r="B107" s="5" t="s">
        <v>113</v>
      </c>
      <c r="C107" s="52" t="s">
        <v>114</v>
      </c>
      <c r="D107" s="5"/>
      <c r="E107" s="49"/>
      <c r="F107" s="49"/>
      <c r="G107" s="49"/>
      <c r="H107" s="53"/>
      <c r="I107" s="2" t="str">
        <f t="shared" si="29"/>
        <v/>
      </c>
      <c r="J107" s="2" t="str">
        <f t="shared" si="30"/>
        <v/>
      </c>
      <c r="K107" s="2" t="str">
        <f t="shared" si="31"/>
        <v/>
      </c>
      <c r="L107" s="2" t="str">
        <f t="shared" si="32"/>
        <v/>
      </c>
      <c r="M107" s="2" t="str">
        <f t="shared" si="33"/>
        <v/>
      </c>
    </row>
    <row r="108" spans="1:13" ht="40.5" x14ac:dyDescent="0.25">
      <c r="A108" s="16">
        <v>1</v>
      </c>
      <c r="B108" s="5" t="s">
        <v>115</v>
      </c>
      <c r="C108" s="52" t="s">
        <v>116</v>
      </c>
      <c r="D108" s="5"/>
      <c r="E108" s="49"/>
      <c r="F108" s="49"/>
      <c r="G108" s="49"/>
      <c r="H108" s="53"/>
      <c r="I108" s="2" t="str">
        <f t="shared" si="29"/>
        <v/>
      </c>
      <c r="J108" s="2" t="str">
        <f t="shared" si="30"/>
        <v/>
      </c>
      <c r="K108" s="2" t="str">
        <f t="shared" si="31"/>
        <v/>
      </c>
      <c r="L108" s="2" t="str">
        <f t="shared" si="32"/>
        <v/>
      </c>
      <c r="M108" s="2" t="str">
        <f t="shared" si="33"/>
        <v/>
      </c>
    </row>
    <row r="109" spans="1:13" ht="27" x14ac:dyDescent="0.25">
      <c r="A109" s="16">
        <v>1</v>
      </c>
      <c r="B109" s="4">
        <v>5.35</v>
      </c>
      <c r="C109" s="12" t="s">
        <v>117</v>
      </c>
      <c r="D109" s="4"/>
      <c r="E109" s="54"/>
      <c r="F109" s="54"/>
      <c r="G109" s="54"/>
      <c r="H109" s="55"/>
      <c r="I109" s="2" t="str">
        <f t="shared" si="29"/>
        <v/>
      </c>
      <c r="J109" s="2" t="str">
        <f t="shared" si="30"/>
        <v/>
      </c>
      <c r="K109" s="2" t="str">
        <f t="shared" si="31"/>
        <v/>
      </c>
      <c r="L109" s="2" t="str">
        <f t="shared" si="32"/>
        <v/>
      </c>
      <c r="M109" s="2" t="str">
        <f t="shared" si="33"/>
        <v/>
      </c>
    </row>
    <row r="110" spans="1:13" ht="54" x14ac:dyDescent="0.25">
      <c r="A110" s="16">
        <v>1</v>
      </c>
      <c r="B110" s="5">
        <v>5.36</v>
      </c>
      <c r="C110" s="52" t="s">
        <v>118</v>
      </c>
      <c r="D110" s="5"/>
      <c r="E110" s="49"/>
      <c r="F110" s="49"/>
      <c r="G110" s="49"/>
      <c r="H110" s="53"/>
      <c r="I110" s="2" t="str">
        <f t="shared" si="29"/>
        <v/>
      </c>
      <c r="J110" s="2" t="str">
        <f t="shared" si="30"/>
        <v/>
      </c>
      <c r="K110" s="2" t="str">
        <f t="shared" si="31"/>
        <v/>
      </c>
      <c r="L110" s="2" t="str">
        <f t="shared" si="32"/>
        <v/>
      </c>
      <c r="M110" s="2" t="str">
        <f t="shared" si="33"/>
        <v/>
      </c>
    </row>
    <row r="111" spans="1:13" ht="27" x14ac:dyDescent="0.25">
      <c r="A111" s="16">
        <v>1</v>
      </c>
      <c r="B111" s="4">
        <v>5.37</v>
      </c>
      <c r="C111" s="12" t="s">
        <v>119</v>
      </c>
      <c r="D111" s="4"/>
      <c r="E111" s="54"/>
      <c r="F111" s="54"/>
      <c r="G111" s="54"/>
      <c r="H111" s="55"/>
      <c r="I111" s="2" t="str">
        <f t="shared" ref="I111:I174" si="34">IF($D111="Yes", 1, "")</f>
        <v/>
      </c>
      <c r="J111" s="2" t="str">
        <f t="shared" ref="J111:J174" si="35">IF($D111="No", 1, "")</f>
        <v/>
      </c>
      <c r="K111" s="2" t="str">
        <f t="shared" ref="K111:K174" si="36">IF($D111="Not Applicable", 1, "")</f>
        <v/>
      </c>
      <c r="L111" s="2" t="str">
        <f t="shared" ref="L111:L174" si="37">IF($D111="Refer to comments", 1, "")</f>
        <v/>
      </c>
      <c r="M111" s="2" t="str">
        <f t="shared" ref="M111:M174" si="38">IF($D111="Clarification required", 1, "")</f>
        <v/>
      </c>
    </row>
    <row r="112" spans="1:13" ht="39.950000000000003" customHeight="1" x14ac:dyDescent="0.25">
      <c r="B112" s="92" t="s">
        <v>120</v>
      </c>
      <c r="C112" s="92"/>
      <c r="D112" s="51" t="s">
        <v>6</v>
      </c>
      <c r="E112" s="46" t="s">
        <v>271</v>
      </c>
      <c r="F112" s="46" t="s">
        <v>273</v>
      </c>
      <c r="G112" s="46" t="s">
        <v>272</v>
      </c>
      <c r="H112" s="51" t="s">
        <v>7</v>
      </c>
      <c r="I112" s="13" t="s">
        <v>210</v>
      </c>
      <c r="J112" s="13" t="s">
        <v>211</v>
      </c>
      <c r="K112" s="14" t="s">
        <v>212</v>
      </c>
      <c r="L112" s="14" t="s">
        <v>213</v>
      </c>
      <c r="M112" s="14" t="s">
        <v>274</v>
      </c>
    </row>
    <row r="113" spans="1:13" ht="27" x14ac:dyDescent="0.25">
      <c r="A113" s="16">
        <v>1</v>
      </c>
      <c r="B113" s="8" t="s">
        <v>121</v>
      </c>
      <c r="C113" s="52" t="s">
        <v>122</v>
      </c>
      <c r="D113" s="5"/>
      <c r="E113" s="49"/>
      <c r="F113" s="49"/>
      <c r="G113" s="49"/>
      <c r="H113" s="53"/>
      <c r="I113" s="2" t="str">
        <f t="shared" si="34"/>
        <v/>
      </c>
      <c r="J113" s="2" t="str">
        <f t="shared" si="35"/>
        <v/>
      </c>
      <c r="K113" s="2" t="str">
        <f t="shared" si="36"/>
        <v/>
      </c>
      <c r="L113" s="2" t="str">
        <f t="shared" si="37"/>
        <v/>
      </c>
      <c r="M113" s="2" t="str">
        <f t="shared" si="38"/>
        <v/>
      </c>
    </row>
    <row r="114" spans="1:13" ht="40.5" x14ac:dyDescent="0.25">
      <c r="A114" s="16">
        <v>1</v>
      </c>
      <c r="B114" s="8" t="s">
        <v>123</v>
      </c>
      <c r="C114" s="52" t="s">
        <v>124</v>
      </c>
      <c r="D114" s="5"/>
      <c r="E114" s="49"/>
      <c r="F114" s="49"/>
      <c r="G114" s="49"/>
      <c r="H114" s="53"/>
      <c r="I114" s="2" t="str">
        <f t="shared" si="34"/>
        <v/>
      </c>
      <c r="J114" s="2" t="str">
        <f t="shared" si="35"/>
        <v/>
      </c>
      <c r="K114" s="2" t="str">
        <f t="shared" si="36"/>
        <v/>
      </c>
      <c r="L114" s="2" t="str">
        <f t="shared" si="37"/>
        <v/>
      </c>
      <c r="M114" s="2" t="str">
        <f t="shared" si="38"/>
        <v/>
      </c>
    </row>
    <row r="115" spans="1:13" ht="40.5" x14ac:dyDescent="0.25">
      <c r="A115" s="16">
        <v>1</v>
      </c>
      <c r="B115" s="8" t="s">
        <v>125</v>
      </c>
      <c r="C115" s="52" t="s">
        <v>126</v>
      </c>
      <c r="D115" s="5"/>
      <c r="E115" s="49"/>
      <c r="F115" s="49"/>
      <c r="G115" s="49"/>
      <c r="H115" s="53"/>
      <c r="I115" s="2" t="str">
        <f t="shared" si="34"/>
        <v/>
      </c>
      <c r="J115" s="2" t="str">
        <f t="shared" si="35"/>
        <v/>
      </c>
      <c r="K115" s="2" t="str">
        <f t="shared" si="36"/>
        <v/>
      </c>
      <c r="L115" s="2" t="str">
        <f t="shared" si="37"/>
        <v/>
      </c>
      <c r="M115" s="2" t="str">
        <f t="shared" si="38"/>
        <v/>
      </c>
    </row>
    <row r="116" spans="1:13" ht="27" x14ac:dyDescent="0.25">
      <c r="A116" s="16">
        <v>1</v>
      </c>
      <c r="B116" s="4">
        <v>6.2</v>
      </c>
      <c r="C116" s="12" t="s">
        <v>127</v>
      </c>
      <c r="D116" s="4"/>
      <c r="E116" s="54"/>
      <c r="F116" s="54"/>
      <c r="G116" s="54"/>
      <c r="H116" s="55"/>
      <c r="I116" s="2" t="str">
        <f t="shared" si="34"/>
        <v/>
      </c>
      <c r="J116" s="2" t="str">
        <f t="shared" si="35"/>
        <v/>
      </c>
      <c r="K116" s="2" t="str">
        <f t="shared" si="36"/>
        <v/>
      </c>
      <c r="L116" s="2" t="str">
        <f t="shared" si="37"/>
        <v/>
      </c>
      <c r="M116" s="2" t="str">
        <f t="shared" si="38"/>
        <v/>
      </c>
    </row>
    <row r="117" spans="1:13" ht="27" x14ac:dyDescent="0.25">
      <c r="A117" s="16">
        <v>1</v>
      </c>
      <c r="B117" s="8" t="s">
        <v>128</v>
      </c>
      <c r="C117" s="52" t="s">
        <v>129</v>
      </c>
      <c r="D117" s="5"/>
      <c r="E117" s="49"/>
      <c r="F117" s="49"/>
      <c r="G117" s="49"/>
      <c r="H117" s="53"/>
      <c r="I117" s="2" t="str">
        <f t="shared" si="34"/>
        <v/>
      </c>
      <c r="J117" s="2" t="str">
        <f t="shared" si="35"/>
        <v/>
      </c>
      <c r="K117" s="2" t="str">
        <f t="shared" si="36"/>
        <v/>
      </c>
      <c r="L117" s="2" t="str">
        <f t="shared" si="37"/>
        <v/>
      </c>
      <c r="M117" s="2" t="str">
        <f t="shared" si="38"/>
        <v/>
      </c>
    </row>
    <row r="118" spans="1:13" ht="40.5" x14ac:dyDescent="0.25">
      <c r="A118" s="16">
        <v>1</v>
      </c>
      <c r="B118" s="8" t="s">
        <v>130</v>
      </c>
      <c r="C118" s="52" t="s">
        <v>131</v>
      </c>
      <c r="D118" s="5"/>
      <c r="E118" s="49"/>
      <c r="F118" s="49"/>
      <c r="G118" s="49"/>
      <c r="H118" s="53"/>
      <c r="I118" s="2" t="str">
        <f t="shared" si="34"/>
        <v/>
      </c>
      <c r="J118" s="2" t="str">
        <f t="shared" si="35"/>
        <v/>
      </c>
      <c r="K118" s="2" t="str">
        <f t="shared" si="36"/>
        <v/>
      </c>
      <c r="L118" s="2" t="str">
        <f t="shared" si="37"/>
        <v/>
      </c>
      <c r="M118" s="2" t="str">
        <f t="shared" si="38"/>
        <v/>
      </c>
    </row>
    <row r="119" spans="1:13" x14ac:dyDescent="0.25">
      <c r="A119" s="16">
        <v>1</v>
      </c>
      <c r="B119" s="4" t="s">
        <v>132</v>
      </c>
      <c r="C119" s="12" t="s">
        <v>133</v>
      </c>
      <c r="D119" s="4"/>
      <c r="E119" s="54"/>
      <c r="F119" s="54"/>
      <c r="G119" s="54"/>
      <c r="H119" s="55"/>
      <c r="I119" s="2" t="str">
        <f t="shared" si="34"/>
        <v/>
      </c>
      <c r="J119" s="2" t="str">
        <f t="shared" si="35"/>
        <v/>
      </c>
      <c r="K119" s="2" t="str">
        <f t="shared" si="36"/>
        <v/>
      </c>
      <c r="L119" s="2" t="str">
        <f t="shared" si="37"/>
        <v/>
      </c>
      <c r="M119" s="2" t="str">
        <f t="shared" si="38"/>
        <v/>
      </c>
    </row>
    <row r="120" spans="1:13" ht="40.5" x14ac:dyDescent="0.25">
      <c r="A120" s="16">
        <v>1</v>
      </c>
      <c r="B120" s="4" t="s">
        <v>134</v>
      </c>
      <c r="C120" s="12" t="s">
        <v>135</v>
      </c>
      <c r="D120" s="4"/>
      <c r="E120" s="54"/>
      <c r="F120" s="54"/>
      <c r="G120" s="54"/>
      <c r="H120" s="55"/>
      <c r="I120" s="2" t="str">
        <f t="shared" si="34"/>
        <v/>
      </c>
      <c r="J120" s="2" t="str">
        <f t="shared" si="35"/>
        <v/>
      </c>
      <c r="K120" s="2" t="str">
        <f t="shared" si="36"/>
        <v/>
      </c>
      <c r="L120" s="2" t="str">
        <f t="shared" si="37"/>
        <v/>
      </c>
      <c r="M120" s="2" t="str">
        <f t="shared" si="38"/>
        <v/>
      </c>
    </row>
    <row r="121" spans="1:13" ht="54" x14ac:dyDescent="0.25">
      <c r="A121" s="16">
        <v>1</v>
      </c>
      <c r="B121" s="8">
        <v>6.5</v>
      </c>
      <c r="C121" s="52" t="s">
        <v>136</v>
      </c>
      <c r="D121" s="5"/>
      <c r="E121" s="49"/>
      <c r="F121" s="49"/>
      <c r="G121" s="49"/>
      <c r="H121" s="53"/>
      <c r="I121" s="2" t="str">
        <f t="shared" si="34"/>
        <v/>
      </c>
      <c r="J121" s="2" t="str">
        <f t="shared" si="35"/>
        <v/>
      </c>
      <c r="K121" s="2" t="str">
        <f t="shared" si="36"/>
        <v/>
      </c>
      <c r="L121" s="2" t="str">
        <f t="shared" si="37"/>
        <v/>
      </c>
      <c r="M121" s="2" t="str">
        <f t="shared" si="38"/>
        <v/>
      </c>
    </row>
    <row r="122" spans="1:13" ht="40.5" x14ac:dyDescent="0.25">
      <c r="A122" s="16">
        <v>1</v>
      </c>
      <c r="B122" s="4" t="s">
        <v>137</v>
      </c>
      <c r="C122" s="12" t="s">
        <v>138</v>
      </c>
      <c r="D122" s="4"/>
      <c r="E122" s="54"/>
      <c r="F122" s="54"/>
      <c r="G122" s="54"/>
      <c r="H122" s="55"/>
      <c r="I122" s="2" t="str">
        <f t="shared" si="34"/>
        <v/>
      </c>
      <c r="J122" s="2" t="str">
        <f t="shared" si="35"/>
        <v/>
      </c>
      <c r="K122" s="2" t="str">
        <f t="shared" si="36"/>
        <v/>
      </c>
      <c r="L122" s="2" t="str">
        <f t="shared" si="37"/>
        <v/>
      </c>
      <c r="M122" s="2" t="str">
        <f t="shared" si="38"/>
        <v/>
      </c>
    </row>
    <row r="123" spans="1:13" ht="27" x14ac:dyDescent="0.25">
      <c r="A123" s="16">
        <v>1</v>
      </c>
      <c r="B123" s="4" t="s">
        <v>139</v>
      </c>
      <c r="C123" s="12" t="s">
        <v>140</v>
      </c>
      <c r="D123" s="4"/>
      <c r="E123" s="54"/>
      <c r="F123" s="54"/>
      <c r="G123" s="54"/>
      <c r="H123" s="55"/>
      <c r="I123" s="2" t="str">
        <f t="shared" si="34"/>
        <v/>
      </c>
      <c r="J123" s="2" t="str">
        <f t="shared" si="35"/>
        <v/>
      </c>
      <c r="K123" s="2" t="str">
        <f t="shared" si="36"/>
        <v/>
      </c>
      <c r="L123" s="2" t="str">
        <f t="shared" si="37"/>
        <v/>
      </c>
      <c r="M123" s="2" t="str">
        <f t="shared" si="38"/>
        <v/>
      </c>
    </row>
    <row r="124" spans="1:13" ht="27" x14ac:dyDescent="0.25">
      <c r="A124" s="16">
        <v>1</v>
      </c>
      <c r="B124" s="4" t="s">
        <v>141</v>
      </c>
      <c r="C124" s="12" t="s">
        <v>142</v>
      </c>
      <c r="D124" s="4"/>
      <c r="E124" s="54"/>
      <c r="F124" s="54"/>
      <c r="G124" s="54"/>
      <c r="H124" s="55"/>
      <c r="I124" s="2" t="str">
        <f t="shared" si="34"/>
        <v/>
      </c>
      <c r="J124" s="2" t="str">
        <f t="shared" si="35"/>
        <v/>
      </c>
      <c r="K124" s="2" t="str">
        <f t="shared" si="36"/>
        <v/>
      </c>
      <c r="L124" s="2" t="str">
        <f t="shared" si="37"/>
        <v/>
      </c>
      <c r="M124" s="2" t="str">
        <f t="shared" si="38"/>
        <v/>
      </c>
    </row>
    <row r="125" spans="1:13" ht="27" x14ac:dyDescent="0.25">
      <c r="A125" s="16">
        <v>1</v>
      </c>
      <c r="B125" s="8" t="s">
        <v>143</v>
      </c>
      <c r="C125" s="52" t="s">
        <v>144</v>
      </c>
      <c r="D125" s="5"/>
      <c r="E125" s="49"/>
      <c r="F125" s="49"/>
      <c r="G125" s="49"/>
      <c r="H125" s="53"/>
      <c r="I125" s="2" t="str">
        <f t="shared" si="34"/>
        <v/>
      </c>
      <c r="J125" s="2" t="str">
        <f t="shared" si="35"/>
        <v/>
      </c>
      <c r="K125" s="2" t="str">
        <f t="shared" si="36"/>
        <v/>
      </c>
      <c r="L125" s="2" t="str">
        <f t="shared" si="37"/>
        <v/>
      </c>
      <c r="M125" s="2" t="str">
        <f t="shared" si="38"/>
        <v/>
      </c>
    </row>
    <row r="126" spans="1:13" ht="40.5" x14ac:dyDescent="0.25">
      <c r="A126" s="16">
        <v>1</v>
      </c>
      <c r="B126" s="8" t="s">
        <v>145</v>
      </c>
      <c r="C126" s="52" t="s">
        <v>146</v>
      </c>
      <c r="D126" s="5"/>
      <c r="E126" s="49"/>
      <c r="F126" s="49"/>
      <c r="G126" s="49"/>
      <c r="H126" s="53"/>
      <c r="I126" s="2" t="str">
        <f t="shared" si="34"/>
        <v/>
      </c>
      <c r="J126" s="2" t="str">
        <f t="shared" si="35"/>
        <v/>
      </c>
      <c r="K126" s="2" t="str">
        <f t="shared" si="36"/>
        <v/>
      </c>
      <c r="L126" s="2" t="str">
        <f t="shared" si="37"/>
        <v/>
      </c>
      <c r="M126" s="2" t="str">
        <f t="shared" si="38"/>
        <v/>
      </c>
    </row>
    <row r="127" spans="1:13" ht="40.5" x14ac:dyDescent="0.25">
      <c r="A127" s="16">
        <v>1</v>
      </c>
      <c r="B127" s="4">
        <v>6.8</v>
      </c>
      <c r="C127" s="12" t="s">
        <v>147</v>
      </c>
      <c r="D127" s="4"/>
      <c r="E127" s="54"/>
      <c r="F127" s="54"/>
      <c r="G127" s="54"/>
      <c r="H127" s="55"/>
      <c r="I127" s="2" t="str">
        <f t="shared" si="34"/>
        <v/>
      </c>
      <c r="J127" s="2" t="str">
        <f t="shared" si="35"/>
        <v/>
      </c>
      <c r="K127" s="2" t="str">
        <f t="shared" si="36"/>
        <v/>
      </c>
      <c r="L127" s="2" t="str">
        <f t="shared" si="37"/>
        <v/>
      </c>
      <c r="M127" s="2" t="str">
        <f t="shared" si="38"/>
        <v/>
      </c>
    </row>
    <row r="128" spans="1:13" ht="39.950000000000003" customHeight="1" x14ac:dyDescent="0.25">
      <c r="B128" s="92" t="s">
        <v>148</v>
      </c>
      <c r="C128" s="92"/>
      <c r="D128" s="51" t="s">
        <v>6</v>
      </c>
      <c r="E128" s="46" t="s">
        <v>271</v>
      </c>
      <c r="F128" s="46" t="s">
        <v>273</v>
      </c>
      <c r="G128" s="46" t="s">
        <v>272</v>
      </c>
      <c r="H128" s="51" t="s">
        <v>7</v>
      </c>
      <c r="I128" s="13" t="s">
        <v>210</v>
      </c>
      <c r="J128" s="13" t="s">
        <v>211</v>
      </c>
      <c r="K128" s="14" t="s">
        <v>212</v>
      </c>
      <c r="L128" s="14" t="s">
        <v>213</v>
      </c>
      <c r="M128" s="14" t="s">
        <v>274</v>
      </c>
    </row>
    <row r="129" spans="1:13" ht="27" x14ac:dyDescent="0.25">
      <c r="A129" s="16">
        <v>1</v>
      </c>
      <c r="B129" s="8">
        <v>7.1</v>
      </c>
      <c r="C129" s="52" t="s">
        <v>149</v>
      </c>
      <c r="D129" s="5"/>
      <c r="E129" s="49"/>
      <c r="F129" s="49"/>
      <c r="G129" s="49"/>
      <c r="H129" s="53"/>
      <c r="I129" s="2" t="str">
        <f t="shared" si="34"/>
        <v/>
      </c>
      <c r="J129" s="2" t="str">
        <f t="shared" si="35"/>
        <v/>
      </c>
      <c r="K129" s="2" t="str">
        <f t="shared" si="36"/>
        <v/>
      </c>
      <c r="L129" s="2" t="str">
        <f t="shared" si="37"/>
        <v/>
      </c>
      <c r="M129" s="2" t="str">
        <f t="shared" si="38"/>
        <v/>
      </c>
    </row>
    <row r="130" spans="1:13" ht="27" x14ac:dyDescent="0.25">
      <c r="A130" s="16">
        <v>1</v>
      </c>
      <c r="B130" s="4">
        <v>7.2</v>
      </c>
      <c r="C130" s="12" t="s">
        <v>150</v>
      </c>
      <c r="D130" s="4"/>
      <c r="E130" s="54"/>
      <c r="F130" s="54"/>
      <c r="G130" s="54"/>
      <c r="H130" s="55"/>
      <c r="I130" s="2" t="str">
        <f t="shared" si="34"/>
        <v/>
      </c>
      <c r="J130" s="2" t="str">
        <f t="shared" si="35"/>
        <v/>
      </c>
      <c r="K130" s="2" t="str">
        <f t="shared" si="36"/>
        <v/>
      </c>
      <c r="L130" s="2" t="str">
        <f t="shared" si="37"/>
        <v/>
      </c>
      <c r="M130" s="2" t="str">
        <f t="shared" si="38"/>
        <v/>
      </c>
    </row>
    <row r="131" spans="1:13" ht="27" x14ac:dyDescent="0.25">
      <c r="A131" s="16">
        <v>1</v>
      </c>
      <c r="B131" s="8">
        <v>7.3</v>
      </c>
      <c r="C131" s="52" t="s">
        <v>151</v>
      </c>
      <c r="D131" s="5"/>
      <c r="E131" s="49"/>
      <c r="F131" s="49"/>
      <c r="G131" s="49"/>
      <c r="H131" s="53"/>
      <c r="I131" s="2" t="str">
        <f t="shared" si="34"/>
        <v/>
      </c>
      <c r="J131" s="2" t="str">
        <f t="shared" si="35"/>
        <v/>
      </c>
      <c r="K131" s="2" t="str">
        <f t="shared" si="36"/>
        <v/>
      </c>
      <c r="L131" s="2" t="str">
        <f t="shared" si="37"/>
        <v/>
      </c>
      <c r="M131" s="2" t="str">
        <f t="shared" si="38"/>
        <v/>
      </c>
    </row>
    <row r="132" spans="1:13" ht="27" x14ac:dyDescent="0.25">
      <c r="A132" s="16">
        <v>1</v>
      </c>
      <c r="B132" s="4">
        <v>7.4</v>
      </c>
      <c r="C132" s="12" t="s">
        <v>152</v>
      </c>
      <c r="D132" s="4"/>
      <c r="E132" s="54"/>
      <c r="F132" s="54"/>
      <c r="G132" s="54"/>
      <c r="H132" s="55"/>
      <c r="I132" s="2" t="str">
        <f t="shared" si="34"/>
        <v/>
      </c>
      <c r="J132" s="2" t="str">
        <f t="shared" si="35"/>
        <v/>
      </c>
      <c r="K132" s="2" t="str">
        <f t="shared" si="36"/>
        <v/>
      </c>
      <c r="L132" s="2" t="str">
        <f t="shared" si="37"/>
        <v/>
      </c>
      <c r="M132" s="2" t="str">
        <f t="shared" si="38"/>
        <v/>
      </c>
    </row>
    <row r="133" spans="1:13" ht="40.5" x14ac:dyDescent="0.25">
      <c r="A133" s="16">
        <v>1</v>
      </c>
      <c r="B133" s="8">
        <v>7.5</v>
      </c>
      <c r="C133" s="52" t="s">
        <v>153</v>
      </c>
      <c r="D133" s="5"/>
      <c r="E133" s="49"/>
      <c r="F133" s="49"/>
      <c r="G133" s="49"/>
      <c r="H133" s="53"/>
      <c r="I133" s="2" t="str">
        <f t="shared" si="34"/>
        <v/>
      </c>
      <c r="J133" s="2" t="str">
        <f t="shared" si="35"/>
        <v/>
      </c>
      <c r="K133" s="2" t="str">
        <f t="shared" si="36"/>
        <v/>
      </c>
      <c r="L133" s="2" t="str">
        <f t="shared" si="37"/>
        <v/>
      </c>
      <c r="M133" s="2" t="str">
        <f t="shared" si="38"/>
        <v/>
      </c>
    </row>
    <row r="134" spans="1:13" ht="27" x14ac:dyDescent="0.25">
      <c r="A134" s="16">
        <v>1</v>
      </c>
      <c r="B134" s="4">
        <v>7.6</v>
      </c>
      <c r="C134" s="12" t="s">
        <v>154</v>
      </c>
      <c r="D134" s="4"/>
      <c r="E134" s="54"/>
      <c r="F134" s="54"/>
      <c r="G134" s="54"/>
      <c r="H134" s="55"/>
      <c r="I134" s="2" t="str">
        <f t="shared" si="34"/>
        <v/>
      </c>
      <c r="J134" s="2" t="str">
        <f t="shared" si="35"/>
        <v/>
      </c>
      <c r="K134" s="2" t="str">
        <f t="shared" si="36"/>
        <v/>
      </c>
      <c r="L134" s="2" t="str">
        <f t="shared" si="37"/>
        <v/>
      </c>
      <c r="M134" s="2" t="str">
        <f t="shared" si="38"/>
        <v/>
      </c>
    </row>
    <row r="135" spans="1:13" ht="40.5" x14ac:dyDescent="0.25">
      <c r="A135" s="16">
        <v>1</v>
      </c>
      <c r="B135" s="8">
        <v>7.7</v>
      </c>
      <c r="C135" s="52" t="s">
        <v>155</v>
      </c>
      <c r="D135" s="5"/>
      <c r="E135" s="49"/>
      <c r="F135" s="49"/>
      <c r="G135" s="49"/>
      <c r="H135" s="53"/>
      <c r="I135" s="2" t="str">
        <f t="shared" si="34"/>
        <v/>
      </c>
      <c r="J135" s="2" t="str">
        <f t="shared" si="35"/>
        <v/>
      </c>
      <c r="K135" s="2" t="str">
        <f t="shared" si="36"/>
        <v/>
      </c>
      <c r="L135" s="2" t="str">
        <f t="shared" si="37"/>
        <v/>
      </c>
      <c r="M135" s="2" t="str">
        <f t="shared" si="38"/>
        <v/>
      </c>
    </row>
    <row r="136" spans="1:13" x14ac:dyDescent="0.25">
      <c r="A136" s="16">
        <v>1</v>
      </c>
      <c r="B136" s="4">
        <v>7.8</v>
      </c>
      <c r="C136" s="12" t="s">
        <v>156</v>
      </c>
      <c r="D136" s="4"/>
      <c r="E136" s="54"/>
      <c r="F136" s="54"/>
      <c r="G136" s="54"/>
      <c r="H136" s="55"/>
      <c r="I136" s="2" t="str">
        <f t="shared" si="34"/>
        <v/>
      </c>
      <c r="J136" s="2" t="str">
        <f t="shared" si="35"/>
        <v/>
      </c>
      <c r="K136" s="2" t="str">
        <f t="shared" si="36"/>
        <v/>
      </c>
      <c r="L136" s="2" t="str">
        <f t="shared" si="37"/>
        <v/>
      </c>
      <c r="M136" s="2" t="str">
        <f t="shared" si="38"/>
        <v/>
      </c>
    </row>
    <row r="137" spans="1:13" x14ac:dyDescent="0.25">
      <c r="A137" s="16">
        <v>1</v>
      </c>
      <c r="B137" s="8">
        <v>7.9</v>
      </c>
      <c r="C137" s="52" t="s">
        <v>157</v>
      </c>
      <c r="D137" s="5"/>
      <c r="E137" s="49"/>
      <c r="F137" s="49"/>
      <c r="G137" s="49"/>
      <c r="H137" s="53"/>
      <c r="I137" s="2" t="str">
        <f t="shared" si="34"/>
        <v/>
      </c>
      <c r="J137" s="2" t="str">
        <f t="shared" si="35"/>
        <v/>
      </c>
      <c r="K137" s="2" t="str">
        <f t="shared" si="36"/>
        <v/>
      </c>
      <c r="L137" s="2" t="str">
        <f t="shared" si="37"/>
        <v/>
      </c>
      <c r="M137" s="2" t="str">
        <f t="shared" si="38"/>
        <v/>
      </c>
    </row>
    <row r="138" spans="1:13" ht="40.5" x14ac:dyDescent="0.25">
      <c r="A138" s="16">
        <v>1</v>
      </c>
      <c r="B138" s="44">
        <v>7.1</v>
      </c>
      <c r="C138" s="12" t="s">
        <v>158</v>
      </c>
      <c r="D138" s="4"/>
      <c r="E138" s="54"/>
      <c r="F138" s="54"/>
      <c r="G138" s="54"/>
      <c r="H138" s="55"/>
      <c r="I138" s="2" t="str">
        <f t="shared" si="34"/>
        <v/>
      </c>
      <c r="J138" s="2" t="str">
        <f t="shared" si="35"/>
        <v/>
      </c>
      <c r="K138" s="2" t="str">
        <f t="shared" si="36"/>
        <v/>
      </c>
      <c r="L138" s="2" t="str">
        <f t="shared" si="37"/>
        <v/>
      </c>
      <c r="M138" s="2" t="str">
        <f t="shared" si="38"/>
        <v/>
      </c>
    </row>
    <row r="139" spans="1:13" ht="27" x14ac:dyDescent="0.25">
      <c r="A139" s="16">
        <v>1</v>
      </c>
      <c r="B139" s="6">
        <v>7.11</v>
      </c>
      <c r="C139" s="52" t="s">
        <v>159</v>
      </c>
      <c r="D139" s="5"/>
      <c r="E139" s="49"/>
      <c r="F139" s="49"/>
      <c r="G139" s="49"/>
      <c r="H139" s="53"/>
      <c r="I139" s="2" t="str">
        <f t="shared" si="34"/>
        <v/>
      </c>
      <c r="J139" s="2" t="str">
        <f t="shared" si="35"/>
        <v/>
      </c>
      <c r="K139" s="2" t="str">
        <f t="shared" si="36"/>
        <v/>
      </c>
      <c r="L139" s="2" t="str">
        <f t="shared" si="37"/>
        <v/>
      </c>
      <c r="M139" s="2" t="str">
        <f t="shared" si="38"/>
        <v/>
      </c>
    </row>
    <row r="140" spans="1:13" ht="27" x14ac:dyDescent="0.25">
      <c r="A140" s="16">
        <v>1</v>
      </c>
      <c r="B140" s="4">
        <v>7.12</v>
      </c>
      <c r="C140" s="12" t="s">
        <v>160</v>
      </c>
      <c r="D140" s="4"/>
      <c r="E140" s="54"/>
      <c r="F140" s="54"/>
      <c r="G140" s="54"/>
      <c r="H140" s="55"/>
      <c r="I140" s="2" t="str">
        <f t="shared" si="34"/>
        <v/>
      </c>
      <c r="J140" s="2" t="str">
        <f t="shared" si="35"/>
        <v/>
      </c>
      <c r="K140" s="2" t="str">
        <f t="shared" si="36"/>
        <v/>
      </c>
      <c r="L140" s="2" t="str">
        <f t="shared" si="37"/>
        <v/>
      </c>
      <c r="M140" s="2" t="str">
        <f t="shared" si="38"/>
        <v/>
      </c>
    </row>
    <row r="141" spans="1:13" ht="27" x14ac:dyDescent="0.25">
      <c r="A141" s="16">
        <v>1</v>
      </c>
      <c r="B141" s="6">
        <v>7.13</v>
      </c>
      <c r="C141" s="58" t="s">
        <v>161</v>
      </c>
      <c r="D141" s="5"/>
      <c r="E141" s="49"/>
      <c r="F141" s="49"/>
      <c r="G141" s="49"/>
      <c r="H141" s="53"/>
      <c r="I141" s="2" t="str">
        <f t="shared" si="34"/>
        <v/>
      </c>
      <c r="J141" s="2" t="str">
        <f t="shared" si="35"/>
        <v/>
      </c>
      <c r="K141" s="2" t="str">
        <f t="shared" si="36"/>
        <v/>
      </c>
      <c r="L141" s="2" t="str">
        <f t="shared" si="37"/>
        <v/>
      </c>
      <c r="M141" s="2" t="str">
        <f t="shared" si="38"/>
        <v/>
      </c>
    </row>
    <row r="142" spans="1:13" ht="40.5" x14ac:dyDescent="0.25">
      <c r="A142" s="16">
        <v>1</v>
      </c>
      <c r="B142" s="4">
        <v>7.14</v>
      </c>
      <c r="C142" s="12" t="s">
        <v>162</v>
      </c>
      <c r="D142" s="4"/>
      <c r="E142" s="54"/>
      <c r="F142" s="54"/>
      <c r="G142" s="54"/>
      <c r="H142" s="55"/>
      <c r="I142" s="2" t="str">
        <f t="shared" si="34"/>
        <v/>
      </c>
      <c r="J142" s="2" t="str">
        <f t="shared" si="35"/>
        <v/>
      </c>
      <c r="K142" s="2" t="str">
        <f t="shared" si="36"/>
        <v/>
      </c>
      <c r="L142" s="2" t="str">
        <f t="shared" si="37"/>
        <v/>
      </c>
      <c r="M142" s="2" t="str">
        <f t="shared" si="38"/>
        <v/>
      </c>
    </row>
    <row r="143" spans="1:13" ht="39.950000000000003" customHeight="1" x14ac:dyDescent="0.25">
      <c r="B143" s="92" t="s">
        <v>163</v>
      </c>
      <c r="C143" s="92"/>
      <c r="D143" s="51" t="s">
        <v>6</v>
      </c>
      <c r="E143" s="46" t="s">
        <v>271</v>
      </c>
      <c r="F143" s="46" t="s">
        <v>273</v>
      </c>
      <c r="G143" s="46" t="s">
        <v>272</v>
      </c>
      <c r="H143" s="51" t="s">
        <v>7</v>
      </c>
      <c r="I143" s="13" t="s">
        <v>210</v>
      </c>
      <c r="J143" s="13" t="s">
        <v>211</v>
      </c>
      <c r="K143" s="14" t="s">
        <v>212</v>
      </c>
      <c r="L143" s="14" t="s">
        <v>213</v>
      </c>
      <c r="M143" s="14" t="s">
        <v>274</v>
      </c>
    </row>
    <row r="144" spans="1:13" ht="27" x14ac:dyDescent="0.25">
      <c r="A144" s="16">
        <v>1</v>
      </c>
      <c r="B144" s="9">
        <v>8.1</v>
      </c>
      <c r="C144" s="59" t="s">
        <v>164</v>
      </c>
      <c r="D144" s="5"/>
      <c r="E144" s="49"/>
      <c r="F144" s="49"/>
      <c r="G144" s="49"/>
      <c r="H144" s="53"/>
      <c r="I144" s="2" t="str">
        <f t="shared" si="34"/>
        <v/>
      </c>
      <c r="J144" s="2" t="str">
        <f t="shared" si="35"/>
        <v/>
      </c>
      <c r="K144" s="2" t="str">
        <f t="shared" si="36"/>
        <v/>
      </c>
      <c r="L144" s="2" t="str">
        <f t="shared" si="37"/>
        <v/>
      </c>
      <c r="M144" s="2" t="str">
        <f t="shared" si="38"/>
        <v/>
      </c>
    </row>
    <row r="145" spans="1:13" ht="27" x14ac:dyDescent="0.25">
      <c r="A145" s="16">
        <v>1</v>
      </c>
      <c r="B145" s="4">
        <v>8.1999999999999993</v>
      </c>
      <c r="C145" s="12" t="s">
        <v>165</v>
      </c>
      <c r="D145" s="4"/>
      <c r="E145" s="54"/>
      <c r="F145" s="54"/>
      <c r="G145" s="54"/>
      <c r="H145" s="55"/>
      <c r="I145" s="2" t="str">
        <f t="shared" si="34"/>
        <v/>
      </c>
      <c r="J145" s="2" t="str">
        <f t="shared" si="35"/>
        <v/>
      </c>
      <c r="K145" s="2" t="str">
        <f t="shared" si="36"/>
        <v/>
      </c>
      <c r="L145" s="2" t="str">
        <f t="shared" si="37"/>
        <v/>
      </c>
      <c r="M145" s="2" t="str">
        <f t="shared" si="38"/>
        <v/>
      </c>
    </row>
    <row r="146" spans="1:13" ht="40.5" x14ac:dyDescent="0.25">
      <c r="A146" s="16">
        <v>1</v>
      </c>
      <c r="B146" s="9">
        <v>8.3000000000000007</v>
      </c>
      <c r="C146" s="59" t="s">
        <v>166</v>
      </c>
      <c r="D146" s="5"/>
      <c r="E146" s="49"/>
      <c r="F146" s="49"/>
      <c r="G146" s="49"/>
      <c r="H146" s="53"/>
      <c r="I146" s="2" t="str">
        <f t="shared" si="34"/>
        <v/>
      </c>
      <c r="J146" s="2" t="str">
        <f t="shared" si="35"/>
        <v/>
      </c>
      <c r="K146" s="2" t="str">
        <f t="shared" si="36"/>
        <v/>
      </c>
      <c r="L146" s="2" t="str">
        <f t="shared" si="37"/>
        <v/>
      </c>
      <c r="M146" s="2" t="str">
        <f t="shared" si="38"/>
        <v/>
      </c>
    </row>
    <row r="147" spans="1:13" ht="27" x14ac:dyDescent="0.25">
      <c r="A147" s="16">
        <v>1</v>
      </c>
      <c r="B147" s="4">
        <v>8.4</v>
      </c>
      <c r="C147" s="12" t="s">
        <v>167</v>
      </c>
      <c r="D147" s="4"/>
      <c r="E147" s="54"/>
      <c r="F147" s="54"/>
      <c r="G147" s="54"/>
      <c r="H147" s="55"/>
      <c r="I147" s="2" t="str">
        <f t="shared" si="34"/>
        <v/>
      </c>
      <c r="J147" s="2" t="str">
        <f t="shared" si="35"/>
        <v/>
      </c>
      <c r="K147" s="2" t="str">
        <f t="shared" si="36"/>
        <v/>
      </c>
      <c r="L147" s="2" t="str">
        <f t="shared" si="37"/>
        <v/>
      </c>
      <c r="M147" s="2" t="str">
        <f t="shared" si="38"/>
        <v/>
      </c>
    </row>
    <row r="148" spans="1:13" ht="40.5" x14ac:dyDescent="0.25">
      <c r="A148" s="16">
        <v>1</v>
      </c>
      <c r="B148" s="9">
        <v>8.5</v>
      </c>
      <c r="C148" s="59" t="s">
        <v>168</v>
      </c>
      <c r="D148" s="5"/>
      <c r="E148" s="49"/>
      <c r="F148" s="49"/>
      <c r="G148" s="49"/>
      <c r="H148" s="53"/>
      <c r="I148" s="2" t="str">
        <f t="shared" si="34"/>
        <v/>
      </c>
      <c r="J148" s="2" t="str">
        <f t="shared" si="35"/>
        <v/>
      </c>
      <c r="K148" s="2" t="str">
        <f t="shared" si="36"/>
        <v/>
      </c>
      <c r="L148" s="2" t="str">
        <f t="shared" si="37"/>
        <v/>
      </c>
      <c r="M148" s="2" t="str">
        <f t="shared" si="38"/>
        <v/>
      </c>
    </row>
    <row r="149" spans="1:13" ht="27" x14ac:dyDescent="0.25">
      <c r="A149" s="16">
        <v>1</v>
      </c>
      <c r="B149" s="4">
        <v>8.6</v>
      </c>
      <c r="C149" s="12" t="s">
        <v>169</v>
      </c>
      <c r="D149" s="4"/>
      <c r="E149" s="54"/>
      <c r="F149" s="54"/>
      <c r="G149" s="54"/>
      <c r="H149" s="55"/>
      <c r="I149" s="2" t="str">
        <f t="shared" si="34"/>
        <v/>
      </c>
      <c r="J149" s="2" t="str">
        <f t="shared" si="35"/>
        <v/>
      </c>
      <c r="K149" s="2" t="str">
        <f t="shared" si="36"/>
        <v/>
      </c>
      <c r="L149" s="2" t="str">
        <f t="shared" si="37"/>
        <v/>
      </c>
      <c r="M149" s="2" t="str">
        <f t="shared" si="38"/>
        <v/>
      </c>
    </row>
    <row r="150" spans="1:13" x14ac:dyDescent="0.25">
      <c r="A150" s="16">
        <v>1</v>
      </c>
      <c r="B150" s="8" t="s">
        <v>170</v>
      </c>
      <c r="C150" s="60" t="s">
        <v>171</v>
      </c>
      <c r="D150" s="5"/>
      <c r="E150" s="49"/>
      <c r="F150" s="49"/>
      <c r="G150" s="49"/>
      <c r="H150" s="53"/>
      <c r="I150" s="2" t="str">
        <f t="shared" si="34"/>
        <v/>
      </c>
      <c r="J150" s="2" t="str">
        <f t="shared" si="35"/>
        <v/>
      </c>
      <c r="K150" s="2" t="str">
        <f t="shared" si="36"/>
        <v/>
      </c>
      <c r="L150" s="2" t="str">
        <f t="shared" si="37"/>
        <v/>
      </c>
      <c r="M150" s="2" t="str">
        <f t="shared" si="38"/>
        <v/>
      </c>
    </row>
    <row r="151" spans="1:13" ht="27" x14ac:dyDescent="0.25">
      <c r="A151" s="16">
        <v>1</v>
      </c>
      <c r="B151" s="8" t="s">
        <v>172</v>
      </c>
      <c r="C151" s="52" t="s">
        <v>173</v>
      </c>
      <c r="D151" s="5"/>
      <c r="E151" s="49"/>
      <c r="F151" s="49"/>
      <c r="G151" s="49"/>
      <c r="H151" s="53"/>
      <c r="I151" s="2" t="str">
        <f t="shared" si="34"/>
        <v/>
      </c>
      <c r="J151" s="2" t="str">
        <f t="shared" si="35"/>
        <v/>
      </c>
      <c r="K151" s="2" t="str">
        <f t="shared" si="36"/>
        <v/>
      </c>
      <c r="L151" s="2" t="str">
        <f t="shared" si="37"/>
        <v/>
      </c>
      <c r="M151" s="2" t="str">
        <f t="shared" si="38"/>
        <v/>
      </c>
    </row>
    <row r="152" spans="1:13" ht="27" x14ac:dyDescent="0.25">
      <c r="A152" s="16">
        <v>1</v>
      </c>
      <c r="B152" s="4" t="s">
        <v>174</v>
      </c>
      <c r="C152" s="12" t="s">
        <v>175</v>
      </c>
      <c r="D152" s="4"/>
      <c r="E152" s="54"/>
      <c r="F152" s="54"/>
      <c r="G152" s="54"/>
      <c r="H152" s="55"/>
      <c r="I152" s="2" t="str">
        <f t="shared" si="34"/>
        <v/>
      </c>
      <c r="J152" s="2" t="str">
        <f t="shared" si="35"/>
        <v/>
      </c>
      <c r="K152" s="2" t="str">
        <f t="shared" si="36"/>
        <v/>
      </c>
      <c r="L152" s="2" t="str">
        <f t="shared" si="37"/>
        <v/>
      </c>
      <c r="M152" s="2" t="str">
        <f t="shared" si="38"/>
        <v/>
      </c>
    </row>
    <row r="153" spans="1:13" ht="27" x14ac:dyDescent="0.25">
      <c r="A153" s="16">
        <v>1</v>
      </c>
      <c r="B153" s="4" t="s">
        <v>176</v>
      </c>
      <c r="C153" s="12" t="s">
        <v>177</v>
      </c>
      <c r="D153" s="4"/>
      <c r="E153" s="54"/>
      <c r="F153" s="54"/>
      <c r="G153" s="54"/>
      <c r="H153" s="55"/>
      <c r="I153" s="2" t="str">
        <f t="shared" si="34"/>
        <v/>
      </c>
      <c r="J153" s="2" t="str">
        <f t="shared" si="35"/>
        <v/>
      </c>
      <c r="K153" s="2" t="str">
        <f t="shared" si="36"/>
        <v/>
      </c>
      <c r="L153" s="2" t="str">
        <f t="shared" si="37"/>
        <v/>
      </c>
      <c r="M153" s="2" t="str">
        <f t="shared" si="38"/>
        <v/>
      </c>
    </row>
    <row r="154" spans="1:13" ht="40.5" x14ac:dyDescent="0.25">
      <c r="A154" s="16">
        <v>1</v>
      </c>
      <c r="B154" s="8" t="s">
        <v>178</v>
      </c>
      <c r="C154" s="52" t="s">
        <v>179</v>
      </c>
      <c r="D154" s="5"/>
      <c r="E154" s="49"/>
      <c r="F154" s="49"/>
      <c r="G154" s="49"/>
      <c r="H154" s="53"/>
      <c r="I154" s="2" t="str">
        <f t="shared" si="34"/>
        <v/>
      </c>
      <c r="J154" s="2" t="str">
        <f t="shared" si="35"/>
        <v/>
      </c>
      <c r="K154" s="2" t="str">
        <f t="shared" si="36"/>
        <v/>
      </c>
      <c r="L154" s="2" t="str">
        <f t="shared" si="37"/>
        <v/>
      </c>
      <c r="M154" s="2" t="str">
        <f t="shared" si="38"/>
        <v/>
      </c>
    </row>
    <row r="155" spans="1:13" ht="27" x14ac:dyDescent="0.25">
      <c r="A155" s="16">
        <v>1</v>
      </c>
      <c r="B155" s="8" t="s">
        <v>180</v>
      </c>
      <c r="C155" s="52" t="s">
        <v>181</v>
      </c>
      <c r="D155" s="5"/>
      <c r="E155" s="49"/>
      <c r="F155" s="49"/>
      <c r="G155" s="49"/>
      <c r="H155" s="53"/>
      <c r="I155" s="2" t="str">
        <f t="shared" si="34"/>
        <v/>
      </c>
      <c r="J155" s="2" t="str">
        <f t="shared" si="35"/>
        <v/>
      </c>
      <c r="K155" s="2" t="str">
        <f t="shared" si="36"/>
        <v/>
      </c>
      <c r="L155" s="2" t="str">
        <f t="shared" si="37"/>
        <v/>
      </c>
      <c r="M155" s="2" t="str">
        <f t="shared" si="38"/>
        <v/>
      </c>
    </row>
    <row r="156" spans="1:13" ht="27" x14ac:dyDescent="0.25">
      <c r="A156" s="16">
        <v>1</v>
      </c>
      <c r="B156" s="44">
        <v>8.1</v>
      </c>
      <c r="C156" s="12" t="s">
        <v>182</v>
      </c>
      <c r="D156" s="4"/>
      <c r="E156" s="54"/>
      <c r="F156" s="54"/>
      <c r="G156" s="54"/>
      <c r="H156" s="55"/>
      <c r="I156" s="2" t="str">
        <f t="shared" si="34"/>
        <v/>
      </c>
      <c r="J156" s="2" t="str">
        <f t="shared" si="35"/>
        <v/>
      </c>
      <c r="K156" s="2" t="str">
        <f t="shared" si="36"/>
        <v/>
      </c>
      <c r="L156" s="2" t="str">
        <f t="shared" si="37"/>
        <v/>
      </c>
      <c r="M156" s="2" t="str">
        <f t="shared" si="38"/>
        <v/>
      </c>
    </row>
    <row r="157" spans="1:13" ht="54" x14ac:dyDescent="0.25">
      <c r="A157" s="16">
        <v>1</v>
      </c>
      <c r="B157" s="6">
        <v>8.11</v>
      </c>
      <c r="C157" s="52" t="s">
        <v>183</v>
      </c>
      <c r="D157" s="5"/>
      <c r="E157" s="49"/>
      <c r="F157" s="49"/>
      <c r="G157" s="49"/>
      <c r="H157" s="53"/>
      <c r="I157" s="2" t="str">
        <f t="shared" si="34"/>
        <v/>
      </c>
      <c r="J157" s="2" t="str">
        <f t="shared" si="35"/>
        <v/>
      </c>
      <c r="K157" s="2" t="str">
        <f t="shared" si="36"/>
        <v/>
      </c>
      <c r="L157" s="2" t="str">
        <f t="shared" si="37"/>
        <v/>
      </c>
      <c r="M157" s="2" t="str">
        <f t="shared" si="38"/>
        <v/>
      </c>
    </row>
    <row r="158" spans="1:13" ht="40.5" x14ac:dyDescent="0.25">
      <c r="A158" s="16">
        <v>1</v>
      </c>
      <c r="B158" s="4">
        <v>8.1199999999999992</v>
      </c>
      <c r="C158" s="12" t="s">
        <v>184</v>
      </c>
      <c r="D158" s="4"/>
      <c r="E158" s="54"/>
      <c r="F158" s="54"/>
      <c r="G158" s="54"/>
      <c r="H158" s="55"/>
      <c r="I158" s="2" t="str">
        <f t="shared" si="34"/>
        <v/>
      </c>
      <c r="J158" s="2" t="str">
        <f t="shared" si="35"/>
        <v/>
      </c>
      <c r="K158" s="2" t="str">
        <f t="shared" si="36"/>
        <v/>
      </c>
      <c r="L158" s="2" t="str">
        <f t="shared" si="37"/>
        <v/>
      </c>
      <c r="M158" s="2" t="str">
        <f t="shared" si="38"/>
        <v/>
      </c>
    </row>
    <row r="159" spans="1:13" ht="40.5" x14ac:dyDescent="0.25">
      <c r="A159" s="16">
        <v>1</v>
      </c>
      <c r="B159" s="6">
        <v>8.1300000000000008</v>
      </c>
      <c r="C159" s="52" t="s">
        <v>185</v>
      </c>
      <c r="D159" s="5"/>
      <c r="E159" s="49"/>
      <c r="F159" s="49"/>
      <c r="G159" s="49"/>
      <c r="H159" s="53"/>
      <c r="I159" s="2" t="str">
        <f t="shared" si="34"/>
        <v/>
      </c>
      <c r="J159" s="2" t="str">
        <f t="shared" si="35"/>
        <v/>
      </c>
      <c r="K159" s="2" t="str">
        <f t="shared" si="36"/>
        <v/>
      </c>
      <c r="L159" s="2" t="str">
        <f t="shared" si="37"/>
        <v/>
      </c>
      <c r="M159" s="2" t="str">
        <f t="shared" si="38"/>
        <v/>
      </c>
    </row>
    <row r="160" spans="1:13" ht="27" x14ac:dyDescent="0.25">
      <c r="A160" s="16">
        <v>1</v>
      </c>
      <c r="B160" s="4">
        <v>8.14</v>
      </c>
      <c r="C160" s="12" t="s">
        <v>186</v>
      </c>
      <c r="D160" s="4"/>
      <c r="E160" s="54"/>
      <c r="F160" s="54"/>
      <c r="G160" s="54"/>
      <c r="H160" s="55"/>
      <c r="I160" s="2" t="str">
        <f t="shared" si="34"/>
        <v/>
      </c>
      <c r="J160" s="2" t="str">
        <f t="shared" si="35"/>
        <v/>
      </c>
      <c r="K160" s="2" t="str">
        <f t="shared" si="36"/>
        <v/>
      </c>
      <c r="L160" s="2" t="str">
        <f t="shared" si="37"/>
        <v/>
      </c>
      <c r="M160" s="2" t="str">
        <f t="shared" si="38"/>
        <v/>
      </c>
    </row>
    <row r="161" spans="1:13" ht="27" x14ac:dyDescent="0.25">
      <c r="A161" s="16">
        <v>1</v>
      </c>
      <c r="B161" s="6">
        <v>8.15</v>
      </c>
      <c r="C161" s="52" t="s">
        <v>187</v>
      </c>
      <c r="D161" s="5"/>
      <c r="E161" s="49"/>
      <c r="F161" s="49"/>
      <c r="G161" s="49"/>
      <c r="H161" s="53"/>
      <c r="I161" s="2" t="str">
        <f t="shared" si="34"/>
        <v/>
      </c>
      <c r="J161" s="2" t="str">
        <f t="shared" si="35"/>
        <v/>
      </c>
      <c r="K161" s="2" t="str">
        <f t="shared" si="36"/>
        <v/>
      </c>
      <c r="L161" s="2" t="str">
        <f t="shared" si="37"/>
        <v/>
      </c>
      <c r="M161" s="2" t="str">
        <f t="shared" si="38"/>
        <v/>
      </c>
    </row>
    <row r="162" spans="1:13" ht="40.5" x14ac:dyDescent="0.25">
      <c r="A162" s="16">
        <v>1</v>
      </c>
      <c r="B162" s="4" t="s">
        <v>188</v>
      </c>
      <c r="C162" s="12" t="s">
        <v>189</v>
      </c>
      <c r="D162" s="4"/>
      <c r="E162" s="54"/>
      <c r="F162" s="54"/>
      <c r="G162" s="54"/>
      <c r="H162" s="55"/>
      <c r="I162" s="2" t="str">
        <f t="shared" si="34"/>
        <v/>
      </c>
      <c r="J162" s="2" t="str">
        <f t="shared" si="35"/>
        <v/>
      </c>
      <c r="K162" s="2" t="str">
        <f t="shared" si="36"/>
        <v/>
      </c>
      <c r="L162" s="2" t="str">
        <f t="shared" si="37"/>
        <v/>
      </c>
      <c r="M162" s="2" t="str">
        <f t="shared" si="38"/>
        <v/>
      </c>
    </row>
    <row r="163" spans="1:13" ht="27" x14ac:dyDescent="0.25">
      <c r="A163" s="16">
        <v>1</v>
      </c>
      <c r="B163" s="4" t="s">
        <v>190</v>
      </c>
      <c r="C163" s="12" t="s">
        <v>191</v>
      </c>
      <c r="D163" s="4"/>
      <c r="E163" s="54"/>
      <c r="F163" s="54"/>
      <c r="G163" s="54"/>
      <c r="H163" s="55"/>
      <c r="I163" s="2" t="str">
        <f t="shared" si="34"/>
        <v/>
      </c>
      <c r="J163" s="2" t="str">
        <f t="shared" si="35"/>
        <v/>
      </c>
      <c r="K163" s="2" t="str">
        <f t="shared" si="36"/>
        <v/>
      </c>
      <c r="L163" s="2" t="str">
        <f t="shared" si="37"/>
        <v/>
      </c>
      <c r="M163" s="2" t="str">
        <f t="shared" si="38"/>
        <v/>
      </c>
    </row>
    <row r="164" spans="1:13" ht="27" x14ac:dyDescent="0.25">
      <c r="A164" s="16">
        <v>1</v>
      </c>
      <c r="B164" s="6">
        <v>8.17</v>
      </c>
      <c r="C164" s="52" t="s">
        <v>192</v>
      </c>
      <c r="D164" s="5"/>
      <c r="E164" s="49"/>
      <c r="F164" s="49"/>
      <c r="G164" s="49"/>
      <c r="H164" s="53"/>
      <c r="I164" s="2" t="str">
        <f t="shared" si="34"/>
        <v/>
      </c>
      <c r="J164" s="2" t="str">
        <f t="shared" si="35"/>
        <v/>
      </c>
      <c r="K164" s="2" t="str">
        <f t="shared" si="36"/>
        <v/>
      </c>
      <c r="L164" s="2" t="str">
        <f t="shared" si="37"/>
        <v/>
      </c>
      <c r="M164" s="2" t="str">
        <f t="shared" si="38"/>
        <v/>
      </c>
    </row>
    <row r="165" spans="1:13" ht="27" x14ac:dyDescent="0.25">
      <c r="A165" s="16">
        <v>1</v>
      </c>
      <c r="B165" s="4">
        <v>8.18</v>
      </c>
      <c r="C165" s="12" t="s">
        <v>193</v>
      </c>
      <c r="D165" s="4"/>
      <c r="E165" s="54"/>
      <c r="F165" s="54"/>
      <c r="G165" s="54"/>
      <c r="H165" s="55"/>
      <c r="I165" s="2" t="str">
        <f t="shared" si="34"/>
        <v/>
      </c>
      <c r="J165" s="2" t="str">
        <f t="shared" si="35"/>
        <v/>
      </c>
      <c r="K165" s="2" t="str">
        <f t="shared" si="36"/>
        <v/>
      </c>
      <c r="L165" s="2" t="str">
        <f t="shared" si="37"/>
        <v/>
      </c>
      <c r="M165" s="2" t="str">
        <f t="shared" si="38"/>
        <v/>
      </c>
    </row>
    <row r="166" spans="1:13" ht="27" x14ac:dyDescent="0.25">
      <c r="A166" s="16">
        <v>1</v>
      </c>
      <c r="B166" s="6">
        <v>8.19</v>
      </c>
      <c r="C166" s="52" t="s">
        <v>194</v>
      </c>
      <c r="D166" s="5"/>
      <c r="E166" s="49"/>
      <c r="F166" s="49"/>
      <c r="G166" s="49"/>
      <c r="H166" s="53"/>
      <c r="I166" s="2" t="str">
        <f t="shared" si="34"/>
        <v/>
      </c>
      <c r="J166" s="2" t="str">
        <f t="shared" si="35"/>
        <v/>
      </c>
      <c r="K166" s="2" t="str">
        <f t="shared" si="36"/>
        <v/>
      </c>
      <c r="L166" s="2" t="str">
        <f t="shared" si="37"/>
        <v/>
      </c>
      <c r="M166" s="2" t="str">
        <f t="shared" si="38"/>
        <v/>
      </c>
    </row>
    <row r="167" spans="1:13" ht="27" x14ac:dyDescent="0.25">
      <c r="A167" s="16">
        <v>1</v>
      </c>
      <c r="B167" s="44">
        <v>8.1999999999999993</v>
      </c>
      <c r="C167" s="12" t="s">
        <v>195</v>
      </c>
      <c r="D167" s="4"/>
      <c r="E167" s="54"/>
      <c r="F167" s="54"/>
      <c r="G167" s="54"/>
      <c r="H167" s="55"/>
      <c r="I167" s="2" t="str">
        <f t="shared" si="34"/>
        <v/>
      </c>
      <c r="J167" s="2" t="str">
        <f t="shared" si="35"/>
        <v/>
      </c>
      <c r="K167" s="2" t="str">
        <f t="shared" si="36"/>
        <v/>
      </c>
      <c r="L167" s="2" t="str">
        <f t="shared" si="37"/>
        <v/>
      </c>
      <c r="M167" s="2" t="str">
        <f t="shared" si="38"/>
        <v/>
      </c>
    </row>
    <row r="168" spans="1:13" ht="27" x14ac:dyDescent="0.25">
      <c r="A168" s="16">
        <v>1</v>
      </c>
      <c r="B168" s="6">
        <v>8.2100000000000009</v>
      </c>
      <c r="C168" s="52" t="s">
        <v>196</v>
      </c>
      <c r="D168" s="5"/>
      <c r="E168" s="49"/>
      <c r="F168" s="49"/>
      <c r="G168" s="49"/>
      <c r="H168" s="53"/>
      <c r="I168" s="2" t="str">
        <f t="shared" si="34"/>
        <v/>
      </c>
      <c r="J168" s="2" t="str">
        <f t="shared" si="35"/>
        <v/>
      </c>
      <c r="K168" s="2" t="str">
        <f t="shared" si="36"/>
        <v/>
      </c>
      <c r="L168" s="2" t="str">
        <f t="shared" si="37"/>
        <v/>
      </c>
      <c r="M168" s="2" t="str">
        <f t="shared" si="38"/>
        <v/>
      </c>
    </row>
    <row r="169" spans="1:13" ht="27" x14ac:dyDescent="0.25">
      <c r="A169" s="16">
        <v>1</v>
      </c>
      <c r="B169" s="4">
        <v>8.2200000000000006</v>
      </c>
      <c r="C169" s="12" t="s">
        <v>197</v>
      </c>
      <c r="D169" s="4"/>
      <c r="E169" s="54"/>
      <c r="F169" s="54"/>
      <c r="G169" s="54"/>
      <c r="H169" s="55"/>
      <c r="I169" s="2" t="str">
        <f t="shared" si="34"/>
        <v/>
      </c>
      <c r="J169" s="2" t="str">
        <f t="shared" si="35"/>
        <v/>
      </c>
      <c r="K169" s="2" t="str">
        <f t="shared" si="36"/>
        <v/>
      </c>
      <c r="L169" s="2" t="str">
        <f t="shared" si="37"/>
        <v/>
      </c>
      <c r="M169" s="2" t="str">
        <f t="shared" si="38"/>
        <v/>
      </c>
    </row>
    <row r="170" spans="1:13" ht="27" x14ac:dyDescent="0.25">
      <c r="A170" s="16">
        <v>1</v>
      </c>
      <c r="B170" s="6">
        <v>8.23</v>
      </c>
      <c r="C170" s="52" t="s">
        <v>198</v>
      </c>
      <c r="D170" s="5"/>
      <c r="E170" s="49"/>
      <c r="F170" s="49"/>
      <c r="G170" s="49"/>
      <c r="H170" s="53"/>
      <c r="I170" s="2" t="str">
        <f t="shared" si="34"/>
        <v/>
      </c>
      <c r="J170" s="2" t="str">
        <f t="shared" si="35"/>
        <v/>
      </c>
      <c r="K170" s="2" t="str">
        <f t="shared" si="36"/>
        <v/>
      </c>
      <c r="L170" s="2" t="str">
        <f t="shared" si="37"/>
        <v/>
      </c>
      <c r="M170" s="2" t="str">
        <f t="shared" si="38"/>
        <v/>
      </c>
    </row>
    <row r="171" spans="1:13" ht="27" x14ac:dyDescent="0.25">
      <c r="A171" s="16">
        <v>1</v>
      </c>
      <c r="B171" s="4">
        <v>8.24</v>
      </c>
      <c r="C171" s="12" t="s">
        <v>199</v>
      </c>
      <c r="D171" s="4"/>
      <c r="E171" s="54"/>
      <c r="F171" s="54"/>
      <c r="G171" s="54"/>
      <c r="H171" s="55"/>
      <c r="I171" s="2" t="str">
        <f t="shared" si="34"/>
        <v/>
      </c>
      <c r="J171" s="2" t="str">
        <f t="shared" si="35"/>
        <v/>
      </c>
      <c r="K171" s="2" t="str">
        <f t="shared" si="36"/>
        <v/>
      </c>
      <c r="L171" s="2" t="str">
        <f t="shared" si="37"/>
        <v/>
      </c>
      <c r="M171" s="2" t="str">
        <f t="shared" si="38"/>
        <v/>
      </c>
    </row>
    <row r="172" spans="1:13" ht="27" x14ac:dyDescent="0.25">
      <c r="A172" s="16">
        <v>1</v>
      </c>
      <c r="B172" s="6">
        <v>8.25</v>
      </c>
      <c r="C172" s="52" t="s">
        <v>200</v>
      </c>
      <c r="D172" s="5"/>
      <c r="E172" s="49"/>
      <c r="F172" s="49"/>
      <c r="G172" s="49"/>
      <c r="H172" s="53"/>
      <c r="I172" s="2" t="str">
        <f t="shared" si="34"/>
        <v/>
      </c>
      <c r="J172" s="2" t="str">
        <f t="shared" si="35"/>
        <v/>
      </c>
      <c r="K172" s="2" t="str">
        <f t="shared" si="36"/>
        <v/>
      </c>
      <c r="L172" s="2" t="str">
        <f t="shared" si="37"/>
        <v/>
      </c>
      <c r="M172" s="2" t="str">
        <f t="shared" si="38"/>
        <v/>
      </c>
    </row>
    <row r="173" spans="1:13" s="2" customFormat="1" ht="27" x14ac:dyDescent="0.25">
      <c r="A173" s="16">
        <v>1</v>
      </c>
      <c r="B173" s="4">
        <v>8.26</v>
      </c>
      <c r="C173" s="12" t="s">
        <v>201</v>
      </c>
      <c r="D173" s="4"/>
      <c r="E173" s="54"/>
      <c r="F173" s="54"/>
      <c r="G173" s="54"/>
      <c r="H173" s="55"/>
      <c r="I173" s="2" t="str">
        <f t="shared" si="34"/>
        <v/>
      </c>
      <c r="J173" s="2" t="str">
        <f t="shared" si="35"/>
        <v/>
      </c>
      <c r="K173" s="2" t="str">
        <f t="shared" si="36"/>
        <v/>
      </c>
      <c r="L173" s="2" t="str">
        <f t="shared" si="37"/>
        <v/>
      </c>
      <c r="M173" s="2" t="str">
        <f t="shared" si="38"/>
        <v/>
      </c>
    </row>
    <row r="174" spans="1:13" s="2" customFormat="1" ht="40.5" x14ac:dyDescent="0.25">
      <c r="A174" s="16">
        <v>1</v>
      </c>
      <c r="B174" s="6">
        <v>8.27</v>
      </c>
      <c r="C174" s="52" t="s">
        <v>202</v>
      </c>
      <c r="D174" s="5"/>
      <c r="E174" s="49"/>
      <c r="F174" s="49"/>
      <c r="G174" s="49"/>
      <c r="H174" s="53"/>
      <c r="I174" s="2" t="str">
        <f t="shared" si="34"/>
        <v/>
      </c>
      <c r="J174" s="2" t="str">
        <f t="shared" si="35"/>
        <v/>
      </c>
      <c r="K174" s="2" t="str">
        <f t="shared" si="36"/>
        <v/>
      </c>
      <c r="L174" s="2" t="str">
        <f t="shared" si="37"/>
        <v/>
      </c>
      <c r="M174" s="2" t="str">
        <f t="shared" si="38"/>
        <v/>
      </c>
    </row>
    <row r="175" spans="1:13" s="2" customFormat="1" ht="27" x14ac:dyDescent="0.25">
      <c r="A175" s="16">
        <v>1</v>
      </c>
      <c r="B175" s="4">
        <v>8.2799999999999994</v>
      </c>
      <c r="C175" s="12" t="s">
        <v>203</v>
      </c>
      <c r="D175" s="4"/>
      <c r="E175" s="54"/>
      <c r="F175" s="54"/>
      <c r="G175" s="54"/>
      <c r="H175" s="55"/>
      <c r="I175" s="2" t="str">
        <f t="shared" ref="I175:I181" si="39">IF($D175="Yes", 1, "")</f>
        <v/>
      </c>
      <c r="J175" s="2" t="str">
        <f t="shared" ref="J175:J181" si="40">IF($D175="No", 1, "")</f>
        <v/>
      </c>
      <c r="K175" s="2" t="str">
        <f t="shared" ref="K175:K181" si="41">IF($D175="Not Applicable", 1, "")</f>
        <v/>
      </c>
      <c r="L175" s="2" t="str">
        <f t="shared" ref="L175:L181" si="42">IF($D175="Refer to comments", 1, "")</f>
        <v/>
      </c>
      <c r="M175" s="2" t="str">
        <f t="shared" ref="M175:M181" si="43">IF($D175="Clarification required", 1, "")</f>
        <v/>
      </c>
    </row>
    <row r="176" spans="1:13" s="2" customFormat="1" ht="27" x14ac:dyDescent="0.25">
      <c r="A176" s="16">
        <v>1</v>
      </c>
      <c r="B176" s="6">
        <v>8.2899999999999991</v>
      </c>
      <c r="C176" s="52" t="s">
        <v>204</v>
      </c>
      <c r="D176" s="5"/>
      <c r="E176" s="49"/>
      <c r="F176" s="49"/>
      <c r="G176" s="49"/>
      <c r="H176" s="53"/>
      <c r="I176" s="2" t="str">
        <f t="shared" si="39"/>
        <v/>
      </c>
      <c r="J176" s="2" t="str">
        <f t="shared" si="40"/>
        <v/>
      </c>
      <c r="K176" s="2" t="str">
        <f t="shared" si="41"/>
        <v/>
      </c>
      <c r="L176" s="2" t="str">
        <f t="shared" si="42"/>
        <v/>
      </c>
      <c r="M176" s="2" t="str">
        <f t="shared" si="43"/>
        <v/>
      </c>
    </row>
    <row r="177" spans="1:13" s="2" customFormat="1" ht="27" x14ac:dyDescent="0.25">
      <c r="A177" s="16">
        <v>1</v>
      </c>
      <c r="B177" s="44">
        <v>8.3000000000000007</v>
      </c>
      <c r="C177" s="12" t="s">
        <v>205</v>
      </c>
      <c r="D177" s="4"/>
      <c r="E177" s="54"/>
      <c r="F177" s="54"/>
      <c r="G177" s="54"/>
      <c r="H177" s="55"/>
      <c r="I177" s="2" t="str">
        <f t="shared" si="39"/>
        <v/>
      </c>
      <c r="J177" s="2" t="str">
        <f t="shared" si="40"/>
        <v/>
      </c>
      <c r="K177" s="2" t="str">
        <f t="shared" si="41"/>
        <v/>
      </c>
      <c r="L177" s="2" t="str">
        <f t="shared" si="42"/>
        <v/>
      </c>
      <c r="M177" s="2" t="str">
        <f t="shared" si="43"/>
        <v/>
      </c>
    </row>
    <row r="178" spans="1:13" s="2" customFormat="1" ht="27" x14ac:dyDescent="0.25">
      <c r="A178" s="16">
        <v>1</v>
      </c>
      <c r="B178" s="6">
        <v>8.31</v>
      </c>
      <c r="C178" s="52" t="s">
        <v>206</v>
      </c>
      <c r="D178" s="5"/>
      <c r="E178" s="49"/>
      <c r="F178" s="49"/>
      <c r="G178" s="49"/>
      <c r="H178" s="53"/>
      <c r="I178" s="2" t="str">
        <f t="shared" si="39"/>
        <v/>
      </c>
      <c r="J178" s="2" t="str">
        <f t="shared" si="40"/>
        <v/>
      </c>
      <c r="K178" s="2" t="str">
        <f t="shared" si="41"/>
        <v/>
      </c>
      <c r="L178" s="2" t="str">
        <f t="shared" si="42"/>
        <v/>
      </c>
      <c r="M178" s="2" t="str">
        <f t="shared" si="43"/>
        <v/>
      </c>
    </row>
    <row r="179" spans="1:13" s="2" customFormat="1" ht="27" x14ac:dyDescent="0.25">
      <c r="A179" s="16">
        <v>1</v>
      </c>
      <c r="B179" s="4">
        <v>8.32</v>
      </c>
      <c r="C179" s="12" t="s">
        <v>207</v>
      </c>
      <c r="D179" s="4"/>
      <c r="E179" s="54"/>
      <c r="F179" s="54"/>
      <c r="G179" s="54"/>
      <c r="H179" s="55"/>
      <c r="I179" s="2" t="str">
        <f t="shared" si="39"/>
        <v/>
      </c>
      <c r="J179" s="2" t="str">
        <f t="shared" si="40"/>
        <v/>
      </c>
      <c r="K179" s="2" t="str">
        <f t="shared" si="41"/>
        <v/>
      </c>
      <c r="L179" s="2" t="str">
        <f t="shared" si="42"/>
        <v/>
      </c>
      <c r="M179" s="2" t="str">
        <f t="shared" si="43"/>
        <v/>
      </c>
    </row>
    <row r="180" spans="1:13" s="2" customFormat="1" ht="27" x14ac:dyDescent="0.25">
      <c r="A180" s="16">
        <v>1</v>
      </c>
      <c r="B180" s="6">
        <v>8.33</v>
      </c>
      <c r="C180" s="52" t="s">
        <v>208</v>
      </c>
      <c r="D180" s="5"/>
      <c r="E180" s="49"/>
      <c r="F180" s="49"/>
      <c r="G180" s="49"/>
      <c r="H180" s="53"/>
      <c r="I180" s="2" t="str">
        <f t="shared" si="39"/>
        <v/>
      </c>
      <c r="J180" s="2" t="str">
        <f t="shared" si="40"/>
        <v/>
      </c>
      <c r="K180" s="2" t="str">
        <f t="shared" si="41"/>
        <v/>
      </c>
      <c r="L180" s="2" t="str">
        <f t="shared" si="42"/>
        <v/>
      </c>
      <c r="M180" s="2" t="str">
        <f t="shared" si="43"/>
        <v/>
      </c>
    </row>
    <row r="181" spans="1:13" s="2" customFormat="1" ht="40.5" x14ac:dyDescent="0.25">
      <c r="A181" s="16">
        <v>1</v>
      </c>
      <c r="B181" s="4">
        <v>8.34</v>
      </c>
      <c r="C181" s="12" t="s">
        <v>209</v>
      </c>
      <c r="D181" s="4"/>
      <c r="E181" s="54"/>
      <c r="F181" s="54"/>
      <c r="G181" s="54"/>
      <c r="H181" s="55"/>
      <c r="I181" s="2" t="str">
        <f t="shared" si="39"/>
        <v/>
      </c>
      <c r="J181" s="2" t="str">
        <f t="shared" si="40"/>
        <v/>
      </c>
      <c r="K181" s="2" t="str">
        <f t="shared" si="41"/>
        <v/>
      </c>
      <c r="L181" s="2" t="str">
        <f t="shared" si="42"/>
        <v/>
      </c>
      <c r="M181" s="2" t="str">
        <f t="shared" si="43"/>
        <v/>
      </c>
    </row>
    <row r="182" spans="1:13" s="2" customFormat="1" x14ac:dyDescent="0.25">
      <c r="A182" s="17"/>
      <c r="B182" s="10"/>
      <c r="C182" s="1"/>
      <c r="D182" s="11"/>
      <c r="E182" s="11"/>
      <c r="F182" s="11"/>
      <c r="G182" s="11"/>
      <c r="H182" s="1"/>
    </row>
    <row r="183" spans="1:13" s="2" customFormat="1" x14ac:dyDescent="0.25">
      <c r="A183" s="17"/>
      <c r="B183" s="10"/>
      <c r="C183" s="1"/>
      <c r="D183" s="11"/>
      <c r="E183" s="11"/>
      <c r="F183" s="11"/>
      <c r="G183" s="11"/>
      <c r="H183" s="1"/>
    </row>
    <row r="184" spans="1:13" s="2" customFormat="1" x14ac:dyDescent="0.25">
      <c r="A184" s="17"/>
      <c r="B184" s="10"/>
      <c r="C184" s="1"/>
      <c r="D184" s="11"/>
      <c r="E184" s="11"/>
      <c r="F184" s="11"/>
      <c r="G184" s="11"/>
      <c r="H184" s="1"/>
    </row>
    <row r="185" spans="1:13" s="2" customFormat="1" x14ac:dyDescent="0.25">
      <c r="A185" s="17"/>
      <c r="B185" s="10"/>
      <c r="C185" s="1"/>
      <c r="D185" s="11"/>
      <c r="E185" s="11"/>
      <c r="F185" s="11"/>
      <c r="G185" s="11"/>
      <c r="H185" s="1"/>
    </row>
    <row r="186" spans="1:13" s="2" customFormat="1" x14ac:dyDescent="0.25">
      <c r="A186" s="17"/>
      <c r="B186" s="10"/>
      <c r="C186" s="1"/>
      <c r="D186" s="11"/>
      <c r="E186" s="11"/>
      <c r="F186" s="11"/>
      <c r="G186" s="11"/>
      <c r="H186" s="1"/>
    </row>
  </sheetData>
  <mergeCells count="20">
    <mergeCell ref="I7:L7"/>
    <mergeCell ref="B2:D2"/>
    <mergeCell ref="B6:D6"/>
    <mergeCell ref="B9:C9"/>
    <mergeCell ref="B8:H8"/>
    <mergeCell ref="B5:C5"/>
    <mergeCell ref="D5:H5"/>
    <mergeCell ref="B1:H1"/>
    <mergeCell ref="B143:C143"/>
    <mergeCell ref="B45:C45"/>
    <mergeCell ref="B112:C112"/>
    <mergeCell ref="B128:C128"/>
    <mergeCell ref="B3:H3"/>
    <mergeCell ref="B14:C14"/>
    <mergeCell ref="B18:C18"/>
    <mergeCell ref="B24:C24"/>
    <mergeCell ref="B31:C31"/>
    <mergeCell ref="B35:C35"/>
    <mergeCell ref="B41:C41"/>
    <mergeCell ref="B44:H44"/>
  </mergeCells>
  <conditionalFormatting sqref="B36">
    <cfRule type="expression" dxfId="17" priority="7">
      <formula>$D$36="Clarification required"</formula>
    </cfRule>
  </conditionalFormatting>
  <conditionalFormatting sqref="B37">
    <cfRule type="expression" dxfId="16" priority="6">
      <formula>$D$37="Clarification required"</formula>
    </cfRule>
  </conditionalFormatting>
  <conditionalFormatting sqref="B38">
    <cfRule type="expression" dxfId="15" priority="5">
      <formula>$D$38="Clarification required"</formula>
    </cfRule>
  </conditionalFormatting>
  <conditionalFormatting sqref="B39">
    <cfRule type="expression" dxfId="14" priority="4">
      <formula>$D$39="Clarification required"</formula>
    </cfRule>
  </conditionalFormatting>
  <conditionalFormatting sqref="B40">
    <cfRule type="expression" dxfId="13" priority="3">
      <formula>$D$40="Clarification required"</formula>
    </cfRule>
  </conditionalFormatting>
  <conditionalFormatting sqref="B43">
    <cfRule type="expression" dxfId="12" priority="1">
      <formula>$D$43="Clarification required"</formula>
    </cfRule>
  </conditionalFormatting>
  <dataValidations count="1">
    <dataValidation type="list" allowBlank="1" showInputMessage="1" showErrorMessage="1" sqref="D113:D127 D129:D142 D42:D43 D144:D181 D15:D17 D19:D23 D25:D30 D46:D111 D36:D40 D32:D34 D10:D13" xr:uid="{E12F5240-F703-420E-BD30-78C65FC28CC7}">
      <formula1>"Yes, No, Not Applicable, Refer to comments, Clarification required"</formula1>
    </dataValidation>
  </dataValidations>
  <hyperlinks>
    <hyperlink ref="B5:C5" location="'ISO27k Gap Analysis Questions'!B8" tooltip="ISO 27001:2022 Clauses Gap Analysis Questionnaire" display="ISO/IEC 27001:2022 Clauses Gap Analysis Questionnaire" xr:uid="{91510C14-C0F6-44AB-A82A-90AB108E588B}"/>
    <hyperlink ref="D5:H5" location="'ISO27k Gap Analysis Questions'!B44" tooltip="ISO 27001:2022 Annex A Controls Gap Analysis Questionnaire" display="ISO/IEC 27001:2022 Annex A controls gap analysis questionnaire" xr:uid="{603B1730-3C67-4442-A627-D09507437090}"/>
  </hyperlinks>
  <pageMargins left="0.7" right="0.7" top="0.75" bottom="0.75" header="0.3" footer="0.3"/>
  <pageSetup paperSize="9" scale="53"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352B7-21D1-42A8-A0B7-A7F7C0885D89}">
  <dimension ref="A1:G182"/>
  <sheetViews>
    <sheetView showGridLines="0" showRowColHeaders="0" zoomScaleNormal="100" workbookViewId="0">
      <pane xSplit="1" ySplit="4" topLeftCell="B29" activePane="bottomRight" state="frozen"/>
      <selection pane="topRight" activeCell="B1" sqref="B1"/>
      <selection pane="bottomLeft" activeCell="A5" sqref="A5"/>
      <selection pane="bottomRight" activeCell="B41" sqref="B41:E41"/>
    </sheetView>
  </sheetViews>
  <sheetFormatPr defaultColWidth="8.85546875" defaultRowHeight="13.5" x14ac:dyDescent="0.25"/>
  <cols>
    <col min="1" max="1" width="4.42578125" style="16" customWidth="1"/>
    <col min="2" max="2" width="10.5703125" style="1" customWidth="1"/>
    <col min="3" max="3" width="51.5703125" style="1" customWidth="1"/>
    <col min="4" max="5" width="40.5703125" style="11" customWidth="1"/>
    <col min="6" max="7" width="8.85546875" style="11" hidden="1" customWidth="1"/>
    <col min="8" max="16384" width="8.85546875" style="1"/>
  </cols>
  <sheetData>
    <row r="1" spans="1:7" ht="50.1" customHeight="1" x14ac:dyDescent="0.25">
      <c r="A1" s="19"/>
      <c r="B1" s="88" t="s">
        <v>300</v>
      </c>
      <c r="C1" s="88"/>
      <c r="D1" s="88"/>
      <c r="E1" s="88"/>
    </row>
    <row r="2" spans="1:7" ht="15" customHeight="1" x14ac:dyDescent="0.25">
      <c r="B2" s="100"/>
      <c r="C2" s="100"/>
      <c r="D2" s="100"/>
      <c r="E2" s="100"/>
    </row>
    <row r="3" spans="1:7" ht="35.1" customHeight="1" x14ac:dyDescent="0.25">
      <c r="B3" s="3" t="s">
        <v>0</v>
      </c>
      <c r="C3" s="3" t="s">
        <v>1</v>
      </c>
      <c r="D3" s="3" t="s">
        <v>282</v>
      </c>
      <c r="E3" s="42" t="s">
        <v>2</v>
      </c>
    </row>
    <row r="4" spans="1:7" ht="30" customHeight="1" x14ac:dyDescent="0.25">
      <c r="B4" s="94" t="s">
        <v>301</v>
      </c>
      <c r="C4" s="94"/>
      <c r="D4" s="103"/>
      <c r="E4" s="61" t="s">
        <v>278</v>
      </c>
      <c r="F4" s="14"/>
    </row>
    <row r="5" spans="1:7" ht="39.950000000000003" customHeight="1" x14ac:dyDescent="0.25">
      <c r="B5" s="98" t="s">
        <v>215</v>
      </c>
      <c r="C5" s="98"/>
      <c r="D5" s="98"/>
      <c r="E5" s="110"/>
      <c r="F5" s="101" t="s">
        <v>275</v>
      </c>
      <c r="G5" s="102"/>
    </row>
    <row r="6" spans="1:7" ht="40.5" x14ac:dyDescent="0.25">
      <c r="A6" s="16">
        <v>1</v>
      </c>
      <c r="B6" s="18" t="s">
        <v>217</v>
      </c>
      <c r="C6" s="18" t="s">
        <v>216</v>
      </c>
      <c r="D6" s="48"/>
      <c r="E6" s="48"/>
      <c r="F6" s="11">
        <f>COUNTIF(D6, "*")</f>
        <v>0</v>
      </c>
      <c r="G6" s="11">
        <f>COUNTIF('ISO27k Gap Analysis Questions'!M10, "1")</f>
        <v>0</v>
      </c>
    </row>
    <row r="7" spans="1:7" ht="40.5" x14ac:dyDescent="0.25">
      <c r="A7" s="16">
        <v>1</v>
      </c>
      <c r="B7" s="5" t="s">
        <v>218</v>
      </c>
      <c r="C7" s="5" t="s">
        <v>219</v>
      </c>
      <c r="D7" s="50"/>
      <c r="E7" s="50"/>
      <c r="F7" s="11">
        <f t="shared" ref="F7:F70" si="0">COUNTIF(D7, "*")</f>
        <v>0</v>
      </c>
      <c r="G7" s="11">
        <f>COUNTIF('ISO27k Gap Analysis Questions'!M11, "1")</f>
        <v>0</v>
      </c>
    </row>
    <row r="8" spans="1:7" x14ac:dyDescent="0.25">
      <c r="A8" s="16">
        <v>1</v>
      </c>
      <c r="B8" s="5" t="s">
        <v>220</v>
      </c>
      <c r="C8" s="5" t="s">
        <v>222</v>
      </c>
      <c r="D8" s="50"/>
      <c r="E8" s="50"/>
      <c r="F8" s="11">
        <f t="shared" si="0"/>
        <v>0</v>
      </c>
      <c r="G8" s="11">
        <f>COUNTIF('ISO27k Gap Analysis Questions'!M12, "1")</f>
        <v>0</v>
      </c>
    </row>
    <row r="9" spans="1:7" ht="40.5" x14ac:dyDescent="0.25">
      <c r="A9" s="16">
        <v>1</v>
      </c>
      <c r="B9" s="5" t="s">
        <v>221</v>
      </c>
      <c r="C9" s="5" t="s">
        <v>284</v>
      </c>
      <c r="D9" s="50"/>
      <c r="E9" s="50"/>
      <c r="F9" s="11">
        <f t="shared" si="0"/>
        <v>0</v>
      </c>
      <c r="G9" s="11">
        <f>COUNTIF('ISO27k Gap Analysis Questions'!M13, "1")</f>
        <v>0</v>
      </c>
    </row>
    <row r="10" spans="1:7" ht="39.950000000000003" customHeight="1" x14ac:dyDescent="0.25">
      <c r="B10" s="104" t="s">
        <v>223</v>
      </c>
      <c r="C10" s="104"/>
      <c r="D10" s="104"/>
      <c r="E10" s="104"/>
    </row>
    <row r="11" spans="1:7" ht="27" x14ac:dyDescent="0.25">
      <c r="A11" s="16">
        <v>1</v>
      </c>
      <c r="B11" s="5" t="s">
        <v>8</v>
      </c>
      <c r="C11" s="5" t="s">
        <v>231</v>
      </c>
      <c r="D11" s="50"/>
      <c r="E11" s="50"/>
      <c r="F11" s="11">
        <f t="shared" si="0"/>
        <v>0</v>
      </c>
      <c r="G11" s="11">
        <f>COUNTIF('ISO27k Gap Analysis Questions'!M15, "1")</f>
        <v>0</v>
      </c>
    </row>
    <row r="12" spans="1:7" ht="40.5" x14ac:dyDescent="0.25">
      <c r="A12" s="16">
        <v>1</v>
      </c>
      <c r="B12" s="5" t="s">
        <v>229</v>
      </c>
      <c r="C12" s="5" t="s">
        <v>232</v>
      </c>
      <c r="D12" s="50"/>
      <c r="E12" s="50"/>
      <c r="F12" s="11">
        <f t="shared" si="0"/>
        <v>0</v>
      </c>
      <c r="G12" s="11">
        <f>COUNTIF('ISO27k Gap Analysis Questions'!M16, "1")</f>
        <v>0</v>
      </c>
    </row>
    <row r="13" spans="1:7" ht="54" x14ac:dyDescent="0.25">
      <c r="A13" s="16">
        <v>1</v>
      </c>
      <c r="B13" s="5" t="s">
        <v>230</v>
      </c>
      <c r="C13" s="5" t="s">
        <v>233</v>
      </c>
      <c r="D13" s="50"/>
      <c r="E13" s="50"/>
      <c r="F13" s="11">
        <f t="shared" si="0"/>
        <v>0</v>
      </c>
      <c r="G13" s="11">
        <f>COUNTIF('ISO27k Gap Analysis Questions'!M17, "1")</f>
        <v>0</v>
      </c>
    </row>
    <row r="14" spans="1:7" ht="39.950000000000003" customHeight="1" x14ac:dyDescent="0.25">
      <c r="B14" s="104" t="s">
        <v>224</v>
      </c>
      <c r="C14" s="104"/>
      <c r="D14" s="104"/>
      <c r="E14" s="104"/>
    </row>
    <row r="15" spans="1:7" ht="27" x14ac:dyDescent="0.25">
      <c r="A15" s="16">
        <v>1</v>
      </c>
      <c r="B15" s="5" t="s">
        <v>121</v>
      </c>
      <c r="C15" s="5" t="s">
        <v>234</v>
      </c>
      <c r="D15" s="50"/>
      <c r="E15" s="50"/>
      <c r="F15" s="11">
        <f t="shared" si="0"/>
        <v>0</v>
      </c>
      <c r="G15" s="11">
        <f>COUNTIF('ISO27k Gap Analysis Questions'!M19, "1")</f>
        <v>0</v>
      </c>
    </row>
    <row r="16" spans="1:7" x14ac:dyDescent="0.25">
      <c r="A16" s="16">
        <v>1</v>
      </c>
      <c r="B16" s="5" t="s">
        <v>123</v>
      </c>
      <c r="C16" s="5" t="s">
        <v>235</v>
      </c>
      <c r="D16" s="50"/>
      <c r="E16" s="50"/>
      <c r="F16" s="11">
        <f t="shared" si="0"/>
        <v>0</v>
      </c>
      <c r="G16" s="11">
        <f>COUNTIF('ISO27k Gap Analysis Questions'!M20, "1")</f>
        <v>0</v>
      </c>
    </row>
    <row r="17" spans="1:7" x14ac:dyDescent="0.25">
      <c r="A17" s="16">
        <v>1</v>
      </c>
      <c r="B17" s="5" t="s">
        <v>125</v>
      </c>
      <c r="C17" s="5" t="s">
        <v>236</v>
      </c>
      <c r="D17" s="50"/>
      <c r="E17" s="50"/>
      <c r="F17" s="11">
        <f t="shared" si="0"/>
        <v>0</v>
      </c>
      <c r="G17" s="11">
        <f>COUNTIF('ISO27k Gap Analysis Questions'!M21, "1")</f>
        <v>0</v>
      </c>
    </row>
    <row r="18" spans="1:7" ht="40.5" x14ac:dyDescent="0.25">
      <c r="A18" s="16">
        <v>1</v>
      </c>
      <c r="B18" s="5" t="s">
        <v>238</v>
      </c>
      <c r="C18" s="5" t="s">
        <v>237</v>
      </c>
      <c r="D18" s="50"/>
      <c r="E18" s="50"/>
      <c r="F18" s="11">
        <f t="shared" si="0"/>
        <v>0</v>
      </c>
      <c r="G18" s="11">
        <f>COUNTIF('ISO27k Gap Analysis Questions'!M22, "1")</f>
        <v>0</v>
      </c>
    </row>
    <row r="19" spans="1:7" ht="40.5" x14ac:dyDescent="0.25">
      <c r="A19" s="16">
        <v>1</v>
      </c>
      <c r="B19" s="5" t="s">
        <v>128</v>
      </c>
      <c r="C19" s="5" t="s">
        <v>249</v>
      </c>
      <c r="D19" s="50"/>
      <c r="E19" s="50"/>
      <c r="F19" s="11">
        <f t="shared" si="0"/>
        <v>0</v>
      </c>
      <c r="G19" s="11">
        <f>COUNTIF('ISO27k Gap Analysis Questions'!M23, "1")</f>
        <v>0</v>
      </c>
    </row>
    <row r="20" spans="1:7" ht="39.950000000000003" customHeight="1" x14ac:dyDescent="0.25">
      <c r="B20" s="104" t="s">
        <v>225</v>
      </c>
      <c r="C20" s="104"/>
      <c r="D20" s="104"/>
      <c r="E20" s="104"/>
    </row>
    <row r="21" spans="1:7" ht="40.5" x14ac:dyDescent="0.25">
      <c r="A21" s="16">
        <v>1</v>
      </c>
      <c r="B21" s="5" t="s">
        <v>239</v>
      </c>
      <c r="C21" s="5" t="s">
        <v>248</v>
      </c>
      <c r="D21" s="50"/>
      <c r="E21" s="50"/>
      <c r="F21" s="11">
        <f t="shared" si="0"/>
        <v>0</v>
      </c>
      <c r="G21" s="11">
        <f>COUNTIF('ISO27k Gap Analysis Questions'!M25, "1")</f>
        <v>0</v>
      </c>
    </row>
    <row r="22" spans="1:7" ht="40.5" x14ac:dyDescent="0.25">
      <c r="A22" s="16">
        <v>1</v>
      </c>
      <c r="B22" s="5" t="s">
        <v>240</v>
      </c>
      <c r="C22" s="5" t="s">
        <v>245</v>
      </c>
      <c r="D22" s="50"/>
      <c r="E22" s="50"/>
      <c r="F22" s="11">
        <f t="shared" si="0"/>
        <v>0</v>
      </c>
      <c r="G22" s="11">
        <f>COUNTIF('ISO27k Gap Analysis Questions'!M26, "1")</f>
        <v>0</v>
      </c>
    </row>
    <row r="23" spans="1:7" ht="27" x14ac:dyDescent="0.25">
      <c r="A23" s="16">
        <v>1</v>
      </c>
      <c r="B23" s="5" t="s">
        <v>241</v>
      </c>
      <c r="C23" s="5" t="s">
        <v>246</v>
      </c>
      <c r="D23" s="50"/>
      <c r="E23" s="50"/>
      <c r="F23" s="11">
        <f t="shared" si="0"/>
        <v>0</v>
      </c>
      <c r="G23" s="11">
        <f>COUNTIF('ISO27k Gap Analysis Questions'!M27, "1")</f>
        <v>0</v>
      </c>
    </row>
    <row r="24" spans="1:7" ht="27" x14ac:dyDescent="0.25">
      <c r="A24" s="16">
        <v>1</v>
      </c>
      <c r="B24" s="5" t="s">
        <v>242</v>
      </c>
      <c r="C24" s="5" t="s">
        <v>247</v>
      </c>
      <c r="D24" s="50"/>
      <c r="E24" s="50"/>
      <c r="F24" s="11">
        <f t="shared" si="0"/>
        <v>0</v>
      </c>
      <c r="G24" s="11">
        <f>COUNTIF('ISO27k Gap Analysis Questions'!M28, "1")</f>
        <v>0</v>
      </c>
    </row>
    <row r="25" spans="1:7" ht="27" x14ac:dyDescent="0.25">
      <c r="A25" s="16">
        <v>1</v>
      </c>
      <c r="B25" s="5" t="s">
        <v>243</v>
      </c>
      <c r="C25" s="5" t="s">
        <v>285</v>
      </c>
      <c r="D25" s="50"/>
      <c r="E25" s="50"/>
      <c r="F25" s="11">
        <f t="shared" si="0"/>
        <v>0</v>
      </c>
      <c r="G25" s="11">
        <f>COUNTIF('ISO27k Gap Analysis Questions'!M29, "1")</f>
        <v>0</v>
      </c>
    </row>
    <row r="26" spans="1:7" ht="27" x14ac:dyDescent="0.25">
      <c r="A26" s="16">
        <v>1</v>
      </c>
      <c r="B26" s="5" t="s">
        <v>244</v>
      </c>
      <c r="C26" s="5" t="s">
        <v>298</v>
      </c>
      <c r="D26" s="50"/>
      <c r="E26" s="50"/>
      <c r="F26" s="11">
        <f t="shared" si="0"/>
        <v>0</v>
      </c>
      <c r="G26" s="11">
        <f>COUNTIF('ISO27k Gap Analysis Questions'!M30, "1")</f>
        <v>0</v>
      </c>
    </row>
    <row r="27" spans="1:7" ht="39.950000000000003" customHeight="1" x14ac:dyDescent="0.25">
      <c r="B27" s="104" t="s">
        <v>226</v>
      </c>
      <c r="C27" s="104"/>
      <c r="D27" s="104"/>
      <c r="E27" s="104"/>
    </row>
    <row r="28" spans="1:7" ht="40.5" x14ac:dyDescent="0.25">
      <c r="A28" s="16">
        <v>1</v>
      </c>
      <c r="B28" s="5" t="s">
        <v>250</v>
      </c>
      <c r="C28" s="5" t="s">
        <v>253</v>
      </c>
      <c r="D28" s="50"/>
      <c r="E28" s="50"/>
      <c r="F28" s="11">
        <f t="shared" si="0"/>
        <v>0</v>
      </c>
      <c r="G28" s="11">
        <f>COUNTIF('ISO27k Gap Analysis Questions'!M32, "1")</f>
        <v>0</v>
      </c>
    </row>
    <row r="29" spans="1:7" ht="40.5" x14ac:dyDescent="0.25">
      <c r="A29" s="16">
        <v>1</v>
      </c>
      <c r="B29" s="5" t="s">
        <v>251</v>
      </c>
      <c r="C29" s="5" t="s">
        <v>254</v>
      </c>
      <c r="D29" s="50"/>
      <c r="E29" s="50"/>
      <c r="F29" s="11">
        <f t="shared" si="0"/>
        <v>0</v>
      </c>
      <c r="G29" s="11">
        <f>COUNTIF('ISO27k Gap Analysis Questions'!M33, "1")</f>
        <v>0</v>
      </c>
    </row>
    <row r="30" spans="1:7" ht="27" x14ac:dyDescent="0.25">
      <c r="A30" s="16">
        <v>1</v>
      </c>
      <c r="B30" s="5" t="s">
        <v>252</v>
      </c>
      <c r="C30" s="5" t="s">
        <v>255</v>
      </c>
      <c r="D30" s="50"/>
      <c r="E30" s="50"/>
      <c r="F30" s="11">
        <f t="shared" si="0"/>
        <v>0</v>
      </c>
      <c r="G30" s="11">
        <f>COUNTIF('ISO27k Gap Analysis Questions'!M34, "1")</f>
        <v>0</v>
      </c>
    </row>
    <row r="31" spans="1:7" ht="39.950000000000003" customHeight="1" x14ac:dyDescent="0.25">
      <c r="B31" s="104" t="s">
        <v>227</v>
      </c>
      <c r="C31" s="104"/>
      <c r="D31" s="104"/>
      <c r="E31" s="104"/>
    </row>
    <row r="32" spans="1:7" ht="27" x14ac:dyDescent="0.25">
      <c r="A32" s="16">
        <v>1</v>
      </c>
      <c r="B32" s="5" t="s">
        <v>256</v>
      </c>
      <c r="C32" s="5" t="s">
        <v>259</v>
      </c>
      <c r="D32" s="50"/>
      <c r="E32" s="50"/>
      <c r="F32" s="11">
        <f t="shared" si="0"/>
        <v>0</v>
      </c>
      <c r="G32" s="11">
        <f>COUNTIF('ISO27k Gap Analysis Questions'!M36, "1")</f>
        <v>0</v>
      </c>
    </row>
    <row r="33" spans="1:7" ht="27" x14ac:dyDescent="0.25">
      <c r="A33" s="16">
        <v>1</v>
      </c>
      <c r="B33" s="5" t="s">
        <v>257</v>
      </c>
      <c r="C33" s="5" t="s">
        <v>261</v>
      </c>
      <c r="D33" s="50"/>
      <c r="E33" s="50"/>
      <c r="F33" s="11">
        <f t="shared" si="0"/>
        <v>0</v>
      </c>
      <c r="G33" s="11">
        <f>COUNTIF('ISO27k Gap Analysis Questions'!M37, "1")</f>
        <v>0</v>
      </c>
    </row>
    <row r="34" spans="1:7" ht="40.5" x14ac:dyDescent="0.25">
      <c r="A34" s="16">
        <v>1</v>
      </c>
      <c r="B34" s="5" t="s">
        <v>260</v>
      </c>
      <c r="C34" s="5" t="s">
        <v>262</v>
      </c>
      <c r="D34" s="50"/>
      <c r="E34" s="50"/>
      <c r="F34" s="11">
        <f t="shared" si="0"/>
        <v>0</v>
      </c>
      <c r="G34" s="11">
        <f>COUNTIF('ISO27k Gap Analysis Questions'!M38, "1")</f>
        <v>0</v>
      </c>
    </row>
    <row r="35" spans="1:7" ht="40.5" x14ac:dyDescent="0.25">
      <c r="A35" s="16">
        <v>1</v>
      </c>
      <c r="B35" s="5" t="s">
        <v>258</v>
      </c>
      <c r="C35" s="5" t="s">
        <v>263</v>
      </c>
      <c r="D35" s="50"/>
      <c r="E35" s="50"/>
      <c r="F35" s="11">
        <f t="shared" si="0"/>
        <v>0</v>
      </c>
      <c r="G35" s="11">
        <f>COUNTIF('ISO27k Gap Analysis Questions'!M39, "1")</f>
        <v>0</v>
      </c>
    </row>
    <row r="36" spans="1:7" ht="40.5" x14ac:dyDescent="0.25">
      <c r="A36" s="16">
        <v>1</v>
      </c>
      <c r="B36" s="5" t="s">
        <v>264</v>
      </c>
      <c r="C36" s="5" t="s">
        <v>265</v>
      </c>
      <c r="D36" s="50"/>
      <c r="E36" s="50"/>
      <c r="F36" s="11">
        <f t="shared" si="0"/>
        <v>0</v>
      </c>
      <c r="G36" s="11">
        <f>COUNTIF('ISO27k Gap Analysis Questions'!M40, "1")</f>
        <v>0</v>
      </c>
    </row>
    <row r="37" spans="1:7" ht="39.950000000000003" customHeight="1" x14ac:dyDescent="0.25">
      <c r="B37" s="104" t="s">
        <v>228</v>
      </c>
      <c r="C37" s="104"/>
      <c r="D37" s="104"/>
      <c r="E37" s="104"/>
    </row>
    <row r="38" spans="1:7" ht="27" x14ac:dyDescent="0.25">
      <c r="A38" s="16">
        <v>1</v>
      </c>
      <c r="B38" s="5" t="s">
        <v>266</v>
      </c>
      <c r="C38" s="52" t="s">
        <v>268</v>
      </c>
      <c r="D38" s="50"/>
      <c r="E38" s="50"/>
      <c r="F38" s="11">
        <f t="shared" si="0"/>
        <v>0</v>
      </c>
      <c r="G38" s="11">
        <f>COUNTIF('ISO27k Gap Analysis Questions'!M42, "1")</f>
        <v>0</v>
      </c>
    </row>
    <row r="39" spans="1:7" ht="40.5" x14ac:dyDescent="0.25">
      <c r="A39" s="16">
        <v>1</v>
      </c>
      <c r="B39" s="24" t="s">
        <v>267</v>
      </c>
      <c r="C39" s="58" t="s">
        <v>269</v>
      </c>
      <c r="D39" s="62"/>
      <c r="E39" s="62"/>
      <c r="F39" s="11">
        <f t="shared" si="0"/>
        <v>0</v>
      </c>
      <c r="G39" s="11">
        <f>COUNTIF('ISO27k Gap Analysis Questions'!M43, "1")</f>
        <v>0</v>
      </c>
    </row>
    <row r="40" spans="1:7" ht="30" customHeight="1" x14ac:dyDescent="0.25">
      <c r="B40" s="103" t="s">
        <v>302</v>
      </c>
      <c r="C40" s="108"/>
      <c r="D40" s="108"/>
      <c r="E40" s="109"/>
    </row>
    <row r="41" spans="1:7" ht="39.950000000000003" customHeight="1" x14ac:dyDescent="0.25">
      <c r="B41" s="105" t="s">
        <v>5</v>
      </c>
      <c r="C41" s="106"/>
      <c r="D41" s="106"/>
      <c r="E41" s="107"/>
    </row>
    <row r="42" spans="1:7" ht="27" x14ac:dyDescent="0.25">
      <c r="A42" s="16">
        <v>1</v>
      </c>
      <c r="B42" s="25" t="s">
        <v>8</v>
      </c>
      <c r="C42" s="63" t="s">
        <v>9</v>
      </c>
      <c r="D42" s="64"/>
      <c r="E42" s="64"/>
      <c r="F42" s="11">
        <f t="shared" si="0"/>
        <v>0</v>
      </c>
      <c r="G42" s="11">
        <f>COUNTIF('ISO27k Gap Analysis Questions'!M46, "1")</f>
        <v>0</v>
      </c>
    </row>
    <row r="43" spans="1:7" ht="40.5" x14ac:dyDescent="0.25">
      <c r="A43" s="16">
        <v>1</v>
      </c>
      <c r="B43" s="4" t="s">
        <v>10</v>
      </c>
      <c r="C43" s="12" t="s">
        <v>11</v>
      </c>
      <c r="D43" s="57"/>
      <c r="E43" s="57"/>
      <c r="F43" s="11">
        <f t="shared" si="0"/>
        <v>0</v>
      </c>
      <c r="G43" s="11">
        <f>COUNTIF('ISO27k Gap Analysis Questions'!M47, "1")</f>
        <v>0</v>
      </c>
    </row>
    <row r="44" spans="1:7" ht="27" x14ac:dyDescent="0.25">
      <c r="A44" s="16">
        <v>1</v>
      </c>
      <c r="B44" s="4" t="s">
        <v>12</v>
      </c>
      <c r="C44" s="12" t="s">
        <v>13</v>
      </c>
      <c r="D44" s="57"/>
      <c r="E44" s="57"/>
      <c r="F44" s="11">
        <f t="shared" si="0"/>
        <v>0</v>
      </c>
      <c r="G44" s="11">
        <f>COUNTIF('ISO27k Gap Analysis Questions'!M48, "1")</f>
        <v>0</v>
      </c>
    </row>
    <row r="45" spans="1:7" ht="27" x14ac:dyDescent="0.25">
      <c r="A45" s="16">
        <v>1</v>
      </c>
      <c r="B45" s="5">
        <v>5.2</v>
      </c>
      <c r="C45" s="52" t="s">
        <v>14</v>
      </c>
      <c r="D45" s="50"/>
      <c r="E45" s="50"/>
      <c r="F45" s="11">
        <f t="shared" si="0"/>
        <v>0</v>
      </c>
      <c r="G45" s="11">
        <f>COUNTIF('ISO27k Gap Analysis Questions'!M49, "1")</f>
        <v>0</v>
      </c>
    </row>
    <row r="46" spans="1:7" ht="27" x14ac:dyDescent="0.25">
      <c r="A46" s="16">
        <v>1</v>
      </c>
      <c r="B46" s="4">
        <v>5.3</v>
      </c>
      <c r="C46" s="12" t="s">
        <v>15</v>
      </c>
      <c r="D46" s="57"/>
      <c r="E46" s="57"/>
      <c r="F46" s="11">
        <f t="shared" si="0"/>
        <v>0</v>
      </c>
      <c r="G46" s="11">
        <f>COUNTIF('ISO27k Gap Analysis Questions'!M50, "1")</f>
        <v>0</v>
      </c>
    </row>
    <row r="47" spans="1:7" ht="40.5" x14ac:dyDescent="0.25">
      <c r="A47" s="16">
        <v>1</v>
      </c>
      <c r="B47" s="5">
        <v>5.4</v>
      </c>
      <c r="C47" s="52" t="s">
        <v>16</v>
      </c>
      <c r="D47" s="50"/>
      <c r="E47" s="50"/>
      <c r="F47" s="11">
        <f t="shared" si="0"/>
        <v>0</v>
      </c>
      <c r="G47" s="11">
        <f>COUNTIF('ISO27k Gap Analysis Questions'!M51, "1")</f>
        <v>0</v>
      </c>
    </row>
    <row r="48" spans="1:7" x14ac:dyDescent="0.25">
      <c r="A48" s="16">
        <v>1</v>
      </c>
      <c r="B48" s="4">
        <v>5.5</v>
      </c>
      <c r="C48" s="12" t="s">
        <v>17</v>
      </c>
      <c r="D48" s="57"/>
      <c r="E48" s="57"/>
      <c r="F48" s="11">
        <f t="shared" si="0"/>
        <v>0</v>
      </c>
      <c r="G48" s="11">
        <f>COUNTIF('ISO27k Gap Analysis Questions'!M52, "1")</f>
        <v>0</v>
      </c>
    </row>
    <row r="49" spans="1:7" ht="40.5" x14ac:dyDescent="0.25">
      <c r="A49" s="16">
        <v>1</v>
      </c>
      <c r="B49" s="5">
        <v>5.6</v>
      </c>
      <c r="C49" s="52" t="s">
        <v>18</v>
      </c>
      <c r="D49" s="50"/>
      <c r="E49" s="50"/>
      <c r="F49" s="11">
        <f t="shared" si="0"/>
        <v>0</v>
      </c>
      <c r="G49" s="11">
        <f>COUNTIF('ISO27k Gap Analysis Questions'!M53, "1")</f>
        <v>0</v>
      </c>
    </row>
    <row r="50" spans="1:7" ht="27" x14ac:dyDescent="0.25">
      <c r="A50" s="16">
        <v>1</v>
      </c>
      <c r="B50" s="4" t="s">
        <v>19</v>
      </c>
      <c r="C50" s="4" t="s">
        <v>20</v>
      </c>
      <c r="D50" s="55"/>
      <c r="E50" s="55"/>
      <c r="F50" s="11">
        <f t="shared" si="0"/>
        <v>0</v>
      </c>
      <c r="G50" s="11">
        <f>COUNTIF('ISO27k Gap Analysis Questions'!M54, "1")</f>
        <v>0</v>
      </c>
    </row>
    <row r="51" spans="1:7" ht="27" x14ac:dyDescent="0.25">
      <c r="A51" s="16">
        <v>1</v>
      </c>
      <c r="B51" s="4" t="s">
        <v>21</v>
      </c>
      <c r="C51" s="4" t="s">
        <v>22</v>
      </c>
      <c r="D51" s="55"/>
      <c r="E51" s="55"/>
      <c r="F51" s="11">
        <f t="shared" si="0"/>
        <v>0</v>
      </c>
      <c r="G51" s="11">
        <f>COUNTIF('ISO27k Gap Analysis Questions'!M55, "1")</f>
        <v>0</v>
      </c>
    </row>
    <row r="52" spans="1:7" ht="40.5" x14ac:dyDescent="0.25">
      <c r="A52" s="16">
        <v>1</v>
      </c>
      <c r="B52" s="4" t="s">
        <v>23</v>
      </c>
      <c r="C52" s="4" t="s">
        <v>24</v>
      </c>
      <c r="D52" s="55"/>
      <c r="E52" s="55"/>
      <c r="F52" s="11">
        <f t="shared" si="0"/>
        <v>0</v>
      </c>
      <c r="G52" s="11">
        <f>COUNTIF('ISO27k Gap Analysis Questions'!M56, "1")</f>
        <v>0</v>
      </c>
    </row>
    <row r="53" spans="1:7" ht="27" x14ac:dyDescent="0.25">
      <c r="A53" s="16">
        <v>1</v>
      </c>
      <c r="B53" s="5" t="s">
        <v>25</v>
      </c>
      <c r="C53" s="52" t="s">
        <v>26</v>
      </c>
      <c r="D53" s="50"/>
      <c r="E53" s="50"/>
      <c r="F53" s="11">
        <f t="shared" si="0"/>
        <v>0</v>
      </c>
      <c r="G53" s="11">
        <f>COUNTIF('ISO27k Gap Analysis Questions'!M57, "1")</f>
        <v>0</v>
      </c>
    </row>
    <row r="54" spans="1:7" ht="40.5" x14ac:dyDescent="0.25">
      <c r="A54" s="16">
        <v>1</v>
      </c>
      <c r="B54" s="5" t="s">
        <v>27</v>
      </c>
      <c r="C54" s="52" t="s">
        <v>28</v>
      </c>
      <c r="D54" s="50"/>
      <c r="E54" s="50"/>
      <c r="F54" s="11">
        <f t="shared" si="0"/>
        <v>0</v>
      </c>
      <c r="G54" s="11">
        <f>COUNTIF('ISO27k Gap Analysis Questions'!M58, "1")</f>
        <v>0</v>
      </c>
    </row>
    <row r="55" spans="1:7" ht="27" x14ac:dyDescent="0.25">
      <c r="A55" s="16">
        <v>1</v>
      </c>
      <c r="B55" s="5" t="s">
        <v>29</v>
      </c>
      <c r="C55" s="52" t="s">
        <v>30</v>
      </c>
      <c r="D55" s="50"/>
      <c r="E55" s="50"/>
      <c r="F55" s="11">
        <f t="shared" si="0"/>
        <v>0</v>
      </c>
      <c r="G55" s="11">
        <f>COUNTIF('ISO27k Gap Analysis Questions'!M59, "1")</f>
        <v>0</v>
      </c>
    </row>
    <row r="56" spans="1:7" ht="27" x14ac:dyDescent="0.25">
      <c r="A56" s="16">
        <v>1</v>
      </c>
      <c r="B56" s="4" t="s">
        <v>31</v>
      </c>
      <c r="C56" s="12" t="s">
        <v>32</v>
      </c>
      <c r="D56" s="57"/>
      <c r="E56" s="57"/>
      <c r="F56" s="11">
        <f t="shared" si="0"/>
        <v>0</v>
      </c>
      <c r="G56" s="11">
        <f>COUNTIF('ISO27k Gap Analysis Questions'!M60, "1")</f>
        <v>0</v>
      </c>
    </row>
    <row r="57" spans="1:7" ht="40.5" x14ac:dyDescent="0.25">
      <c r="A57" s="16">
        <v>1</v>
      </c>
      <c r="B57" s="4" t="s">
        <v>33</v>
      </c>
      <c r="C57" s="12" t="s">
        <v>34</v>
      </c>
      <c r="D57" s="57"/>
      <c r="E57" s="57"/>
      <c r="F57" s="11">
        <f t="shared" si="0"/>
        <v>0</v>
      </c>
      <c r="G57" s="11">
        <f>COUNTIF('ISO27k Gap Analysis Questions'!M61, "1")</f>
        <v>0</v>
      </c>
    </row>
    <row r="58" spans="1:7" x14ac:dyDescent="0.25">
      <c r="A58" s="16">
        <v>1</v>
      </c>
      <c r="B58" s="4" t="s">
        <v>35</v>
      </c>
      <c r="C58" s="12" t="s">
        <v>36</v>
      </c>
      <c r="D58" s="57"/>
      <c r="E58" s="57"/>
      <c r="F58" s="11">
        <f t="shared" si="0"/>
        <v>0</v>
      </c>
      <c r="G58" s="11">
        <f>COUNTIF('ISO27k Gap Analysis Questions'!M62, "1")</f>
        <v>0</v>
      </c>
    </row>
    <row r="59" spans="1:7" ht="27" x14ac:dyDescent="0.25">
      <c r="A59" s="16">
        <v>1</v>
      </c>
      <c r="B59" s="4" t="s">
        <v>37</v>
      </c>
      <c r="C59" s="12" t="s">
        <v>38</v>
      </c>
      <c r="D59" s="57"/>
      <c r="E59" s="57"/>
      <c r="F59" s="11">
        <f t="shared" si="0"/>
        <v>0</v>
      </c>
      <c r="G59" s="11">
        <f>COUNTIF('ISO27k Gap Analysis Questions'!M63, "1")</f>
        <v>0</v>
      </c>
    </row>
    <row r="60" spans="1:7" ht="27" x14ac:dyDescent="0.25">
      <c r="A60" s="16">
        <v>1</v>
      </c>
      <c r="B60" s="4" t="s">
        <v>39</v>
      </c>
      <c r="C60" s="12" t="s">
        <v>40</v>
      </c>
      <c r="D60" s="57"/>
      <c r="E60" s="57"/>
      <c r="F60" s="11">
        <f t="shared" si="0"/>
        <v>0</v>
      </c>
      <c r="G60" s="11">
        <f>COUNTIF('ISO27k Gap Analysis Questions'!M64, "1")</f>
        <v>0</v>
      </c>
    </row>
    <row r="61" spans="1:7" ht="27" x14ac:dyDescent="0.25">
      <c r="A61" s="16">
        <v>1</v>
      </c>
      <c r="B61" s="4" t="s">
        <v>41</v>
      </c>
      <c r="C61" s="12" t="s">
        <v>42</v>
      </c>
      <c r="D61" s="57"/>
      <c r="E61" s="57"/>
      <c r="F61" s="11">
        <f t="shared" si="0"/>
        <v>0</v>
      </c>
      <c r="G61" s="11">
        <f>COUNTIF('ISO27k Gap Analysis Questions'!M65, "1")</f>
        <v>0</v>
      </c>
    </row>
    <row r="62" spans="1:7" ht="40.5" x14ac:dyDescent="0.25">
      <c r="A62" s="16">
        <v>1</v>
      </c>
      <c r="B62" s="5" t="s">
        <v>43</v>
      </c>
      <c r="C62" s="52" t="s">
        <v>44</v>
      </c>
      <c r="D62" s="50"/>
      <c r="E62" s="50"/>
      <c r="F62" s="11">
        <f t="shared" si="0"/>
        <v>0</v>
      </c>
      <c r="G62" s="11">
        <f>COUNTIF('ISO27k Gap Analysis Questions'!M66, "1")</f>
        <v>0</v>
      </c>
    </row>
    <row r="63" spans="1:7" ht="54" x14ac:dyDescent="0.25">
      <c r="A63" s="16">
        <v>1</v>
      </c>
      <c r="B63" s="5" t="s">
        <v>45</v>
      </c>
      <c r="C63" s="52" t="s">
        <v>46</v>
      </c>
      <c r="D63" s="50"/>
      <c r="E63" s="50"/>
      <c r="F63" s="11">
        <f t="shared" si="0"/>
        <v>0</v>
      </c>
      <c r="G63" s="11">
        <f>COUNTIF('ISO27k Gap Analysis Questions'!M67, "1")</f>
        <v>0</v>
      </c>
    </row>
    <row r="64" spans="1:7" ht="27" x14ac:dyDescent="0.25">
      <c r="A64" s="16">
        <v>1</v>
      </c>
      <c r="B64" s="5" t="s">
        <v>47</v>
      </c>
      <c r="C64" s="52" t="s">
        <v>48</v>
      </c>
      <c r="D64" s="50"/>
      <c r="E64" s="50"/>
      <c r="F64" s="11">
        <f t="shared" si="0"/>
        <v>0</v>
      </c>
      <c r="G64" s="11">
        <f>COUNTIF('ISO27k Gap Analysis Questions'!M68, "1")</f>
        <v>0</v>
      </c>
    </row>
    <row r="65" spans="1:7" ht="40.5" x14ac:dyDescent="0.25">
      <c r="A65" s="16">
        <v>1</v>
      </c>
      <c r="B65" s="4" t="s">
        <v>49</v>
      </c>
      <c r="C65" s="12" t="s">
        <v>50</v>
      </c>
      <c r="D65" s="57"/>
      <c r="E65" s="57"/>
      <c r="F65" s="11">
        <f t="shared" si="0"/>
        <v>0</v>
      </c>
      <c r="G65" s="11">
        <f>COUNTIF('ISO27k Gap Analysis Questions'!M69, "1")</f>
        <v>0</v>
      </c>
    </row>
    <row r="66" spans="1:7" ht="27" x14ac:dyDescent="0.25">
      <c r="A66" s="16">
        <v>1</v>
      </c>
      <c r="B66" s="4" t="s">
        <v>51</v>
      </c>
      <c r="C66" s="12" t="s">
        <v>52</v>
      </c>
      <c r="D66" s="57"/>
      <c r="E66" s="57"/>
      <c r="F66" s="11">
        <f t="shared" si="0"/>
        <v>0</v>
      </c>
      <c r="G66" s="11">
        <f>COUNTIF('ISO27k Gap Analysis Questions'!M70, "1")</f>
        <v>0</v>
      </c>
    </row>
    <row r="67" spans="1:7" ht="40.5" x14ac:dyDescent="0.25">
      <c r="A67" s="16">
        <v>1</v>
      </c>
      <c r="B67" s="5" t="s">
        <v>53</v>
      </c>
      <c r="C67" s="52" t="s">
        <v>54</v>
      </c>
      <c r="D67" s="50"/>
      <c r="E67" s="50"/>
      <c r="F67" s="11">
        <f t="shared" si="0"/>
        <v>0</v>
      </c>
      <c r="G67" s="11">
        <f>COUNTIF('ISO27k Gap Analysis Questions'!M71, "1")</f>
        <v>0</v>
      </c>
    </row>
    <row r="68" spans="1:7" ht="40.5" x14ac:dyDescent="0.25">
      <c r="A68" s="16">
        <v>1</v>
      </c>
      <c r="B68" s="5" t="s">
        <v>55</v>
      </c>
      <c r="C68" s="52" t="s">
        <v>56</v>
      </c>
      <c r="D68" s="50"/>
      <c r="E68" s="50"/>
      <c r="F68" s="11">
        <f t="shared" si="0"/>
        <v>0</v>
      </c>
      <c r="G68" s="11">
        <f>COUNTIF('ISO27k Gap Analysis Questions'!M72, "1")</f>
        <v>0</v>
      </c>
    </row>
    <row r="69" spans="1:7" ht="40.5" x14ac:dyDescent="0.25">
      <c r="A69" s="16">
        <v>1</v>
      </c>
      <c r="B69" s="5" t="s">
        <v>57</v>
      </c>
      <c r="C69" s="52" t="s">
        <v>58</v>
      </c>
      <c r="D69" s="50"/>
      <c r="E69" s="50"/>
      <c r="F69" s="11">
        <f t="shared" si="0"/>
        <v>0</v>
      </c>
      <c r="G69" s="11">
        <f>COUNTIF('ISO27k Gap Analysis Questions'!M73, "1")</f>
        <v>0</v>
      </c>
    </row>
    <row r="70" spans="1:7" ht="27" x14ac:dyDescent="0.25">
      <c r="A70" s="16">
        <v>1</v>
      </c>
      <c r="B70" s="5" t="s">
        <v>59</v>
      </c>
      <c r="C70" s="52" t="s">
        <v>60</v>
      </c>
      <c r="D70" s="50"/>
      <c r="E70" s="50"/>
      <c r="F70" s="11">
        <f t="shared" si="0"/>
        <v>0</v>
      </c>
      <c r="G70" s="11">
        <f>COUNTIF('ISO27k Gap Analysis Questions'!M74, "1")</f>
        <v>0</v>
      </c>
    </row>
    <row r="71" spans="1:7" ht="40.5" x14ac:dyDescent="0.25">
      <c r="A71" s="16">
        <v>1</v>
      </c>
      <c r="B71" s="4" t="s">
        <v>61</v>
      </c>
      <c r="C71" s="12" t="s">
        <v>62</v>
      </c>
      <c r="D71" s="57"/>
      <c r="E71" s="57"/>
      <c r="F71" s="11">
        <f t="shared" ref="F71:F134" si="1">COUNTIF(D71, "*")</f>
        <v>0</v>
      </c>
      <c r="G71" s="11">
        <f>COUNTIF('ISO27k Gap Analysis Questions'!M75, "1")</f>
        <v>0</v>
      </c>
    </row>
    <row r="72" spans="1:7" ht="27" x14ac:dyDescent="0.25">
      <c r="A72" s="16">
        <v>1</v>
      </c>
      <c r="B72" s="4" t="s">
        <v>63</v>
      </c>
      <c r="C72" s="12" t="s">
        <v>64</v>
      </c>
      <c r="D72" s="57"/>
      <c r="E72" s="57"/>
      <c r="F72" s="11">
        <f t="shared" si="1"/>
        <v>0</v>
      </c>
      <c r="G72" s="11">
        <f>COUNTIF('ISO27k Gap Analysis Questions'!M76, "1")</f>
        <v>0</v>
      </c>
    </row>
    <row r="73" spans="1:7" ht="40.5" x14ac:dyDescent="0.25">
      <c r="A73" s="16">
        <v>1</v>
      </c>
      <c r="B73" s="5" t="s">
        <v>65</v>
      </c>
      <c r="C73" s="52" t="s">
        <v>66</v>
      </c>
      <c r="D73" s="50"/>
      <c r="E73" s="50"/>
      <c r="F73" s="11">
        <f t="shared" si="1"/>
        <v>0</v>
      </c>
      <c r="G73" s="11">
        <f>COUNTIF('ISO27k Gap Analysis Questions'!M77, "1")</f>
        <v>0</v>
      </c>
    </row>
    <row r="74" spans="1:7" ht="40.5" x14ac:dyDescent="0.25">
      <c r="A74" s="16">
        <v>1</v>
      </c>
      <c r="B74" s="5" t="s">
        <v>67</v>
      </c>
      <c r="C74" s="52" t="s">
        <v>68</v>
      </c>
      <c r="D74" s="50"/>
      <c r="E74" s="50"/>
      <c r="F74" s="11">
        <f t="shared" si="1"/>
        <v>0</v>
      </c>
      <c r="G74" s="11">
        <f>COUNTIF('ISO27k Gap Analysis Questions'!M78, "1")</f>
        <v>0</v>
      </c>
    </row>
    <row r="75" spans="1:7" ht="40.5" x14ac:dyDescent="0.25">
      <c r="A75" s="16">
        <v>1</v>
      </c>
      <c r="B75" s="4" t="s">
        <v>69</v>
      </c>
      <c r="C75" s="12" t="s">
        <v>70</v>
      </c>
      <c r="D75" s="57"/>
      <c r="E75" s="57"/>
      <c r="F75" s="11">
        <f t="shared" si="1"/>
        <v>0</v>
      </c>
      <c r="G75" s="11">
        <f>COUNTIF('ISO27k Gap Analysis Questions'!M79, "1")</f>
        <v>0</v>
      </c>
    </row>
    <row r="76" spans="1:7" ht="27" x14ac:dyDescent="0.25">
      <c r="A76" s="16">
        <v>1</v>
      </c>
      <c r="B76" s="4" t="s">
        <v>71</v>
      </c>
      <c r="C76" s="12" t="s">
        <v>72</v>
      </c>
      <c r="D76" s="57"/>
      <c r="E76" s="57"/>
      <c r="F76" s="11">
        <f t="shared" si="1"/>
        <v>0</v>
      </c>
      <c r="G76" s="11">
        <f>COUNTIF('ISO27k Gap Analysis Questions'!M80, "1")</f>
        <v>0</v>
      </c>
    </row>
    <row r="77" spans="1:7" x14ac:dyDescent="0.25">
      <c r="A77" s="16">
        <v>1</v>
      </c>
      <c r="B77" s="5">
        <v>5.16</v>
      </c>
      <c r="C77" s="52" t="s">
        <v>73</v>
      </c>
      <c r="D77" s="50"/>
      <c r="E77" s="50"/>
      <c r="F77" s="11">
        <f t="shared" si="1"/>
        <v>0</v>
      </c>
      <c r="G77" s="11">
        <f>COUNTIF('ISO27k Gap Analysis Questions'!M81, "1")</f>
        <v>0</v>
      </c>
    </row>
    <row r="78" spans="1:7" ht="27" x14ac:dyDescent="0.25">
      <c r="A78" s="16">
        <v>1</v>
      </c>
      <c r="B78" s="4" t="s">
        <v>74</v>
      </c>
      <c r="C78" s="12" t="s">
        <v>75</v>
      </c>
      <c r="D78" s="57"/>
      <c r="E78" s="57"/>
      <c r="F78" s="11">
        <f t="shared" si="1"/>
        <v>0</v>
      </c>
      <c r="G78" s="11">
        <f>COUNTIF('ISO27k Gap Analysis Questions'!M82, "1")</f>
        <v>0</v>
      </c>
    </row>
    <row r="79" spans="1:7" ht="40.5" x14ac:dyDescent="0.25">
      <c r="A79" s="16">
        <v>1</v>
      </c>
      <c r="B79" s="4" t="s">
        <v>76</v>
      </c>
      <c r="C79" s="12" t="s">
        <v>77</v>
      </c>
      <c r="D79" s="57"/>
      <c r="E79" s="57"/>
      <c r="F79" s="11">
        <f t="shared" si="1"/>
        <v>0</v>
      </c>
      <c r="G79" s="11">
        <f>COUNTIF('ISO27k Gap Analysis Questions'!M83, "1")</f>
        <v>0</v>
      </c>
    </row>
    <row r="80" spans="1:7" ht="27" x14ac:dyDescent="0.25">
      <c r="A80" s="16">
        <v>1</v>
      </c>
      <c r="B80" s="4" t="s">
        <v>78</v>
      </c>
      <c r="C80" s="12" t="s">
        <v>79</v>
      </c>
      <c r="D80" s="57"/>
      <c r="E80" s="57"/>
      <c r="F80" s="11">
        <f t="shared" si="1"/>
        <v>0</v>
      </c>
      <c r="G80" s="11">
        <f>COUNTIF('ISO27k Gap Analysis Questions'!M84, "1")</f>
        <v>0</v>
      </c>
    </row>
    <row r="81" spans="1:7" ht="27" x14ac:dyDescent="0.25">
      <c r="A81" s="16">
        <v>1</v>
      </c>
      <c r="B81" s="4" t="s">
        <v>80</v>
      </c>
      <c r="C81" s="12" t="s">
        <v>81</v>
      </c>
      <c r="D81" s="57"/>
      <c r="E81" s="57"/>
      <c r="F81" s="11">
        <f t="shared" si="1"/>
        <v>0</v>
      </c>
      <c r="G81" s="11">
        <f>COUNTIF('ISO27k Gap Analysis Questions'!M85, "1")</f>
        <v>0</v>
      </c>
    </row>
    <row r="82" spans="1:7" ht="54" x14ac:dyDescent="0.25">
      <c r="A82" s="16">
        <v>1</v>
      </c>
      <c r="B82" s="5" t="s">
        <v>82</v>
      </c>
      <c r="C82" s="52" t="s">
        <v>83</v>
      </c>
      <c r="D82" s="50"/>
      <c r="E82" s="50"/>
      <c r="F82" s="11">
        <f t="shared" si="1"/>
        <v>0</v>
      </c>
      <c r="G82" s="11">
        <f>COUNTIF('ISO27k Gap Analysis Questions'!M86, "1")</f>
        <v>0</v>
      </c>
    </row>
    <row r="83" spans="1:7" ht="27" x14ac:dyDescent="0.25">
      <c r="A83" s="16">
        <v>1</v>
      </c>
      <c r="B83" s="5" t="s">
        <v>84</v>
      </c>
      <c r="C83" s="52" t="s">
        <v>85</v>
      </c>
      <c r="D83" s="50"/>
      <c r="E83" s="50"/>
      <c r="F83" s="11">
        <f t="shared" si="1"/>
        <v>0</v>
      </c>
      <c r="G83" s="11">
        <f>COUNTIF('ISO27k Gap Analysis Questions'!M87, "1")</f>
        <v>0</v>
      </c>
    </row>
    <row r="84" spans="1:7" ht="40.5" x14ac:dyDescent="0.25">
      <c r="A84" s="16">
        <v>1</v>
      </c>
      <c r="B84" s="4">
        <v>5.19</v>
      </c>
      <c r="C84" s="12" t="s">
        <v>86</v>
      </c>
      <c r="D84" s="57"/>
      <c r="E84" s="57"/>
      <c r="F84" s="11">
        <f t="shared" si="1"/>
        <v>0</v>
      </c>
      <c r="G84" s="11">
        <f>COUNTIF('ISO27k Gap Analysis Questions'!M88, "1")</f>
        <v>0</v>
      </c>
    </row>
    <row r="85" spans="1:7" ht="40.5" x14ac:dyDescent="0.25">
      <c r="A85" s="16">
        <v>1</v>
      </c>
      <c r="B85" s="6">
        <v>5.2</v>
      </c>
      <c r="C85" s="52" t="s">
        <v>87</v>
      </c>
      <c r="D85" s="50"/>
      <c r="E85" s="50"/>
      <c r="F85" s="11">
        <f t="shared" si="1"/>
        <v>0</v>
      </c>
      <c r="G85" s="11">
        <f>COUNTIF('ISO27k Gap Analysis Questions'!M89, "1")</f>
        <v>0</v>
      </c>
    </row>
    <row r="86" spans="1:7" ht="40.5" x14ac:dyDescent="0.25">
      <c r="A86" s="16">
        <v>1</v>
      </c>
      <c r="B86" s="4">
        <v>5.21</v>
      </c>
      <c r="C86" s="12" t="s">
        <v>88</v>
      </c>
      <c r="D86" s="57"/>
      <c r="E86" s="57"/>
      <c r="F86" s="11">
        <f t="shared" si="1"/>
        <v>0</v>
      </c>
      <c r="G86" s="11">
        <f>COUNTIF('ISO27k Gap Analysis Questions'!M90, "1")</f>
        <v>0</v>
      </c>
    </row>
    <row r="87" spans="1:7" ht="40.5" x14ac:dyDescent="0.25">
      <c r="A87" s="16">
        <v>1</v>
      </c>
      <c r="B87" s="5">
        <v>5.22</v>
      </c>
      <c r="C87" s="52" t="s">
        <v>89</v>
      </c>
      <c r="D87" s="50"/>
      <c r="E87" s="50"/>
      <c r="F87" s="11">
        <f t="shared" si="1"/>
        <v>0</v>
      </c>
      <c r="G87" s="11">
        <f>COUNTIF('ISO27k Gap Analysis Questions'!M91, "1")</f>
        <v>0</v>
      </c>
    </row>
    <row r="88" spans="1:7" ht="40.5" x14ac:dyDescent="0.25">
      <c r="A88" s="16">
        <v>1</v>
      </c>
      <c r="B88" s="4" t="s">
        <v>90</v>
      </c>
      <c r="C88" s="12" t="s">
        <v>91</v>
      </c>
      <c r="D88" s="57"/>
      <c r="E88" s="57"/>
      <c r="F88" s="11">
        <f t="shared" si="1"/>
        <v>0</v>
      </c>
      <c r="G88" s="11">
        <f>COUNTIF('ISO27k Gap Analysis Questions'!M92, "1")</f>
        <v>0</v>
      </c>
    </row>
    <row r="89" spans="1:7" ht="40.5" x14ac:dyDescent="0.25">
      <c r="A89" s="16">
        <v>1</v>
      </c>
      <c r="B89" s="4" t="s">
        <v>92</v>
      </c>
      <c r="C89" s="12" t="s">
        <v>93</v>
      </c>
      <c r="D89" s="57"/>
      <c r="E89" s="57"/>
      <c r="F89" s="11">
        <f t="shared" si="1"/>
        <v>0</v>
      </c>
      <c r="G89" s="11">
        <f>COUNTIF('ISO27k Gap Analysis Questions'!M93, "1")</f>
        <v>0</v>
      </c>
    </row>
    <row r="90" spans="1:7" ht="27" x14ac:dyDescent="0.25">
      <c r="A90" s="16">
        <v>1</v>
      </c>
      <c r="B90" s="5" t="s">
        <v>94</v>
      </c>
      <c r="C90" s="52" t="s">
        <v>95</v>
      </c>
      <c r="D90" s="50"/>
      <c r="E90" s="50"/>
      <c r="F90" s="11">
        <f t="shared" si="1"/>
        <v>0</v>
      </c>
      <c r="G90" s="11">
        <f>COUNTIF('ISO27k Gap Analysis Questions'!M94, "1")</f>
        <v>0</v>
      </c>
    </row>
    <row r="91" spans="1:7" ht="27" x14ac:dyDescent="0.25">
      <c r="A91" s="16">
        <v>1</v>
      </c>
      <c r="B91" s="5" t="s">
        <v>96</v>
      </c>
      <c r="C91" s="52" t="s">
        <v>97</v>
      </c>
      <c r="D91" s="50"/>
      <c r="E91" s="50"/>
      <c r="F91" s="11">
        <f t="shared" si="1"/>
        <v>0</v>
      </c>
      <c r="G91" s="11">
        <f>COUNTIF('ISO27k Gap Analysis Questions'!M95, "1")</f>
        <v>0</v>
      </c>
    </row>
    <row r="92" spans="1:7" ht="27" x14ac:dyDescent="0.25">
      <c r="A92" s="16">
        <v>1</v>
      </c>
      <c r="B92" s="4">
        <v>5.25</v>
      </c>
      <c r="C92" s="12" t="s">
        <v>98</v>
      </c>
      <c r="D92" s="57"/>
      <c r="E92" s="57"/>
      <c r="F92" s="11">
        <f t="shared" si="1"/>
        <v>0</v>
      </c>
      <c r="G92" s="11">
        <f>COUNTIF('ISO27k Gap Analysis Questions'!M96, "1")</f>
        <v>0</v>
      </c>
    </row>
    <row r="93" spans="1:7" ht="27" x14ac:dyDescent="0.25">
      <c r="A93" s="16">
        <v>1</v>
      </c>
      <c r="B93" s="5">
        <v>5.26</v>
      </c>
      <c r="C93" s="52" t="s">
        <v>99</v>
      </c>
      <c r="D93" s="50"/>
      <c r="E93" s="50"/>
      <c r="F93" s="11">
        <f t="shared" si="1"/>
        <v>0</v>
      </c>
      <c r="G93" s="11">
        <f>COUNTIF('ISO27k Gap Analysis Questions'!M97, "1")</f>
        <v>0</v>
      </c>
    </row>
    <row r="94" spans="1:7" ht="40.5" x14ac:dyDescent="0.25">
      <c r="A94" s="16">
        <v>1</v>
      </c>
      <c r="B94" s="4">
        <v>5.27</v>
      </c>
      <c r="C94" s="12" t="s">
        <v>100</v>
      </c>
      <c r="D94" s="57"/>
      <c r="E94" s="57"/>
      <c r="F94" s="11">
        <f t="shared" si="1"/>
        <v>0</v>
      </c>
      <c r="G94" s="11">
        <f>COUNTIF('ISO27k Gap Analysis Questions'!M98, "1")</f>
        <v>0</v>
      </c>
    </row>
    <row r="95" spans="1:7" ht="40.5" x14ac:dyDescent="0.25">
      <c r="A95" s="16">
        <v>1</v>
      </c>
      <c r="B95" s="5">
        <v>5.28</v>
      </c>
      <c r="C95" s="52" t="s">
        <v>101</v>
      </c>
      <c r="D95" s="50"/>
      <c r="E95" s="50"/>
      <c r="F95" s="11">
        <f t="shared" si="1"/>
        <v>0</v>
      </c>
      <c r="G95" s="11">
        <f>COUNTIF('ISO27k Gap Analysis Questions'!M99, "1")</f>
        <v>0</v>
      </c>
    </row>
    <row r="96" spans="1:7" ht="27" x14ac:dyDescent="0.25">
      <c r="A96" s="16">
        <v>1</v>
      </c>
      <c r="B96" s="4">
        <v>5.29</v>
      </c>
      <c r="C96" s="12" t="s">
        <v>102</v>
      </c>
      <c r="D96" s="57"/>
      <c r="E96" s="57"/>
      <c r="F96" s="11">
        <f t="shared" si="1"/>
        <v>0</v>
      </c>
      <c r="G96" s="11">
        <f>COUNTIF('ISO27k Gap Analysis Questions'!M100, "1")</f>
        <v>0</v>
      </c>
    </row>
    <row r="97" spans="1:7" ht="40.5" x14ac:dyDescent="0.25">
      <c r="A97" s="16">
        <v>1</v>
      </c>
      <c r="B97" s="7" t="s">
        <v>103</v>
      </c>
      <c r="C97" s="52" t="s">
        <v>104</v>
      </c>
      <c r="D97" s="50"/>
      <c r="E97" s="50"/>
      <c r="F97" s="11">
        <f t="shared" si="1"/>
        <v>0</v>
      </c>
      <c r="G97" s="11">
        <f>COUNTIF('ISO27k Gap Analysis Questions'!M101, "1")</f>
        <v>0</v>
      </c>
    </row>
    <row r="98" spans="1:7" ht="27" x14ac:dyDescent="0.25">
      <c r="A98" s="16">
        <v>1</v>
      </c>
      <c r="B98" s="5" t="s">
        <v>105</v>
      </c>
      <c r="C98" s="52" t="s">
        <v>106</v>
      </c>
      <c r="D98" s="50"/>
      <c r="E98" s="50"/>
      <c r="F98" s="11">
        <f t="shared" si="1"/>
        <v>0</v>
      </c>
      <c r="G98" s="11">
        <f>COUNTIF('ISO27k Gap Analysis Questions'!M102, "1")</f>
        <v>0</v>
      </c>
    </row>
    <row r="99" spans="1:7" ht="40.5" x14ac:dyDescent="0.25">
      <c r="A99" s="16">
        <v>1</v>
      </c>
      <c r="B99" s="4">
        <v>5.31</v>
      </c>
      <c r="C99" s="12" t="s">
        <v>107</v>
      </c>
      <c r="D99" s="57"/>
      <c r="E99" s="57"/>
      <c r="F99" s="11">
        <f t="shared" si="1"/>
        <v>0</v>
      </c>
      <c r="G99" s="11">
        <f>COUNTIF('ISO27k Gap Analysis Questions'!M103, "1")</f>
        <v>0</v>
      </c>
    </row>
    <row r="100" spans="1:7" ht="27" x14ac:dyDescent="0.25">
      <c r="A100" s="16">
        <v>1</v>
      </c>
      <c r="B100" s="5">
        <v>5.32</v>
      </c>
      <c r="C100" s="52" t="s">
        <v>108</v>
      </c>
      <c r="D100" s="50"/>
      <c r="E100" s="50"/>
      <c r="F100" s="11">
        <f t="shared" si="1"/>
        <v>0</v>
      </c>
      <c r="G100" s="11">
        <f>COUNTIF('ISO27k Gap Analysis Questions'!M104, "1")</f>
        <v>0</v>
      </c>
    </row>
    <row r="101" spans="1:7" ht="27" x14ac:dyDescent="0.25">
      <c r="A101" s="16">
        <v>1</v>
      </c>
      <c r="B101" s="4" t="s">
        <v>109</v>
      </c>
      <c r="C101" s="12" t="s">
        <v>110</v>
      </c>
      <c r="D101" s="57"/>
      <c r="E101" s="57"/>
      <c r="F101" s="11">
        <f t="shared" si="1"/>
        <v>0</v>
      </c>
      <c r="G101" s="11">
        <f>COUNTIF('ISO27k Gap Analysis Questions'!M105, "1")</f>
        <v>0</v>
      </c>
    </row>
    <row r="102" spans="1:7" ht="27" x14ac:dyDescent="0.25">
      <c r="A102" s="16">
        <v>1</v>
      </c>
      <c r="B102" s="4" t="s">
        <v>111</v>
      </c>
      <c r="C102" s="12" t="s">
        <v>112</v>
      </c>
      <c r="D102" s="57"/>
      <c r="E102" s="57"/>
      <c r="F102" s="11">
        <f t="shared" si="1"/>
        <v>0</v>
      </c>
      <c r="G102" s="11">
        <f>COUNTIF('ISO27k Gap Analysis Questions'!M106, "1")</f>
        <v>0</v>
      </c>
    </row>
    <row r="103" spans="1:7" ht="40.5" x14ac:dyDescent="0.25">
      <c r="A103" s="16">
        <v>1</v>
      </c>
      <c r="B103" s="5" t="s">
        <v>113</v>
      </c>
      <c r="C103" s="52" t="s">
        <v>114</v>
      </c>
      <c r="D103" s="50"/>
      <c r="E103" s="50"/>
      <c r="F103" s="11">
        <f t="shared" si="1"/>
        <v>0</v>
      </c>
      <c r="G103" s="11">
        <f>COUNTIF('ISO27k Gap Analysis Questions'!M107, "1")</f>
        <v>0</v>
      </c>
    </row>
    <row r="104" spans="1:7" ht="40.5" x14ac:dyDescent="0.25">
      <c r="A104" s="16">
        <v>1</v>
      </c>
      <c r="B104" s="5" t="s">
        <v>115</v>
      </c>
      <c r="C104" s="52" t="s">
        <v>116</v>
      </c>
      <c r="D104" s="50"/>
      <c r="E104" s="50"/>
      <c r="F104" s="11">
        <f t="shared" si="1"/>
        <v>0</v>
      </c>
      <c r="G104" s="11">
        <f>COUNTIF('ISO27k Gap Analysis Questions'!M108, "1")</f>
        <v>0</v>
      </c>
    </row>
    <row r="105" spans="1:7" ht="27" x14ac:dyDescent="0.25">
      <c r="A105" s="16">
        <v>1</v>
      </c>
      <c r="B105" s="4">
        <v>5.35</v>
      </c>
      <c r="C105" s="12" t="s">
        <v>117</v>
      </c>
      <c r="D105" s="57"/>
      <c r="E105" s="57"/>
      <c r="F105" s="11">
        <f t="shared" si="1"/>
        <v>0</v>
      </c>
      <c r="G105" s="11">
        <f>COUNTIF('ISO27k Gap Analysis Questions'!M109, "1")</f>
        <v>0</v>
      </c>
    </row>
    <row r="106" spans="1:7" ht="54" x14ac:dyDescent="0.25">
      <c r="A106" s="16">
        <v>1</v>
      </c>
      <c r="B106" s="5">
        <v>5.36</v>
      </c>
      <c r="C106" s="52" t="s">
        <v>118</v>
      </c>
      <c r="D106" s="50"/>
      <c r="E106" s="50"/>
      <c r="F106" s="11">
        <f t="shared" si="1"/>
        <v>0</v>
      </c>
      <c r="G106" s="11">
        <f>COUNTIF('ISO27k Gap Analysis Questions'!M110, "1")</f>
        <v>0</v>
      </c>
    </row>
    <row r="107" spans="1:7" ht="27" x14ac:dyDescent="0.25">
      <c r="A107" s="16">
        <v>1</v>
      </c>
      <c r="B107" s="4">
        <v>5.37</v>
      </c>
      <c r="C107" s="12" t="s">
        <v>119</v>
      </c>
      <c r="D107" s="57"/>
      <c r="E107" s="57"/>
      <c r="F107" s="11">
        <f t="shared" si="1"/>
        <v>0</v>
      </c>
      <c r="G107" s="11">
        <f>COUNTIF('ISO27k Gap Analysis Questions'!M111, "1")</f>
        <v>0</v>
      </c>
    </row>
    <row r="108" spans="1:7" ht="39.950000000000003" customHeight="1" x14ac:dyDescent="0.25">
      <c r="B108" s="104" t="s">
        <v>120</v>
      </c>
      <c r="C108" s="104"/>
      <c r="D108" s="104"/>
      <c r="E108" s="104"/>
    </row>
    <row r="109" spans="1:7" ht="27" x14ac:dyDescent="0.25">
      <c r="A109" s="16">
        <v>1</v>
      </c>
      <c r="B109" s="8" t="s">
        <v>121</v>
      </c>
      <c r="C109" s="52" t="s">
        <v>122</v>
      </c>
      <c r="D109" s="50"/>
      <c r="E109" s="50"/>
      <c r="F109" s="11">
        <f t="shared" si="1"/>
        <v>0</v>
      </c>
      <c r="G109" s="11">
        <f>COUNTIF('ISO27k Gap Analysis Questions'!M113, "1")</f>
        <v>0</v>
      </c>
    </row>
    <row r="110" spans="1:7" ht="40.5" x14ac:dyDescent="0.25">
      <c r="A110" s="16">
        <v>1</v>
      </c>
      <c r="B110" s="8" t="s">
        <v>123</v>
      </c>
      <c r="C110" s="52" t="s">
        <v>124</v>
      </c>
      <c r="D110" s="50"/>
      <c r="E110" s="50"/>
      <c r="F110" s="11">
        <f t="shared" si="1"/>
        <v>0</v>
      </c>
      <c r="G110" s="11">
        <f>COUNTIF('ISO27k Gap Analysis Questions'!M114, "1")</f>
        <v>0</v>
      </c>
    </row>
    <row r="111" spans="1:7" ht="40.5" x14ac:dyDescent="0.25">
      <c r="A111" s="16">
        <v>1</v>
      </c>
      <c r="B111" s="8" t="s">
        <v>125</v>
      </c>
      <c r="C111" s="52" t="s">
        <v>126</v>
      </c>
      <c r="D111" s="50"/>
      <c r="E111" s="50"/>
      <c r="F111" s="11">
        <f t="shared" si="1"/>
        <v>0</v>
      </c>
      <c r="G111" s="11">
        <f>COUNTIF('ISO27k Gap Analysis Questions'!M115, "1")</f>
        <v>0</v>
      </c>
    </row>
    <row r="112" spans="1:7" ht="27" x14ac:dyDescent="0.25">
      <c r="A112" s="16">
        <v>1</v>
      </c>
      <c r="B112" s="4">
        <v>6.2</v>
      </c>
      <c r="C112" s="12" t="s">
        <v>127</v>
      </c>
      <c r="D112" s="57"/>
      <c r="E112" s="57"/>
      <c r="F112" s="11">
        <f t="shared" si="1"/>
        <v>0</v>
      </c>
      <c r="G112" s="11">
        <f>COUNTIF('ISO27k Gap Analysis Questions'!M116, "1")</f>
        <v>0</v>
      </c>
    </row>
    <row r="113" spans="1:7" ht="27" x14ac:dyDescent="0.25">
      <c r="A113" s="16">
        <v>1</v>
      </c>
      <c r="B113" s="8" t="s">
        <v>128</v>
      </c>
      <c r="C113" s="52" t="s">
        <v>129</v>
      </c>
      <c r="D113" s="50"/>
      <c r="E113" s="50"/>
      <c r="F113" s="11">
        <f t="shared" si="1"/>
        <v>0</v>
      </c>
      <c r="G113" s="11">
        <f>COUNTIF('ISO27k Gap Analysis Questions'!M117, "1")</f>
        <v>0</v>
      </c>
    </row>
    <row r="114" spans="1:7" ht="40.5" x14ac:dyDescent="0.25">
      <c r="A114" s="16">
        <v>1</v>
      </c>
      <c r="B114" s="8" t="s">
        <v>130</v>
      </c>
      <c r="C114" s="52" t="s">
        <v>131</v>
      </c>
      <c r="D114" s="50"/>
      <c r="E114" s="50"/>
      <c r="F114" s="11">
        <f t="shared" si="1"/>
        <v>0</v>
      </c>
      <c r="G114" s="11">
        <f>COUNTIF('ISO27k Gap Analysis Questions'!M118, "1")</f>
        <v>0</v>
      </c>
    </row>
    <row r="115" spans="1:7" x14ac:dyDescent="0.25">
      <c r="A115" s="16">
        <v>1</v>
      </c>
      <c r="B115" s="4" t="s">
        <v>132</v>
      </c>
      <c r="C115" s="12" t="s">
        <v>133</v>
      </c>
      <c r="D115" s="57"/>
      <c r="E115" s="57"/>
      <c r="F115" s="11">
        <f t="shared" si="1"/>
        <v>0</v>
      </c>
      <c r="G115" s="11">
        <f>COUNTIF('ISO27k Gap Analysis Questions'!M119, "1")</f>
        <v>0</v>
      </c>
    </row>
    <row r="116" spans="1:7" ht="40.5" x14ac:dyDescent="0.25">
      <c r="A116" s="16">
        <v>1</v>
      </c>
      <c r="B116" s="4" t="s">
        <v>134</v>
      </c>
      <c r="C116" s="12" t="s">
        <v>135</v>
      </c>
      <c r="D116" s="57"/>
      <c r="E116" s="57"/>
      <c r="F116" s="11">
        <f t="shared" si="1"/>
        <v>0</v>
      </c>
      <c r="G116" s="11">
        <f>COUNTIF('ISO27k Gap Analysis Questions'!M120, "1")</f>
        <v>0</v>
      </c>
    </row>
    <row r="117" spans="1:7" ht="54" x14ac:dyDescent="0.25">
      <c r="A117" s="16">
        <v>1</v>
      </c>
      <c r="B117" s="8">
        <v>6.5</v>
      </c>
      <c r="C117" s="52" t="s">
        <v>136</v>
      </c>
      <c r="D117" s="50"/>
      <c r="E117" s="50"/>
      <c r="F117" s="11">
        <f t="shared" si="1"/>
        <v>0</v>
      </c>
      <c r="G117" s="11">
        <f>COUNTIF('ISO27k Gap Analysis Questions'!M121, "1")</f>
        <v>0</v>
      </c>
    </row>
    <row r="118" spans="1:7" ht="40.5" x14ac:dyDescent="0.25">
      <c r="A118" s="16">
        <v>1</v>
      </c>
      <c r="B118" s="4" t="s">
        <v>137</v>
      </c>
      <c r="C118" s="12" t="s">
        <v>138</v>
      </c>
      <c r="D118" s="57"/>
      <c r="E118" s="57"/>
      <c r="F118" s="11">
        <f t="shared" si="1"/>
        <v>0</v>
      </c>
      <c r="G118" s="11">
        <f>COUNTIF('ISO27k Gap Analysis Questions'!M122, "1")</f>
        <v>0</v>
      </c>
    </row>
    <row r="119" spans="1:7" ht="27" x14ac:dyDescent="0.25">
      <c r="A119" s="16">
        <v>1</v>
      </c>
      <c r="B119" s="4" t="s">
        <v>139</v>
      </c>
      <c r="C119" s="12" t="s">
        <v>140</v>
      </c>
      <c r="D119" s="57"/>
      <c r="E119" s="57"/>
      <c r="F119" s="11">
        <f t="shared" si="1"/>
        <v>0</v>
      </c>
      <c r="G119" s="11">
        <f>COUNTIF('ISO27k Gap Analysis Questions'!M123, "1")</f>
        <v>0</v>
      </c>
    </row>
    <row r="120" spans="1:7" ht="27" x14ac:dyDescent="0.25">
      <c r="A120" s="16">
        <v>1</v>
      </c>
      <c r="B120" s="4" t="s">
        <v>141</v>
      </c>
      <c r="C120" s="12" t="s">
        <v>142</v>
      </c>
      <c r="D120" s="57"/>
      <c r="E120" s="57"/>
      <c r="F120" s="11">
        <f t="shared" si="1"/>
        <v>0</v>
      </c>
      <c r="G120" s="11">
        <f>COUNTIF('ISO27k Gap Analysis Questions'!M124, "1")</f>
        <v>0</v>
      </c>
    </row>
    <row r="121" spans="1:7" ht="27" x14ac:dyDescent="0.25">
      <c r="A121" s="16">
        <v>1</v>
      </c>
      <c r="B121" s="8" t="s">
        <v>143</v>
      </c>
      <c r="C121" s="52" t="s">
        <v>144</v>
      </c>
      <c r="D121" s="50"/>
      <c r="E121" s="50"/>
      <c r="F121" s="11">
        <f t="shared" si="1"/>
        <v>0</v>
      </c>
      <c r="G121" s="11">
        <f>COUNTIF('ISO27k Gap Analysis Questions'!M125, "1")</f>
        <v>0</v>
      </c>
    </row>
    <row r="122" spans="1:7" ht="40.5" x14ac:dyDescent="0.25">
      <c r="A122" s="16">
        <v>1</v>
      </c>
      <c r="B122" s="8" t="s">
        <v>145</v>
      </c>
      <c r="C122" s="52" t="s">
        <v>146</v>
      </c>
      <c r="D122" s="50"/>
      <c r="E122" s="50"/>
      <c r="F122" s="11">
        <f t="shared" si="1"/>
        <v>0</v>
      </c>
      <c r="G122" s="11">
        <f>COUNTIF('ISO27k Gap Analysis Questions'!M126, "1")</f>
        <v>0</v>
      </c>
    </row>
    <row r="123" spans="1:7" ht="40.5" x14ac:dyDescent="0.25">
      <c r="A123" s="16">
        <v>1</v>
      </c>
      <c r="B123" s="4">
        <v>6.8</v>
      </c>
      <c r="C123" s="12" t="s">
        <v>147</v>
      </c>
      <c r="D123" s="57"/>
      <c r="E123" s="57"/>
      <c r="F123" s="11">
        <f t="shared" si="1"/>
        <v>0</v>
      </c>
      <c r="G123" s="11">
        <f>COUNTIF('ISO27k Gap Analysis Questions'!M127, "1")</f>
        <v>0</v>
      </c>
    </row>
    <row r="124" spans="1:7" ht="39.950000000000003" customHeight="1" x14ac:dyDescent="0.25">
      <c r="B124" s="104" t="s">
        <v>148</v>
      </c>
      <c r="C124" s="104"/>
      <c r="D124" s="104"/>
      <c r="E124" s="104"/>
    </row>
    <row r="125" spans="1:7" ht="27" x14ac:dyDescent="0.25">
      <c r="A125" s="16">
        <v>1</v>
      </c>
      <c r="B125" s="8">
        <v>7.1</v>
      </c>
      <c r="C125" s="52" t="s">
        <v>149</v>
      </c>
      <c r="D125" s="50"/>
      <c r="E125" s="50"/>
      <c r="F125" s="11">
        <f t="shared" si="1"/>
        <v>0</v>
      </c>
      <c r="G125" s="11">
        <f>COUNTIF('ISO27k Gap Analysis Questions'!M129, "1")</f>
        <v>0</v>
      </c>
    </row>
    <row r="126" spans="1:7" ht="27" x14ac:dyDescent="0.25">
      <c r="A126" s="16">
        <v>1</v>
      </c>
      <c r="B126" s="4">
        <v>7.2</v>
      </c>
      <c r="C126" s="12" t="s">
        <v>150</v>
      </c>
      <c r="D126" s="57"/>
      <c r="E126" s="57"/>
      <c r="F126" s="11">
        <f t="shared" si="1"/>
        <v>0</v>
      </c>
      <c r="G126" s="11">
        <f>COUNTIF('ISO27k Gap Analysis Questions'!M130, "1")</f>
        <v>0</v>
      </c>
    </row>
    <row r="127" spans="1:7" ht="27" x14ac:dyDescent="0.25">
      <c r="A127" s="16">
        <v>1</v>
      </c>
      <c r="B127" s="8">
        <v>7.3</v>
      </c>
      <c r="C127" s="52" t="s">
        <v>151</v>
      </c>
      <c r="D127" s="50"/>
      <c r="E127" s="50"/>
      <c r="F127" s="11">
        <f t="shared" si="1"/>
        <v>0</v>
      </c>
      <c r="G127" s="11">
        <f>COUNTIF('ISO27k Gap Analysis Questions'!M131, "1")</f>
        <v>0</v>
      </c>
    </row>
    <row r="128" spans="1:7" ht="27" x14ac:dyDescent="0.25">
      <c r="A128" s="16">
        <v>1</v>
      </c>
      <c r="B128" s="4">
        <v>7.4</v>
      </c>
      <c r="C128" s="12" t="s">
        <v>152</v>
      </c>
      <c r="D128" s="57"/>
      <c r="E128" s="57"/>
      <c r="F128" s="11">
        <f t="shared" si="1"/>
        <v>0</v>
      </c>
      <c r="G128" s="11">
        <f>COUNTIF('ISO27k Gap Analysis Questions'!M132, "1")</f>
        <v>0</v>
      </c>
    </row>
    <row r="129" spans="1:7" ht="40.5" x14ac:dyDescent="0.25">
      <c r="A129" s="16">
        <v>1</v>
      </c>
      <c r="B129" s="8">
        <v>7.5</v>
      </c>
      <c r="C129" s="52" t="s">
        <v>153</v>
      </c>
      <c r="D129" s="50"/>
      <c r="E129" s="50"/>
      <c r="F129" s="11">
        <f t="shared" si="1"/>
        <v>0</v>
      </c>
      <c r="G129" s="11">
        <f>COUNTIF('ISO27k Gap Analysis Questions'!M133, "1")</f>
        <v>0</v>
      </c>
    </row>
    <row r="130" spans="1:7" ht="27" x14ac:dyDescent="0.25">
      <c r="A130" s="16">
        <v>1</v>
      </c>
      <c r="B130" s="4">
        <v>7.6</v>
      </c>
      <c r="C130" s="12" t="s">
        <v>154</v>
      </c>
      <c r="D130" s="57"/>
      <c r="E130" s="57"/>
      <c r="F130" s="11">
        <f t="shared" si="1"/>
        <v>0</v>
      </c>
      <c r="G130" s="11">
        <f>COUNTIF('ISO27k Gap Analysis Questions'!M134, "1")</f>
        <v>0</v>
      </c>
    </row>
    <row r="131" spans="1:7" ht="40.5" x14ac:dyDescent="0.25">
      <c r="A131" s="16">
        <v>1</v>
      </c>
      <c r="B131" s="8">
        <v>7.7</v>
      </c>
      <c r="C131" s="52" t="s">
        <v>155</v>
      </c>
      <c r="D131" s="50"/>
      <c r="E131" s="50"/>
      <c r="F131" s="11">
        <f t="shared" si="1"/>
        <v>0</v>
      </c>
      <c r="G131" s="11">
        <f>COUNTIF('ISO27k Gap Analysis Questions'!M135, "1")</f>
        <v>0</v>
      </c>
    </row>
    <row r="132" spans="1:7" x14ac:dyDescent="0.25">
      <c r="A132" s="16">
        <v>1</v>
      </c>
      <c r="B132" s="4">
        <v>7.8</v>
      </c>
      <c r="C132" s="12" t="s">
        <v>156</v>
      </c>
      <c r="D132" s="57"/>
      <c r="E132" s="57"/>
      <c r="F132" s="11">
        <f t="shared" si="1"/>
        <v>0</v>
      </c>
      <c r="G132" s="11">
        <f>COUNTIF('ISO27k Gap Analysis Questions'!M136, "1")</f>
        <v>0</v>
      </c>
    </row>
    <row r="133" spans="1:7" x14ac:dyDescent="0.25">
      <c r="A133" s="16">
        <v>1</v>
      </c>
      <c r="B133" s="8">
        <v>7.9</v>
      </c>
      <c r="C133" s="52" t="s">
        <v>157</v>
      </c>
      <c r="D133" s="50"/>
      <c r="E133" s="50"/>
      <c r="F133" s="11">
        <f t="shared" si="1"/>
        <v>0</v>
      </c>
      <c r="G133" s="11">
        <f>COUNTIF('ISO27k Gap Analysis Questions'!M137, "1")</f>
        <v>0</v>
      </c>
    </row>
    <row r="134" spans="1:7" ht="40.5" x14ac:dyDescent="0.25">
      <c r="A134" s="16">
        <v>1</v>
      </c>
      <c r="B134" s="4">
        <v>7.1</v>
      </c>
      <c r="C134" s="12" t="s">
        <v>158</v>
      </c>
      <c r="D134" s="57"/>
      <c r="E134" s="57"/>
      <c r="F134" s="11">
        <f t="shared" si="1"/>
        <v>0</v>
      </c>
      <c r="G134" s="11">
        <f>COUNTIF('ISO27k Gap Analysis Questions'!M138, "1")</f>
        <v>0</v>
      </c>
    </row>
    <row r="135" spans="1:7" ht="27" x14ac:dyDescent="0.25">
      <c r="A135" s="16">
        <v>1</v>
      </c>
      <c r="B135" s="6">
        <v>7.11</v>
      </c>
      <c r="C135" s="52" t="s">
        <v>159</v>
      </c>
      <c r="D135" s="50"/>
      <c r="E135" s="50"/>
      <c r="F135" s="11">
        <f t="shared" ref="F135:F177" si="2">COUNTIF(D135, "*")</f>
        <v>0</v>
      </c>
      <c r="G135" s="11">
        <f>COUNTIF('ISO27k Gap Analysis Questions'!M139, "1")</f>
        <v>0</v>
      </c>
    </row>
    <row r="136" spans="1:7" ht="27" x14ac:dyDescent="0.25">
      <c r="A136" s="16">
        <v>1</v>
      </c>
      <c r="B136" s="4">
        <v>7.12</v>
      </c>
      <c r="C136" s="12" t="s">
        <v>160</v>
      </c>
      <c r="D136" s="57"/>
      <c r="E136" s="57"/>
      <c r="F136" s="11">
        <f t="shared" si="2"/>
        <v>0</v>
      </c>
      <c r="G136" s="11">
        <f>COUNTIF('ISO27k Gap Analysis Questions'!M140, "1")</f>
        <v>0</v>
      </c>
    </row>
    <row r="137" spans="1:7" ht="27" x14ac:dyDescent="0.25">
      <c r="A137" s="16">
        <v>1</v>
      </c>
      <c r="B137" s="6">
        <v>7.13</v>
      </c>
      <c r="C137" s="58" t="s">
        <v>161</v>
      </c>
      <c r="D137" s="50"/>
      <c r="E137" s="50"/>
      <c r="F137" s="11">
        <f t="shared" si="2"/>
        <v>0</v>
      </c>
      <c r="G137" s="11">
        <f>COUNTIF('ISO27k Gap Analysis Questions'!M141, "1")</f>
        <v>0</v>
      </c>
    </row>
    <row r="138" spans="1:7" ht="40.5" x14ac:dyDescent="0.25">
      <c r="A138" s="16">
        <v>1</v>
      </c>
      <c r="B138" s="4">
        <v>7.14</v>
      </c>
      <c r="C138" s="12" t="s">
        <v>162</v>
      </c>
      <c r="D138" s="57"/>
      <c r="E138" s="57"/>
      <c r="F138" s="11">
        <f t="shared" si="2"/>
        <v>0</v>
      </c>
      <c r="G138" s="11">
        <f>COUNTIF('ISO27k Gap Analysis Questions'!M142, "1")</f>
        <v>0</v>
      </c>
    </row>
    <row r="139" spans="1:7" ht="39.950000000000003" customHeight="1" x14ac:dyDescent="0.25">
      <c r="B139" s="104" t="s">
        <v>163</v>
      </c>
      <c r="C139" s="104"/>
      <c r="D139" s="104"/>
      <c r="E139" s="104"/>
    </row>
    <row r="140" spans="1:7" ht="27" x14ac:dyDescent="0.25">
      <c r="A140" s="16">
        <v>1</v>
      </c>
      <c r="B140" s="9">
        <v>8.1</v>
      </c>
      <c r="C140" s="59" t="s">
        <v>164</v>
      </c>
      <c r="D140" s="50"/>
      <c r="E140" s="50"/>
      <c r="F140" s="11">
        <f t="shared" si="2"/>
        <v>0</v>
      </c>
      <c r="G140" s="11">
        <f>COUNTIF('ISO27k Gap Analysis Questions'!M144, "1")</f>
        <v>0</v>
      </c>
    </row>
    <row r="141" spans="1:7" ht="27" x14ac:dyDescent="0.25">
      <c r="A141" s="16">
        <v>1</v>
      </c>
      <c r="B141" s="4">
        <v>8.1999999999999993</v>
      </c>
      <c r="C141" s="12" t="s">
        <v>165</v>
      </c>
      <c r="D141" s="57"/>
      <c r="E141" s="57"/>
      <c r="F141" s="11">
        <f t="shared" si="2"/>
        <v>0</v>
      </c>
      <c r="G141" s="11">
        <f>COUNTIF('ISO27k Gap Analysis Questions'!M145, "1")</f>
        <v>0</v>
      </c>
    </row>
    <row r="142" spans="1:7" ht="40.5" x14ac:dyDescent="0.25">
      <c r="A142" s="16">
        <v>1</v>
      </c>
      <c r="B142" s="9">
        <v>8.3000000000000007</v>
      </c>
      <c r="C142" s="59" t="s">
        <v>166</v>
      </c>
      <c r="D142" s="50"/>
      <c r="E142" s="50"/>
      <c r="F142" s="11">
        <f t="shared" si="2"/>
        <v>0</v>
      </c>
      <c r="G142" s="11">
        <f>COUNTIF('ISO27k Gap Analysis Questions'!M146, "1")</f>
        <v>0</v>
      </c>
    </row>
    <row r="143" spans="1:7" ht="27" x14ac:dyDescent="0.25">
      <c r="A143" s="16">
        <v>1</v>
      </c>
      <c r="B143" s="4">
        <v>8.4</v>
      </c>
      <c r="C143" s="12" t="s">
        <v>167</v>
      </c>
      <c r="D143" s="57"/>
      <c r="E143" s="57"/>
      <c r="F143" s="11">
        <f t="shared" si="2"/>
        <v>0</v>
      </c>
      <c r="G143" s="11">
        <f>COUNTIF('ISO27k Gap Analysis Questions'!M147, "1")</f>
        <v>0</v>
      </c>
    </row>
    <row r="144" spans="1:7" ht="40.5" x14ac:dyDescent="0.25">
      <c r="A144" s="16">
        <v>1</v>
      </c>
      <c r="B144" s="9">
        <v>8.5</v>
      </c>
      <c r="C144" s="59" t="s">
        <v>168</v>
      </c>
      <c r="D144" s="50"/>
      <c r="E144" s="50"/>
      <c r="F144" s="11">
        <f t="shared" si="2"/>
        <v>0</v>
      </c>
      <c r="G144" s="11">
        <f>COUNTIF('ISO27k Gap Analysis Questions'!M148, "1")</f>
        <v>0</v>
      </c>
    </row>
    <row r="145" spans="1:7" ht="27" x14ac:dyDescent="0.25">
      <c r="A145" s="16">
        <v>1</v>
      </c>
      <c r="B145" s="4">
        <v>8.6</v>
      </c>
      <c r="C145" s="12" t="s">
        <v>169</v>
      </c>
      <c r="D145" s="57"/>
      <c r="E145" s="57"/>
      <c r="F145" s="11">
        <f t="shared" si="2"/>
        <v>0</v>
      </c>
      <c r="G145" s="11">
        <f>COUNTIF('ISO27k Gap Analysis Questions'!M149, "1")</f>
        <v>0</v>
      </c>
    </row>
    <row r="146" spans="1:7" x14ac:dyDescent="0.25">
      <c r="A146" s="16">
        <v>1</v>
      </c>
      <c r="B146" s="8" t="s">
        <v>170</v>
      </c>
      <c r="C146" s="60" t="s">
        <v>171</v>
      </c>
      <c r="D146" s="50"/>
      <c r="E146" s="50"/>
      <c r="F146" s="11">
        <f t="shared" si="2"/>
        <v>0</v>
      </c>
      <c r="G146" s="11">
        <f>COUNTIF('ISO27k Gap Analysis Questions'!M150, "1")</f>
        <v>0</v>
      </c>
    </row>
    <row r="147" spans="1:7" ht="27" x14ac:dyDescent="0.25">
      <c r="A147" s="16">
        <v>1</v>
      </c>
      <c r="B147" s="8" t="s">
        <v>172</v>
      </c>
      <c r="C147" s="52" t="s">
        <v>173</v>
      </c>
      <c r="D147" s="50"/>
      <c r="E147" s="50"/>
      <c r="F147" s="11">
        <f t="shared" si="2"/>
        <v>0</v>
      </c>
      <c r="G147" s="11">
        <f>COUNTIF('ISO27k Gap Analysis Questions'!M151, "1")</f>
        <v>0</v>
      </c>
    </row>
    <row r="148" spans="1:7" ht="27" x14ac:dyDescent="0.25">
      <c r="A148" s="16">
        <v>1</v>
      </c>
      <c r="B148" s="4" t="s">
        <v>174</v>
      </c>
      <c r="C148" s="12" t="s">
        <v>175</v>
      </c>
      <c r="D148" s="57"/>
      <c r="E148" s="57"/>
      <c r="F148" s="11">
        <f t="shared" si="2"/>
        <v>0</v>
      </c>
      <c r="G148" s="11">
        <f>COUNTIF('ISO27k Gap Analysis Questions'!M152, "1")</f>
        <v>0</v>
      </c>
    </row>
    <row r="149" spans="1:7" ht="27" x14ac:dyDescent="0.25">
      <c r="A149" s="16">
        <v>1</v>
      </c>
      <c r="B149" s="4" t="s">
        <v>176</v>
      </c>
      <c r="C149" s="12" t="s">
        <v>177</v>
      </c>
      <c r="D149" s="57"/>
      <c r="E149" s="57"/>
      <c r="F149" s="11">
        <f t="shared" si="2"/>
        <v>0</v>
      </c>
      <c r="G149" s="11">
        <f>COUNTIF('ISO27k Gap Analysis Questions'!M153, "1")</f>
        <v>0</v>
      </c>
    </row>
    <row r="150" spans="1:7" ht="40.5" x14ac:dyDescent="0.25">
      <c r="A150" s="16">
        <v>1</v>
      </c>
      <c r="B150" s="8" t="s">
        <v>178</v>
      </c>
      <c r="C150" s="52" t="s">
        <v>179</v>
      </c>
      <c r="D150" s="50"/>
      <c r="E150" s="50"/>
      <c r="F150" s="11">
        <f t="shared" si="2"/>
        <v>0</v>
      </c>
      <c r="G150" s="11">
        <f>COUNTIF('ISO27k Gap Analysis Questions'!M154, "1")</f>
        <v>0</v>
      </c>
    </row>
    <row r="151" spans="1:7" ht="27" x14ac:dyDescent="0.25">
      <c r="A151" s="16">
        <v>1</v>
      </c>
      <c r="B151" s="8" t="s">
        <v>180</v>
      </c>
      <c r="C151" s="52" t="s">
        <v>181</v>
      </c>
      <c r="D151" s="50"/>
      <c r="E151" s="50"/>
      <c r="F151" s="11">
        <f t="shared" si="2"/>
        <v>0</v>
      </c>
      <c r="G151" s="11">
        <f>COUNTIF('ISO27k Gap Analysis Questions'!M155, "1")</f>
        <v>0</v>
      </c>
    </row>
    <row r="152" spans="1:7" ht="27" x14ac:dyDescent="0.25">
      <c r="A152" s="16">
        <v>1</v>
      </c>
      <c r="B152" s="44">
        <v>8.1</v>
      </c>
      <c r="C152" s="12" t="s">
        <v>182</v>
      </c>
      <c r="D152" s="57"/>
      <c r="E152" s="57"/>
      <c r="F152" s="11">
        <f t="shared" si="2"/>
        <v>0</v>
      </c>
      <c r="G152" s="11">
        <f>COUNTIF('ISO27k Gap Analysis Questions'!M156, "1")</f>
        <v>0</v>
      </c>
    </row>
    <row r="153" spans="1:7" ht="54" x14ac:dyDescent="0.25">
      <c r="A153" s="16">
        <v>1</v>
      </c>
      <c r="B153" s="6">
        <v>8.11</v>
      </c>
      <c r="C153" s="52" t="s">
        <v>183</v>
      </c>
      <c r="D153" s="50"/>
      <c r="E153" s="50"/>
      <c r="F153" s="11">
        <f t="shared" si="2"/>
        <v>0</v>
      </c>
      <c r="G153" s="11">
        <f>COUNTIF('ISO27k Gap Analysis Questions'!M157, "1")</f>
        <v>0</v>
      </c>
    </row>
    <row r="154" spans="1:7" ht="40.5" x14ac:dyDescent="0.25">
      <c r="A154" s="16">
        <v>1</v>
      </c>
      <c r="B154" s="4">
        <v>8.1199999999999992</v>
      </c>
      <c r="C154" s="12" t="s">
        <v>184</v>
      </c>
      <c r="D154" s="57"/>
      <c r="E154" s="57"/>
      <c r="F154" s="11">
        <f t="shared" si="2"/>
        <v>0</v>
      </c>
      <c r="G154" s="11">
        <f>COUNTIF('ISO27k Gap Analysis Questions'!M158, "1")</f>
        <v>0</v>
      </c>
    </row>
    <row r="155" spans="1:7" ht="40.5" x14ac:dyDescent="0.25">
      <c r="A155" s="16">
        <v>1</v>
      </c>
      <c r="B155" s="6">
        <v>8.1300000000000008</v>
      </c>
      <c r="C155" s="52" t="s">
        <v>185</v>
      </c>
      <c r="D155" s="50"/>
      <c r="E155" s="50"/>
      <c r="F155" s="11">
        <f t="shared" si="2"/>
        <v>0</v>
      </c>
      <c r="G155" s="11">
        <f>COUNTIF('ISO27k Gap Analysis Questions'!M159, "1")</f>
        <v>0</v>
      </c>
    </row>
    <row r="156" spans="1:7" ht="27" x14ac:dyDescent="0.25">
      <c r="A156" s="16">
        <v>1</v>
      </c>
      <c r="B156" s="4">
        <v>8.14</v>
      </c>
      <c r="C156" s="12" t="s">
        <v>186</v>
      </c>
      <c r="D156" s="57"/>
      <c r="E156" s="57"/>
      <c r="F156" s="11">
        <f t="shared" si="2"/>
        <v>0</v>
      </c>
      <c r="G156" s="11">
        <f>COUNTIF('ISO27k Gap Analysis Questions'!M160, "1")</f>
        <v>0</v>
      </c>
    </row>
    <row r="157" spans="1:7" ht="27" x14ac:dyDescent="0.25">
      <c r="A157" s="16">
        <v>1</v>
      </c>
      <c r="B157" s="6">
        <v>8.15</v>
      </c>
      <c r="C157" s="52" t="s">
        <v>187</v>
      </c>
      <c r="D157" s="50"/>
      <c r="E157" s="50"/>
      <c r="F157" s="11">
        <f t="shared" si="2"/>
        <v>0</v>
      </c>
      <c r="G157" s="11">
        <f>COUNTIF('ISO27k Gap Analysis Questions'!M161, "1")</f>
        <v>0</v>
      </c>
    </row>
    <row r="158" spans="1:7" ht="40.5" x14ac:dyDescent="0.25">
      <c r="A158" s="16">
        <v>1</v>
      </c>
      <c r="B158" s="4" t="s">
        <v>188</v>
      </c>
      <c r="C158" s="12" t="s">
        <v>189</v>
      </c>
      <c r="D158" s="57"/>
      <c r="E158" s="57"/>
      <c r="F158" s="11">
        <f t="shared" si="2"/>
        <v>0</v>
      </c>
      <c r="G158" s="11">
        <f>COUNTIF('ISO27k Gap Analysis Questions'!M162, "1")</f>
        <v>0</v>
      </c>
    </row>
    <row r="159" spans="1:7" ht="27" x14ac:dyDescent="0.25">
      <c r="A159" s="16">
        <v>1</v>
      </c>
      <c r="B159" s="4" t="s">
        <v>190</v>
      </c>
      <c r="C159" s="12" t="s">
        <v>191</v>
      </c>
      <c r="D159" s="57"/>
      <c r="E159" s="57"/>
      <c r="F159" s="11">
        <f t="shared" si="2"/>
        <v>0</v>
      </c>
      <c r="G159" s="11">
        <f>COUNTIF('ISO27k Gap Analysis Questions'!M163, "1")</f>
        <v>0</v>
      </c>
    </row>
    <row r="160" spans="1:7" ht="27" x14ac:dyDescent="0.25">
      <c r="A160" s="16">
        <v>1</v>
      </c>
      <c r="B160" s="6">
        <v>8.17</v>
      </c>
      <c r="C160" s="52" t="s">
        <v>192</v>
      </c>
      <c r="D160" s="50"/>
      <c r="E160" s="50"/>
      <c r="F160" s="11">
        <f t="shared" si="2"/>
        <v>0</v>
      </c>
      <c r="G160" s="11">
        <f>COUNTIF('ISO27k Gap Analysis Questions'!M164, "1")</f>
        <v>0</v>
      </c>
    </row>
    <row r="161" spans="1:7" ht="27" x14ac:dyDescent="0.25">
      <c r="A161" s="16">
        <v>1</v>
      </c>
      <c r="B161" s="4">
        <v>8.18</v>
      </c>
      <c r="C161" s="12" t="s">
        <v>193</v>
      </c>
      <c r="D161" s="57"/>
      <c r="E161" s="57"/>
      <c r="F161" s="11">
        <f t="shared" si="2"/>
        <v>0</v>
      </c>
      <c r="G161" s="11">
        <f>COUNTIF('ISO27k Gap Analysis Questions'!M165, "1")</f>
        <v>0</v>
      </c>
    </row>
    <row r="162" spans="1:7" ht="27" x14ac:dyDescent="0.25">
      <c r="A162" s="16">
        <v>1</v>
      </c>
      <c r="B162" s="6">
        <v>8.19</v>
      </c>
      <c r="C162" s="52" t="s">
        <v>194</v>
      </c>
      <c r="D162" s="50"/>
      <c r="E162" s="50"/>
      <c r="F162" s="11">
        <f t="shared" si="2"/>
        <v>0</v>
      </c>
      <c r="G162" s="11">
        <f>COUNTIF('ISO27k Gap Analysis Questions'!M166, "1")</f>
        <v>0</v>
      </c>
    </row>
    <row r="163" spans="1:7" ht="27" x14ac:dyDescent="0.25">
      <c r="A163" s="16">
        <v>1</v>
      </c>
      <c r="B163" s="44">
        <v>8.1999999999999993</v>
      </c>
      <c r="C163" s="12" t="s">
        <v>195</v>
      </c>
      <c r="D163" s="57"/>
      <c r="E163" s="57"/>
      <c r="F163" s="11">
        <f t="shared" si="2"/>
        <v>0</v>
      </c>
      <c r="G163" s="11">
        <f>COUNTIF('ISO27k Gap Analysis Questions'!M167, "1")</f>
        <v>0</v>
      </c>
    </row>
    <row r="164" spans="1:7" ht="27" x14ac:dyDescent="0.25">
      <c r="A164" s="16">
        <v>1</v>
      </c>
      <c r="B164" s="6">
        <v>8.2100000000000009</v>
      </c>
      <c r="C164" s="52" t="s">
        <v>196</v>
      </c>
      <c r="D164" s="50"/>
      <c r="E164" s="50"/>
      <c r="F164" s="11">
        <f t="shared" si="2"/>
        <v>0</v>
      </c>
      <c r="G164" s="11">
        <f>COUNTIF('ISO27k Gap Analysis Questions'!M168, "1")</f>
        <v>0</v>
      </c>
    </row>
    <row r="165" spans="1:7" ht="27" x14ac:dyDescent="0.25">
      <c r="A165" s="16">
        <v>1</v>
      </c>
      <c r="B165" s="4">
        <v>8.2200000000000006</v>
      </c>
      <c r="C165" s="12" t="s">
        <v>197</v>
      </c>
      <c r="D165" s="57"/>
      <c r="E165" s="57"/>
      <c r="F165" s="11">
        <f t="shared" si="2"/>
        <v>0</v>
      </c>
      <c r="G165" s="11">
        <f>COUNTIF('ISO27k Gap Analysis Questions'!M169, "1")</f>
        <v>0</v>
      </c>
    </row>
    <row r="166" spans="1:7" ht="27" x14ac:dyDescent="0.25">
      <c r="A166" s="16">
        <v>1</v>
      </c>
      <c r="B166" s="6">
        <v>8.23</v>
      </c>
      <c r="C166" s="52" t="s">
        <v>198</v>
      </c>
      <c r="D166" s="50"/>
      <c r="E166" s="50"/>
      <c r="F166" s="11">
        <f t="shared" si="2"/>
        <v>0</v>
      </c>
      <c r="G166" s="11">
        <f>COUNTIF('ISO27k Gap Analysis Questions'!M170, "1")</f>
        <v>0</v>
      </c>
    </row>
    <row r="167" spans="1:7" ht="27" x14ac:dyDescent="0.25">
      <c r="A167" s="16">
        <v>1</v>
      </c>
      <c r="B167" s="4">
        <v>8.24</v>
      </c>
      <c r="C167" s="12" t="s">
        <v>199</v>
      </c>
      <c r="D167" s="57"/>
      <c r="E167" s="57"/>
      <c r="F167" s="11">
        <f t="shared" si="2"/>
        <v>0</v>
      </c>
      <c r="G167" s="11">
        <f>COUNTIF('ISO27k Gap Analysis Questions'!M171, "1")</f>
        <v>0</v>
      </c>
    </row>
    <row r="168" spans="1:7" ht="27" x14ac:dyDescent="0.25">
      <c r="A168" s="16">
        <v>1</v>
      </c>
      <c r="B168" s="6">
        <v>8.25</v>
      </c>
      <c r="C168" s="52" t="s">
        <v>200</v>
      </c>
      <c r="D168" s="50"/>
      <c r="E168" s="50"/>
      <c r="F168" s="11">
        <f t="shared" si="2"/>
        <v>0</v>
      </c>
      <c r="G168" s="11">
        <f>COUNTIF('ISO27k Gap Analysis Questions'!M172, "1")</f>
        <v>0</v>
      </c>
    </row>
    <row r="169" spans="1:7" s="2" customFormat="1" ht="27" x14ac:dyDescent="0.25">
      <c r="A169" s="16">
        <v>1</v>
      </c>
      <c r="B169" s="4">
        <v>8.26</v>
      </c>
      <c r="C169" s="12" t="s">
        <v>201</v>
      </c>
      <c r="D169" s="57"/>
      <c r="E169" s="57"/>
      <c r="F169" s="11">
        <f t="shared" si="2"/>
        <v>0</v>
      </c>
      <c r="G169" s="11">
        <f>COUNTIF('ISO27k Gap Analysis Questions'!M173, "1")</f>
        <v>0</v>
      </c>
    </row>
    <row r="170" spans="1:7" s="2" customFormat="1" ht="40.5" x14ac:dyDescent="0.25">
      <c r="A170" s="16">
        <v>1</v>
      </c>
      <c r="B170" s="6">
        <v>8.27</v>
      </c>
      <c r="C170" s="52" t="s">
        <v>202</v>
      </c>
      <c r="D170" s="50"/>
      <c r="E170" s="50"/>
      <c r="F170" s="11">
        <f t="shared" si="2"/>
        <v>0</v>
      </c>
      <c r="G170" s="11">
        <f>COUNTIF('ISO27k Gap Analysis Questions'!M174, "1")</f>
        <v>0</v>
      </c>
    </row>
    <row r="171" spans="1:7" s="2" customFormat="1" ht="27" x14ac:dyDescent="0.25">
      <c r="A171" s="16">
        <v>1</v>
      </c>
      <c r="B171" s="4">
        <v>8.2799999999999994</v>
      </c>
      <c r="C171" s="12" t="s">
        <v>203</v>
      </c>
      <c r="D171" s="57"/>
      <c r="E171" s="57"/>
      <c r="F171" s="11">
        <f t="shared" si="2"/>
        <v>0</v>
      </c>
      <c r="G171" s="11">
        <f>COUNTIF('ISO27k Gap Analysis Questions'!M175, "1")</f>
        <v>0</v>
      </c>
    </row>
    <row r="172" spans="1:7" s="2" customFormat="1" ht="27" x14ac:dyDescent="0.25">
      <c r="A172" s="16">
        <v>1</v>
      </c>
      <c r="B172" s="6">
        <v>8.2899999999999991</v>
      </c>
      <c r="C172" s="52" t="s">
        <v>204</v>
      </c>
      <c r="D172" s="50"/>
      <c r="E172" s="50"/>
      <c r="F172" s="11">
        <f t="shared" si="2"/>
        <v>0</v>
      </c>
      <c r="G172" s="11">
        <f>COUNTIF('ISO27k Gap Analysis Questions'!M176, "1")</f>
        <v>0</v>
      </c>
    </row>
    <row r="173" spans="1:7" s="2" customFormat="1" ht="27" x14ac:dyDescent="0.25">
      <c r="A173" s="16">
        <v>1</v>
      </c>
      <c r="B173" s="44">
        <v>8.3000000000000007</v>
      </c>
      <c r="C173" s="12" t="s">
        <v>205</v>
      </c>
      <c r="D173" s="57"/>
      <c r="E173" s="57"/>
      <c r="F173" s="11">
        <f t="shared" si="2"/>
        <v>0</v>
      </c>
      <c r="G173" s="11">
        <f>COUNTIF('ISO27k Gap Analysis Questions'!M177, "1")</f>
        <v>0</v>
      </c>
    </row>
    <row r="174" spans="1:7" s="2" customFormat="1" ht="27" x14ac:dyDescent="0.25">
      <c r="A174" s="16">
        <v>1</v>
      </c>
      <c r="B174" s="6">
        <v>8.31</v>
      </c>
      <c r="C174" s="52" t="s">
        <v>206</v>
      </c>
      <c r="D174" s="50"/>
      <c r="E174" s="50"/>
      <c r="F174" s="11">
        <f t="shared" si="2"/>
        <v>0</v>
      </c>
      <c r="G174" s="11">
        <f>COUNTIF('ISO27k Gap Analysis Questions'!M178, "1")</f>
        <v>0</v>
      </c>
    </row>
    <row r="175" spans="1:7" s="2" customFormat="1" ht="27" x14ac:dyDescent="0.25">
      <c r="A175" s="16">
        <v>1</v>
      </c>
      <c r="B175" s="4">
        <v>8.32</v>
      </c>
      <c r="C175" s="12" t="s">
        <v>207</v>
      </c>
      <c r="D175" s="57"/>
      <c r="E175" s="57"/>
      <c r="F175" s="11">
        <f t="shared" si="2"/>
        <v>0</v>
      </c>
      <c r="G175" s="11">
        <f>COUNTIF('ISO27k Gap Analysis Questions'!M179, "1")</f>
        <v>0</v>
      </c>
    </row>
    <row r="176" spans="1:7" s="2" customFormat="1" ht="27" x14ac:dyDescent="0.25">
      <c r="A176" s="16">
        <v>1</v>
      </c>
      <c r="B176" s="6">
        <v>8.33</v>
      </c>
      <c r="C176" s="52" t="s">
        <v>208</v>
      </c>
      <c r="D176" s="50"/>
      <c r="E176" s="50"/>
      <c r="F176" s="11">
        <f t="shared" si="2"/>
        <v>0</v>
      </c>
      <c r="G176" s="11">
        <f>COUNTIF('ISO27k Gap Analysis Questions'!M180, "1")</f>
        <v>0</v>
      </c>
    </row>
    <row r="177" spans="1:7" s="2" customFormat="1" ht="40.5" x14ac:dyDescent="0.25">
      <c r="A177" s="16">
        <v>1</v>
      </c>
      <c r="B177" s="4">
        <v>8.34</v>
      </c>
      <c r="C177" s="12" t="s">
        <v>209</v>
      </c>
      <c r="D177" s="57"/>
      <c r="E177" s="57"/>
      <c r="F177" s="11">
        <f t="shared" si="2"/>
        <v>0</v>
      </c>
      <c r="G177" s="11">
        <f>COUNTIF('ISO27k Gap Analysis Questions'!M181, "1")</f>
        <v>0</v>
      </c>
    </row>
    <row r="178" spans="1:7" s="2" customFormat="1" x14ac:dyDescent="0.25">
      <c r="A178" s="17"/>
      <c r="B178" s="10"/>
      <c r="C178" s="1"/>
      <c r="D178" s="11"/>
      <c r="E178" s="11"/>
    </row>
    <row r="179" spans="1:7" s="2" customFormat="1" x14ac:dyDescent="0.25">
      <c r="A179" s="17"/>
      <c r="B179" s="10"/>
      <c r="C179" s="1"/>
      <c r="D179" s="11"/>
      <c r="E179" s="11"/>
    </row>
    <row r="180" spans="1:7" s="2" customFormat="1" x14ac:dyDescent="0.25">
      <c r="A180" s="17"/>
      <c r="B180" s="10"/>
      <c r="C180" s="1"/>
      <c r="D180" s="11"/>
      <c r="E180" s="11"/>
    </row>
    <row r="181" spans="1:7" s="2" customFormat="1" x14ac:dyDescent="0.25">
      <c r="A181" s="17"/>
      <c r="B181" s="10"/>
      <c r="C181" s="1"/>
      <c r="D181" s="11"/>
      <c r="E181" s="11"/>
    </row>
    <row r="182" spans="1:7" s="2" customFormat="1" x14ac:dyDescent="0.25">
      <c r="A182" s="17"/>
      <c r="B182" s="10"/>
      <c r="C182" s="1"/>
      <c r="D182" s="11"/>
      <c r="E182" s="11"/>
    </row>
  </sheetData>
  <mergeCells count="16">
    <mergeCell ref="B1:E1"/>
    <mergeCell ref="B2:E2"/>
    <mergeCell ref="F5:G5"/>
    <mergeCell ref="B4:D4"/>
    <mergeCell ref="B139:E139"/>
    <mergeCell ref="B124:E124"/>
    <mergeCell ref="B108:E108"/>
    <mergeCell ref="B41:E41"/>
    <mergeCell ref="B40:E40"/>
    <mergeCell ref="B37:E37"/>
    <mergeCell ref="B31:E31"/>
    <mergeCell ref="B27:E27"/>
    <mergeCell ref="B20:E20"/>
    <mergeCell ref="B14:E14"/>
    <mergeCell ref="B10:E10"/>
    <mergeCell ref="B5:E5"/>
  </mergeCells>
  <conditionalFormatting sqref="B6:B9">
    <cfRule type="expression" dxfId="11" priority="7">
      <formula>G6=1</formula>
    </cfRule>
  </conditionalFormatting>
  <conditionalFormatting sqref="B11:B13">
    <cfRule type="expression" dxfId="10" priority="6">
      <formula>G11=1</formula>
    </cfRule>
  </conditionalFormatting>
  <conditionalFormatting sqref="B15:B19">
    <cfRule type="expression" dxfId="9" priority="5">
      <formula>G15=1</formula>
    </cfRule>
  </conditionalFormatting>
  <conditionalFormatting sqref="B21:B26">
    <cfRule type="expression" dxfId="8" priority="4">
      <formula>G21=1</formula>
    </cfRule>
  </conditionalFormatting>
  <conditionalFormatting sqref="B28:B30">
    <cfRule type="expression" dxfId="7" priority="3">
      <formula>G28=1</formula>
    </cfRule>
  </conditionalFormatting>
  <conditionalFormatting sqref="B32:B36">
    <cfRule type="expression" dxfId="6" priority="2">
      <formula>G32=1</formula>
    </cfRule>
  </conditionalFormatting>
  <conditionalFormatting sqref="B38:B39">
    <cfRule type="expression" dxfId="5" priority="1">
      <formula>G38=1</formula>
    </cfRule>
  </conditionalFormatting>
  <conditionalFormatting sqref="B42:B59">
    <cfRule type="expression" dxfId="4" priority="12">
      <formula>$G42="1"</formula>
    </cfRule>
  </conditionalFormatting>
  <conditionalFormatting sqref="B42:B107">
    <cfRule type="expression" dxfId="3" priority="11">
      <formula>G42=1</formula>
    </cfRule>
  </conditionalFormatting>
  <conditionalFormatting sqref="B109:B123">
    <cfRule type="expression" dxfId="2" priority="10">
      <formula>G109=1</formula>
    </cfRule>
  </conditionalFormatting>
  <conditionalFormatting sqref="B125:B138">
    <cfRule type="expression" dxfId="1" priority="9">
      <formula>G126=1</formula>
    </cfRule>
  </conditionalFormatting>
  <conditionalFormatting sqref="B140:B177">
    <cfRule type="expression" dxfId="0" priority="8">
      <formula>G140=1</formula>
    </cfRule>
  </conditionalFormatting>
  <pageMargins left="0.7" right="0.7" top="0.75" bottom="0.75" header="0.3" footer="0.3"/>
  <pageSetup paperSize="9" scale="53"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 for Use</vt:lpstr>
      <vt:lpstr>Summary of Responses</vt:lpstr>
      <vt:lpstr>ISO27k Gap Analysis Questions</vt:lpstr>
      <vt:lpstr>Clarification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Marty Carter</dc:creator>
  <dc:description>Copyright 2024 Marty Carter and the ISO27k Forum, and provided under CC BY-NC-SA 4.0 </dc:description>
  <cp:lastModifiedBy>Gary Hinson</cp:lastModifiedBy>
  <dcterms:created xsi:type="dcterms:W3CDTF">2024-05-14T00:07:28Z</dcterms:created>
  <dcterms:modified xsi:type="dcterms:W3CDTF">2024-07-31T01:27:05Z</dcterms:modified>
</cp:coreProperties>
</file>