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W\RX8-E85-Vtune\"/>
    </mc:Choice>
  </mc:AlternateContent>
  <xr:revisionPtr revIDLastSave="0" documentId="13_ncr:1_{FA8BE820-5CFD-4172-9390-AD35C01FF73F}" xr6:coauthVersionLast="47" xr6:coauthVersionMax="47" xr10:uidLastSave="{00000000-0000-0000-0000-000000000000}"/>
  <bookViews>
    <workbookView xWindow="-120" yWindow="-120" windowWidth="29040" windowHeight="15720" activeTab="6" xr2:uid="{90F246BF-DB6B-4892-AB09-839B6BF21924}"/>
  </bookViews>
  <sheets>
    <sheet name="Blend" sheetId="1" r:id="rId1"/>
    <sheet name="Lambda" sheetId="15" r:id="rId2"/>
    <sheet name="VE-Stock" sheetId="2" r:id="rId3"/>
    <sheet name="VE-E85-theory" sheetId="6" r:id="rId4"/>
    <sheet name="VE-E85" sheetId="3" r:id="rId5"/>
    <sheet name="VE-Mix" sheetId="5" r:id="rId6"/>
    <sheet name="Injectors Sizing" sheetId="14" r:id="rId7"/>
    <sheet name="Cranking" sheetId="4" r:id="rId8"/>
    <sheet name="DWELL Stock" sheetId="10" r:id="rId9"/>
    <sheet name="DWELL RRP4" sheetId="11" r:id="rId10"/>
    <sheet name="Oil Injector Load " sheetId="12" r:id="rId11"/>
    <sheet name="Oil Injector Throttle" sheetId="13" r:id="rId12"/>
    <sheet name="AFR 1 (RX8 Evolve 2006 UK)" sheetId="7" r:id="rId13"/>
    <sheet name="AFR 2 (RX8 Evolve 2006 UK)" sheetId="8" r:id="rId14"/>
    <sheet name="AFR 3 (RX8 Evolve 2006 UK)" sheetId="9" r:id="rId15"/>
    <sheet name="test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4" l="1"/>
  <c r="E3" i="14"/>
  <c r="E2" i="14"/>
  <c r="A34" i="11"/>
  <c r="A32" i="11"/>
  <c r="A31" i="11"/>
  <c r="A30" i="11"/>
  <c r="H6" i="16"/>
  <c r="A8" i="16"/>
  <c r="B8" i="16" s="1"/>
  <c r="H8" i="16" s="1"/>
  <c r="A7" i="16"/>
  <c r="B7" i="16"/>
  <c r="H7" i="16" s="1"/>
  <c r="B6" i="16"/>
  <c r="H4" i="16"/>
  <c r="H3" i="16"/>
  <c r="H2" i="16"/>
  <c r="G4" i="16"/>
  <c r="G3" i="16"/>
  <c r="G2" i="16"/>
  <c r="D4" i="16"/>
  <c r="D3" i="16"/>
  <c r="D2" i="16"/>
  <c r="B4" i="16"/>
  <c r="B3" i="16"/>
  <c r="B2" i="16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A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A29" i="11"/>
  <c r="I28" i="11"/>
  <c r="H28" i="11"/>
  <c r="G28" i="11"/>
  <c r="F28" i="11"/>
  <c r="E28" i="11"/>
  <c r="D28" i="11"/>
  <c r="C28" i="11"/>
  <c r="B28" i="11"/>
  <c r="A28" i="11"/>
  <c r="I27" i="11"/>
  <c r="H27" i="11"/>
  <c r="G27" i="11"/>
  <c r="F27" i="11"/>
  <c r="E27" i="11"/>
  <c r="D27" i="11"/>
  <c r="C27" i="11"/>
  <c r="B27" i="11"/>
  <c r="A27" i="11"/>
  <c r="I26" i="11"/>
  <c r="H26" i="11"/>
  <c r="G26" i="11"/>
  <c r="F26" i="11"/>
  <c r="E26" i="11"/>
  <c r="D26" i="11"/>
  <c r="C26" i="11"/>
  <c r="B26" i="11"/>
  <c r="A26" i="11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B10" i="4"/>
  <c r="C10" i="4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34" i="10"/>
  <c r="G34" i="10"/>
  <c r="F34" i="10"/>
  <c r="E34" i="10"/>
  <c r="D34" i="10"/>
  <c r="C34" i="10"/>
  <c r="B34" i="10"/>
  <c r="A34" i="10"/>
  <c r="H33" i="10"/>
  <c r="G33" i="10"/>
  <c r="F33" i="10"/>
  <c r="E33" i="10"/>
  <c r="D33" i="10"/>
  <c r="C33" i="10"/>
  <c r="B33" i="10"/>
  <c r="A33" i="10"/>
  <c r="H32" i="10"/>
  <c r="G32" i="10"/>
  <c r="F32" i="10"/>
  <c r="E32" i="10"/>
  <c r="D32" i="10"/>
  <c r="C32" i="10"/>
  <c r="B32" i="10"/>
  <c r="A32" i="10"/>
  <c r="H31" i="10"/>
  <c r="G31" i="10"/>
  <c r="F31" i="10"/>
  <c r="E31" i="10"/>
  <c r="D31" i="10"/>
  <c r="C31" i="10"/>
  <c r="B31" i="10"/>
  <c r="A31" i="10"/>
  <c r="H30" i="10"/>
  <c r="G30" i="10"/>
  <c r="F30" i="10"/>
  <c r="E30" i="10"/>
  <c r="D30" i="10"/>
  <c r="C30" i="10"/>
  <c r="B30" i="10"/>
  <c r="A30" i="10"/>
  <c r="H29" i="10"/>
  <c r="G29" i="10"/>
  <c r="F29" i="10"/>
  <c r="E29" i="10"/>
  <c r="D29" i="10"/>
  <c r="C29" i="10"/>
  <c r="B29" i="10"/>
  <c r="A29" i="10"/>
  <c r="H28" i="10"/>
  <c r="G28" i="10"/>
  <c r="F28" i="10"/>
  <c r="E28" i="10"/>
  <c r="D28" i="10"/>
  <c r="C28" i="10"/>
  <c r="B28" i="10"/>
  <c r="A28" i="10"/>
  <c r="H27" i="10"/>
  <c r="G27" i="10"/>
  <c r="F27" i="10"/>
  <c r="E27" i="10"/>
  <c r="D27" i="10"/>
  <c r="C27" i="10"/>
  <c r="B27" i="10"/>
  <c r="A27" i="10"/>
  <c r="H26" i="10"/>
  <c r="G26" i="10"/>
  <c r="F26" i="10"/>
  <c r="E26" i="10"/>
  <c r="D26" i="10"/>
  <c r="C26" i="10"/>
  <c r="B26" i="10"/>
  <c r="A26" i="10"/>
  <c r="I34" i="10"/>
  <c r="I33" i="10"/>
  <c r="I32" i="10"/>
  <c r="I31" i="10"/>
  <c r="I30" i="10"/>
  <c r="I29" i="10"/>
  <c r="I28" i="10"/>
  <c r="I27" i="10"/>
  <c r="I26" i="10"/>
  <c r="H13" i="10"/>
  <c r="G13" i="10"/>
  <c r="F13" i="10"/>
  <c r="E13" i="10"/>
  <c r="D13" i="10"/>
  <c r="C13" i="10"/>
  <c r="B13" i="10"/>
  <c r="A13" i="10"/>
  <c r="I13" i="10"/>
  <c r="I12" i="10"/>
  <c r="H12" i="10"/>
  <c r="G12" i="10"/>
  <c r="F12" i="10"/>
  <c r="E12" i="10"/>
  <c r="D12" i="10"/>
  <c r="C12" i="10"/>
  <c r="B12" i="10"/>
  <c r="A12" i="10"/>
  <c r="C11" i="10"/>
  <c r="D11" i="10" s="1"/>
  <c r="E11" i="10" s="1"/>
  <c r="F11" i="10" s="1"/>
  <c r="G11" i="10" s="1"/>
  <c r="H11" i="10" s="1"/>
  <c r="I11" i="10" s="1"/>
  <c r="B11" i="10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C14" i="1"/>
  <c r="C2" i="14"/>
  <c r="B9" i="4"/>
  <c r="O9" i="4"/>
  <c r="P9" i="4"/>
  <c r="N9" i="4"/>
  <c r="M9" i="4"/>
  <c r="L9" i="4"/>
  <c r="K9" i="4"/>
  <c r="J9" i="4"/>
  <c r="I9" i="4"/>
  <c r="H9" i="4"/>
  <c r="G9" i="4"/>
  <c r="F9" i="4"/>
  <c r="E9" i="4"/>
  <c r="D9" i="4"/>
  <c r="C9" i="4"/>
  <c r="C4" i="14"/>
  <c r="C3" i="1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I9" i="11"/>
  <c r="H9" i="11"/>
  <c r="G9" i="11"/>
  <c r="F9" i="11"/>
  <c r="E9" i="11"/>
  <c r="I8" i="11"/>
  <c r="H8" i="11"/>
  <c r="G8" i="11"/>
  <c r="F8" i="11"/>
  <c r="E8" i="11"/>
  <c r="I7" i="11"/>
  <c r="H7" i="11"/>
  <c r="G7" i="11"/>
  <c r="F7" i="11"/>
  <c r="E7" i="11"/>
  <c r="I6" i="11"/>
  <c r="H6" i="11"/>
  <c r="G6" i="11"/>
  <c r="F6" i="11"/>
  <c r="E6" i="11"/>
  <c r="I5" i="11"/>
  <c r="H5" i="11"/>
  <c r="G5" i="11"/>
  <c r="F5" i="11"/>
  <c r="E5" i="11"/>
  <c r="I4" i="11"/>
  <c r="H4" i="11"/>
  <c r="G4" i="11"/>
  <c r="F4" i="11"/>
  <c r="E4" i="11"/>
  <c r="I3" i="11"/>
  <c r="H3" i="11"/>
  <c r="G3" i="11"/>
  <c r="F3" i="11"/>
  <c r="E3" i="11"/>
  <c r="I2" i="11"/>
  <c r="H2" i="11"/>
  <c r="G2" i="11"/>
  <c r="F2" i="11"/>
  <c r="E2" i="11"/>
  <c r="I1" i="11"/>
  <c r="H1" i="11"/>
  <c r="G1" i="11"/>
  <c r="F1" i="11"/>
  <c r="E1" i="11"/>
  <c r="D9" i="11"/>
  <c r="C9" i="11"/>
  <c r="B9" i="11"/>
  <c r="A9" i="11"/>
  <c r="D8" i="11"/>
  <c r="C8" i="11"/>
  <c r="B8" i="11"/>
  <c r="A8" i="11"/>
  <c r="D7" i="11"/>
  <c r="C7" i="11"/>
  <c r="B7" i="11"/>
  <c r="A7" i="11"/>
  <c r="D6" i="11"/>
  <c r="C6" i="11"/>
  <c r="B6" i="11"/>
  <c r="A6" i="11"/>
  <c r="D5" i="11"/>
  <c r="C5" i="11"/>
  <c r="B5" i="11"/>
  <c r="A5" i="11"/>
  <c r="D4" i="11"/>
  <c r="C4" i="11"/>
  <c r="B4" i="11"/>
  <c r="A4" i="11"/>
  <c r="D3" i="11"/>
  <c r="C3" i="11"/>
  <c r="B3" i="11"/>
  <c r="A3" i="11"/>
  <c r="D2" i="11"/>
  <c r="C2" i="11"/>
  <c r="B2" i="11"/>
  <c r="A2" i="11"/>
  <c r="D1" i="11"/>
  <c r="C1" i="11"/>
  <c r="B1" i="11"/>
  <c r="A1" i="11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E8" i="1"/>
  <c r="D3" i="1"/>
  <c r="D2" i="1"/>
  <c r="B9" i="1"/>
  <c r="A9" i="16" l="1"/>
  <c r="D9" i="1"/>
  <c r="E9" i="1" s="1"/>
  <c r="E10" i="1" s="1"/>
  <c r="B10" i="1"/>
  <c r="B11" i="1" s="1"/>
  <c r="B9" i="16" l="1"/>
  <c r="H9" i="16" s="1"/>
  <c r="A10" i="16"/>
  <c r="E11" i="1"/>
  <c r="D4" i="14"/>
  <c r="D3" i="14"/>
  <c r="D2" i="14"/>
  <c r="H9" i="5"/>
  <c r="F2" i="5"/>
  <c r="M13" i="5"/>
  <c r="J11" i="5"/>
  <c r="M14" i="5"/>
  <c r="Q11" i="5"/>
  <c r="Q8" i="5"/>
  <c r="P20" i="5"/>
  <c r="P1" i="5"/>
  <c r="D4" i="5"/>
  <c r="N17" i="5"/>
  <c r="R18" i="5"/>
  <c r="L20" i="5"/>
  <c r="G4" i="5"/>
  <c r="P17" i="5"/>
  <c r="A14" i="5"/>
  <c r="C12" i="5"/>
  <c r="Q2" i="5"/>
  <c r="P11" i="5"/>
  <c r="N1" i="5"/>
  <c r="L10" i="5"/>
  <c r="J13" i="5"/>
  <c r="J5" i="5"/>
  <c r="B12" i="5"/>
  <c r="L17" i="5"/>
  <c r="D11" i="5"/>
  <c r="H11" i="5"/>
  <c r="F10" i="5"/>
  <c r="A1" i="5"/>
  <c r="E3" i="5"/>
  <c r="I17" i="5"/>
  <c r="G3" i="5"/>
  <c r="B4" i="5"/>
  <c r="J17" i="5"/>
  <c r="H1" i="5"/>
  <c r="A11" i="5"/>
  <c r="M17" i="5"/>
  <c r="O13" i="5"/>
  <c r="O4" i="5"/>
  <c r="G5" i="5"/>
  <c r="J7" i="5"/>
  <c r="Q16" i="5"/>
  <c r="C20" i="5"/>
  <c r="B7" i="5"/>
  <c r="B18" i="5"/>
  <c r="B9" i="5"/>
  <c r="D13" i="5"/>
  <c r="F14" i="5"/>
  <c r="I2" i="5"/>
  <c r="M4" i="5"/>
  <c r="G15" i="5"/>
  <c r="A5" i="5"/>
  <c r="R12" i="5"/>
  <c r="K5" i="5"/>
  <c r="F20" i="5"/>
  <c r="G19" i="5"/>
  <c r="G7" i="5"/>
  <c r="M15" i="5"/>
  <c r="M11" i="5"/>
  <c r="J2" i="5"/>
  <c r="L16" i="5"/>
  <c r="E6" i="5"/>
  <c r="L2" i="5"/>
  <c r="G16" i="5"/>
  <c r="E7" i="5"/>
  <c r="C4" i="5"/>
  <c r="O3" i="5"/>
  <c r="O5" i="5"/>
  <c r="M5" i="5"/>
  <c r="I11" i="5"/>
  <c r="Q12" i="5"/>
  <c r="P3" i="5"/>
  <c r="H20" i="5"/>
  <c r="O12" i="5"/>
  <c r="I12" i="5"/>
  <c r="Q13" i="5"/>
  <c r="G20" i="5"/>
  <c r="F16" i="5"/>
  <c r="L4" i="5"/>
  <c r="B6" i="5"/>
  <c r="L3" i="5"/>
  <c r="H18" i="5"/>
  <c r="I10" i="5"/>
  <c r="P7" i="5"/>
  <c r="G18" i="5"/>
  <c r="B10" i="5"/>
  <c r="R9" i="5"/>
  <c r="H5" i="5"/>
  <c r="F3" i="5"/>
  <c r="K20" i="5"/>
  <c r="R14" i="5"/>
  <c r="Q17" i="5"/>
  <c r="M10" i="5"/>
  <c r="Q20" i="5"/>
  <c r="E20" i="5"/>
  <c r="M16" i="5"/>
  <c r="N6" i="5"/>
  <c r="G13" i="5"/>
  <c r="K11" i="5"/>
  <c r="P19" i="5"/>
  <c r="R20" i="5"/>
  <c r="A4" i="5"/>
  <c r="Q3" i="5"/>
  <c r="J10" i="5"/>
  <c r="C11" i="5"/>
  <c r="D1" i="5"/>
  <c r="D14" i="5"/>
  <c r="K6" i="5"/>
  <c r="C7" i="5"/>
  <c r="O20" i="5"/>
  <c r="C14" i="5"/>
  <c r="H15" i="5"/>
  <c r="E15" i="5"/>
  <c r="C5" i="5"/>
  <c r="O17" i="5"/>
  <c r="B5" i="5"/>
  <c r="Q4" i="5"/>
  <c r="G12" i="5"/>
  <c r="D15" i="5"/>
  <c r="P10" i="5"/>
  <c r="P9" i="5"/>
  <c r="J15" i="5"/>
  <c r="C13" i="5"/>
  <c r="N3" i="5"/>
  <c r="A2" i="5"/>
  <c r="E13" i="5"/>
  <c r="E4" i="5"/>
  <c r="R17" i="5"/>
  <c r="L6" i="5"/>
  <c r="H6" i="5"/>
  <c r="F12" i="5"/>
  <c r="I16" i="5"/>
  <c r="O16" i="5"/>
  <c r="C15" i="5"/>
  <c r="K17" i="5"/>
  <c r="F18" i="5"/>
  <c r="C3" i="5"/>
  <c r="L5" i="5"/>
  <c r="H3" i="5"/>
  <c r="E10" i="5"/>
  <c r="M12" i="5"/>
  <c r="F5" i="5"/>
  <c r="A3" i="5"/>
  <c r="K3" i="5"/>
  <c r="I14" i="5"/>
  <c r="A7" i="5"/>
  <c r="J14" i="5"/>
  <c r="A9" i="5"/>
  <c r="N15" i="5"/>
  <c r="E14" i="5"/>
  <c r="J1" i="5"/>
  <c r="L15" i="5"/>
  <c r="D16" i="5"/>
  <c r="D6" i="5"/>
  <c r="H16" i="5"/>
  <c r="O6" i="5"/>
  <c r="R1" i="5"/>
  <c r="H7" i="5"/>
  <c r="B11" i="5"/>
  <c r="J6" i="5"/>
  <c r="I13" i="5"/>
  <c r="H2" i="5"/>
  <c r="N10" i="5"/>
  <c r="F6" i="5"/>
  <c r="E8" i="5"/>
  <c r="H13" i="5"/>
  <c r="M2" i="5"/>
  <c r="J16" i="5"/>
  <c r="G1" i="5"/>
  <c r="K13" i="5"/>
  <c r="O15" i="5"/>
  <c r="I8" i="5"/>
  <c r="C9" i="5"/>
  <c r="K18" i="5"/>
  <c r="O19" i="5"/>
  <c r="H12" i="5"/>
  <c r="I6" i="5"/>
  <c r="J18" i="5"/>
  <c r="N12" i="5"/>
  <c r="R16" i="5"/>
  <c r="B13" i="5"/>
  <c r="I4" i="5"/>
  <c r="G10" i="5"/>
  <c r="R19" i="5"/>
  <c r="R7" i="5"/>
  <c r="J19" i="5"/>
  <c r="A13" i="5"/>
  <c r="L8" i="5"/>
  <c r="Q7" i="5"/>
  <c r="H4" i="5"/>
  <c r="D10" i="5"/>
  <c r="I20" i="5"/>
  <c r="C16" i="5"/>
  <c r="P14" i="5"/>
  <c r="O10" i="5"/>
  <c r="R2" i="5"/>
  <c r="E16" i="5"/>
  <c r="N2" i="5"/>
  <c r="N20" i="5"/>
  <c r="I15" i="5"/>
  <c r="M9" i="5"/>
  <c r="P13" i="5"/>
  <c r="F17" i="5"/>
  <c r="N19" i="5"/>
  <c r="A6" i="5"/>
  <c r="B19" i="5"/>
  <c r="P18" i="5"/>
  <c r="P15" i="5"/>
  <c r="Q10" i="5"/>
  <c r="I18" i="5"/>
  <c r="F4" i="5"/>
  <c r="D9" i="5"/>
  <c r="L14" i="5"/>
  <c r="K1" i="5"/>
  <c r="H8" i="5"/>
  <c r="L12" i="5"/>
  <c r="O8" i="5"/>
  <c r="P4" i="5"/>
  <c r="D8" i="5"/>
  <c r="K2" i="5"/>
  <c r="K12" i="5"/>
  <c r="C18" i="5"/>
  <c r="L1" i="5"/>
  <c r="K14" i="5"/>
  <c r="E19" i="5"/>
  <c r="J8" i="5"/>
  <c r="N5" i="5"/>
  <c r="M3" i="5"/>
  <c r="C19" i="5"/>
  <c r="R3" i="5"/>
  <c r="N18" i="5"/>
  <c r="F11" i="5"/>
  <c r="P2" i="5"/>
  <c r="Q14" i="5"/>
  <c r="B16" i="5"/>
  <c r="O14" i="5"/>
  <c r="A18" i="5"/>
  <c r="R15" i="5"/>
  <c r="B1" i="5"/>
  <c r="N16" i="5"/>
  <c r="G11" i="5"/>
  <c r="L7" i="5"/>
  <c r="Q19" i="5"/>
  <c r="L11" i="5"/>
  <c r="E18" i="5"/>
  <c r="F1" i="5"/>
  <c r="B8" i="5"/>
  <c r="R5" i="5"/>
  <c r="Q9" i="5"/>
  <c r="K9" i="5"/>
  <c r="D20" i="5"/>
  <c r="J20" i="5"/>
  <c r="R13" i="5"/>
  <c r="K15" i="5"/>
  <c r="Q1" i="5"/>
  <c r="D10" i="1"/>
  <c r="D11" i="1" s="1"/>
  <c r="R20" i="3" s="1"/>
  <c r="Q5" i="5"/>
  <c r="K16" i="5"/>
  <c r="I19" i="5"/>
  <c r="A17" i="5"/>
  <c r="H19" i="5"/>
  <c r="K4" i="5"/>
  <c r="F8" i="5"/>
  <c r="K8" i="5"/>
  <c r="F13" i="5"/>
  <c r="C1" i="5"/>
  <c r="D5" i="5"/>
  <c r="D7" i="5"/>
  <c r="N4" i="5"/>
  <c r="E12" i="5"/>
  <c r="M18" i="5"/>
  <c r="C17" i="5"/>
  <c r="P12" i="5"/>
  <c r="G17" i="5"/>
  <c r="E5" i="5"/>
  <c r="F15" i="5"/>
  <c r="B3" i="5"/>
  <c r="G9" i="5"/>
  <c r="N14" i="5"/>
  <c r="P6" i="5"/>
  <c r="D12" i="5"/>
  <c r="B15" i="5"/>
  <c r="N11" i="5"/>
  <c r="A15" i="5"/>
  <c r="M19" i="5"/>
  <c r="R10" i="5"/>
  <c r="J9" i="5"/>
  <c r="A8" i="5"/>
  <c r="E1" i="5"/>
  <c r="I3" i="5"/>
  <c r="I5" i="5"/>
  <c r="E9" i="5"/>
  <c r="L9" i="5"/>
  <c r="J12" i="5"/>
  <c r="C2" i="5"/>
  <c r="E2" i="5"/>
  <c r="A20" i="5"/>
  <c r="J3" i="5"/>
  <c r="A10" i="5"/>
  <c r="F9" i="5"/>
  <c r="D3" i="5"/>
  <c r="H17" i="5"/>
  <c r="K19" i="5"/>
  <c r="I1" i="5"/>
  <c r="K10" i="5"/>
  <c r="G14" i="5"/>
  <c r="E17" i="5"/>
  <c r="M1" i="5"/>
  <c r="O2" i="5"/>
  <c r="I7" i="5"/>
  <c r="M6" i="5"/>
  <c r="G2" i="5"/>
  <c r="P16" i="5"/>
  <c r="Q18" i="5"/>
  <c r="R11" i="5"/>
  <c r="R4" i="5"/>
  <c r="D19" i="5"/>
  <c r="Q6" i="5"/>
  <c r="M8" i="5"/>
  <c r="O9" i="5"/>
  <c r="M20" i="5"/>
  <c r="P8" i="5"/>
  <c r="H14" i="5"/>
  <c r="L13" i="5"/>
  <c r="O7" i="5"/>
  <c r="J4" i="5"/>
  <c r="M7" i="5"/>
  <c r="Q15" i="5"/>
  <c r="O18" i="5"/>
  <c r="D2" i="5"/>
  <c r="C6" i="5"/>
  <c r="C8" i="5"/>
  <c r="C10" i="5"/>
  <c r="K7" i="5"/>
  <c r="I9" i="5"/>
  <c r="O1" i="5"/>
  <c r="B2" i="5"/>
  <c r="N13" i="5"/>
  <c r="P5" i="5"/>
  <c r="B20" i="5"/>
  <c r="N8" i="5"/>
  <c r="R6" i="5"/>
  <c r="R8" i="5"/>
  <c r="N7" i="5"/>
  <c r="A16" i="5"/>
  <c r="O11" i="5"/>
  <c r="D17" i="5"/>
  <c r="B14" i="5"/>
  <c r="G6" i="5"/>
  <c r="H10" i="5"/>
  <c r="L18" i="5"/>
  <c r="B17" i="5"/>
  <c r="E11" i="5"/>
  <c r="N9" i="5"/>
  <c r="F7" i="5"/>
  <c r="A19" i="5"/>
  <c r="A12" i="5"/>
  <c r="F19" i="5"/>
  <c r="L19" i="5"/>
  <c r="G8" i="5"/>
  <c r="D18" i="5"/>
  <c r="B10" i="16" l="1"/>
  <c r="H10" i="16" s="1"/>
  <c r="A11" i="16"/>
  <c r="J6" i="3"/>
  <c r="G6" i="3"/>
  <c r="J8" i="3"/>
  <c r="N1" i="3"/>
  <c r="E13" i="3"/>
  <c r="B17" i="3"/>
  <c r="K18" i="3"/>
  <c r="L6" i="3"/>
  <c r="B14" i="3"/>
  <c r="K15" i="3"/>
  <c r="R4" i="3"/>
  <c r="P5" i="3"/>
  <c r="H3" i="3"/>
  <c r="R15" i="3"/>
  <c r="G15" i="3"/>
  <c r="L15" i="3"/>
  <c r="P9" i="3"/>
  <c r="M14" i="3"/>
  <c r="A16" i="3"/>
  <c r="Q3" i="3"/>
  <c r="M5" i="3"/>
  <c r="K8" i="3"/>
  <c r="O10" i="3"/>
  <c r="H2" i="3"/>
  <c r="B5" i="3"/>
  <c r="F7" i="3"/>
  <c r="R8" i="3"/>
  <c r="P8" i="3"/>
  <c r="L5" i="3"/>
  <c r="G19" i="3"/>
  <c r="D13" i="3"/>
  <c r="O19" i="3"/>
  <c r="J2" i="3"/>
  <c r="C11" i="3"/>
  <c r="C7" i="3"/>
  <c r="Q19" i="3"/>
  <c r="Q12" i="3"/>
  <c r="D5" i="3"/>
  <c r="M13" i="3"/>
  <c r="N15" i="3"/>
  <c r="N17" i="3"/>
  <c r="N14" i="3"/>
  <c r="N10" i="3"/>
  <c r="K13" i="3"/>
  <c r="I3" i="3"/>
  <c r="L9" i="3"/>
  <c r="J10" i="3"/>
  <c r="G14" i="3"/>
  <c r="D7" i="3"/>
  <c r="E18" i="3"/>
  <c r="K12" i="3"/>
  <c r="L11" i="3"/>
  <c r="A10" i="3"/>
  <c r="N18" i="3"/>
  <c r="M2" i="3"/>
  <c r="Q18" i="3"/>
  <c r="C2" i="3"/>
  <c r="P18" i="3"/>
  <c r="Q6" i="3"/>
  <c r="N2" i="3"/>
  <c r="R5" i="3"/>
  <c r="H5" i="3"/>
  <c r="O1" i="3"/>
  <c r="H4" i="3"/>
  <c r="D3" i="3"/>
  <c r="B11" i="3"/>
  <c r="I7" i="3"/>
  <c r="B1" i="3"/>
  <c r="H6" i="3"/>
  <c r="C13" i="3"/>
  <c r="P13" i="3"/>
  <c r="D17" i="3"/>
  <c r="A3" i="3"/>
  <c r="J12" i="3"/>
  <c r="F2" i="3"/>
  <c r="D20" i="3"/>
  <c r="F9" i="3"/>
  <c r="E9" i="3"/>
  <c r="A6" i="3"/>
  <c r="C5" i="3"/>
  <c r="R13" i="3"/>
  <c r="I18" i="3"/>
  <c r="C14" i="3"/>
  <c r="H18" i="3"/>
  <c r="K5" i="3"/>
  <c r="M18" i="3"/>
  <c r="D15" i="3"/>
  <c r="M20" i="3"/>
  <c r="H10" i="3"/>
  <c r="C10" i="3"/>
  <c r="O12" i="3"/>
  <c r="M9" i="3"/>
  <c r="R1" i="3"/>
  <c r="Q9" i="3"/>
  <c r="H11" i="3"/>
  <c r="O13" i="3"/>
  <c r="D4" i="3"/>
  <c r="F19" i="3"/>
  <c r="E12" i="3"/>
  <c r="O5" i="3"/>
  <c r="F3" i="3"/>
  <c r="G3" i="3"/>
  <c r="I14" i="3"/>
  <c r="K16" i="3"/>
  <c r="G13" i="3"/>
  <c r="B20" i="3"/>
  <c r="B3" i="3"/>
  <c r="E4" i="3"/>
  <c r="P16" i="3"/>
  <c r="F6" i="3"/>
  <c r="G7" i="3"/>
  <c r="I19" i="3"/>
  <c r="O6" i="3"/>
  <c r="G10" i="3"/>
  <c r="P10" i="3"/>
  <c r="K6" i="3"/>
  <c r="K7" i="3"/>
  <c r="I8" i="3"/>
  <c r="K4" i="3"/>
  <c r="N9" i="3"/>
  <c r="M16" i="3"/>
  <c r="O4" i="3"/>
  <c r="I4" i="3"/>
  <c r="P14" i="3"/>
  <c r="A15" i="3"/>
  <c r="J15" i="3"/>
  <c r="G2" i="3"/>
  <c r="J19" i="3"/>
  <c r="R3" i="3"/>
  <c r="P3" i="3"/>
  <c r="I11" i="3"/>
  <c r="N19" i="3"/>
  <c r="D16" i="3"/>
  <c r="O2" i="3"/>
  <c r="O16" i="3"/>
  <c r="H8" i="3"/>
  <c r="H1" i="3"/>
  <c r="R2" i="3"/>
  <c r="M1" i="3"/>
  <c r="E3" i="3"/>
  <c r="B7" i="3"/>
  <c r="E20" i="3"/>
  <c r="N13" i="3"/>
  <c r="F13" i="3"/>
  <c r="B2" i="3"/>
  <c r="F17" i="3"/>
  <c r="R12" i="3"/>
  <c r="O9" i="3"/>
  <c r="E8" i="3"/>
  <c r="R17" i="3"/>
  <c r="Q15" i="3"/>
  <c r="I15" i="3"/>
  <c r="I2" i="3"/>
  <c r="L20" i="3"/>
  <c r="K10" i="3"/>
  <c r="A1" i="3"/>
  <c r="C8" i="3"/>
  <c r="A20" i="3"/>
  <c r="M15" i="3"/>
  <c r="G1" i="3"/>
  <c r="N16" i="3"/>
  <c r="A9" i="3"/>
  <c r="Q1" i="3"/>
  <c r="F16" i="3"/>
  <c r="F20" i="3"/>
  <c r="I16" i="3"/>
  <c r="A5" i="3"/>
  <c r="F18" i="3"/>
  <c r="L4" i="3"/>
  <c r="A13" i="3"/>
  <c r="C12" i="3"/>
  <c r="H14" i="3"/>
  <c r="J13" i="3"/>
  <c r="L7" i="3"/>
  <c r="G16" i="3"/>
  <c r="H9" i="3"/>
  <c r="D12" i="3"/>
  <c r="N3" i="3"/>
  <c r="O20" i="3"/>
  <c r="D2" i="3"/>
  <c r="J5" i="3"/>
  <c r="D18" i="3"/>
  <c r="N11" i="3"/>
  <c r="E16" i="3"/>
  <c r="A2" i="3"/>
  <c r="P11" i="3"/>
  <c r="E10" i="3"/>
  <c r="Q16" i="3"/>
  <c r="J14" i="3"/>
  <c r="E11" i="3"/>
  <c r="O8" i="3"/>
  <c r="D6" i="3"/>
  <c r="R16" i="3"/>
  <c r="K11" i="3"/>
  <c r="P1" i="3"/>
  <c r="R18" i="3"/>
  <c r="L1" i="3"/>
  <c r="F12" i="3"/>
  <c r="N5" i="3"/>
  <c r="F1" i="3"/>
  <c r="A11" i="3"/>
  <c r="L19" i="3"/>
  <c r="G20" i="3"/>
  <c r="J1" i="3"/>
  <c r="O17" i="3"/>
  <c r="E15" i="3"/>
  <c r="Q7" i="3"/>
  <c r="B10" i="3"/>
  <c r="H17" i="3"/>
  <c r="P2" i="3"/>
  <c r="R6" i="3"/>
  <c r="N4" i="3"/>
  <c r="A19" i="3"/>
  <c r="C6" i="3"/>
  <c r="A18" i="3"/>
  <c r="C17" i="3"/>
  <c r="L14" i="3"/>
  <c r="K19" i="3"/>
  <c r="B19" i="3"/>
  <c r="M4" i="3"/>
  <c r="B13" i="3"/>
  <c r="L18" i="3"/>
  <c r="F10" i="3"/>
  <c r="P7" i="3"/>
  <c r="C9" i="3"/>
  <c r="J16" i="3"/>
  <c r="C1" i="3"/>
  <c r="D9" i="3"/>
  <c r="L13" i="3"/>
  <c r="Q17" i="3"/>
  <c r="C3" i="3"/>
  <c r="I6" i="3"/>
  <c r="P15" i="3"/>
  <c r="Q13" i="3"/>
  <c r="Q5" i="3"/>
  <c r="K17" i="3"/>
  <c r="J20" i="3"/>
  <c r="B6" i="3"/>
  <c r="Q8" i="3"/>
  <c r="O14" i="3"/>
  <c r="A17" i="3"/>
  <c r="B15" i="3"/>
  <c r="K9" i="3"/>
  <c r="G12" i="3"/>
  <c r="G5" i="3"/>
  <c r="G4" i="3"/>
  <c r="P12" i="3"/>
  <c r="Q10" i="3"/>
  <c r="D1" i="3"/>
  <c r="H13" i="3"/>
  <c r="L8" i="3"/>
  <c r="D8" i="3"/>
  <c r="R11" i="3"/>
  <c r="Q2" i="3"/>
  <c r="F8" i="3"/>
  <c r="A12" i="3"/>
  <c r="B9" i="3"/>
  <c r="O11" i="3"/>
  <c r="B16" i="3"/>
  <c r="P6" i="3"/>
  <c r="I17" i="3"/>
  <c r="H7" i="3"/>
  <c r="M6" i="3"/>
  <c r="C15" i="3"/>
  <c r="O3" i="3"/>
  <c r="J3" i="3"/>
  <c r="I5" i="3"/>
  <c r="J11" i="3"/>
  <c r="P19" i="3"/>
  <c r="B12" i="3"/>
  <c r="N6" i="3"/>
  <c r="D11" i="3"/>
  <c r="H20" i="3"/>
  <c r="E2" i="3"/>
  <c r="A7" i="3"/>
  <c r="H12" i="3"/>
  <c r="R7" i="3"/>
  <c r="G11" i="3"/>
  <c r="J18" i="3"/>
  <c r="K20" i="3"/>
  <c r="M12" i="3"/>
  <c r="E6" i="3"/>
  <c r="N12" i="3"/>
  <c r="B8" i="3"/>
  <c r="Q4" i="3"/>
  <c r="L17" i="3"/>
  <c r="M7" i="3"/>
  <c r="R9" i="3"/>
  <c r="C20" i="3"/>
  <c r="R14" i="3"/>
  <c r="H19" i="3"/>
  <c r="G9" i="3"/>
  <c r="M19" i="3"/>
  <c r="K1" i="3"/>
  <c r="E1" i="3"/>
  <c r="F14" i="3"/>
  <c r="E14" i="3"/>
  <c r="L3" i="3"/>
  <c r="P17" i="3"/>
  <c r="G17" i="3"/>
  <c r="D10" i="3"/>
  <c r="G18" i="3"/>
  <c r="O15" i="3"/>
  <c r="P20" i="3"/>
  <c r="H15" i="3"/>
  <c r="F11" i="3"/>
  <c r="G8" i="3"/>
  <c r="R19" i="3"/>
  <c r="D19" i="3"/>
  <c r="J7" i="3"/>
  <c r="E19" i="3"/>
  <c r="O18" i="3"/>
  <c r="A8" i="3"/>
  <c r="O7" i="3"/>
  <c r="M8" i="3"/>
  <c r="M17" i="3"/>
  <c r="F4" i="3"/>
  <c r="I13" i="3"/>
  <c r="J9" i="3"/>
  <c r="C19" i="3"/>
  <c r="F15" i="3"/>
  <c r="N7" i="3"/>
  <c r="N20" i="3"/>
  <c r="A14" i="3"/>
  <c r="Q11" i="3"/>
  <c r="F5" i="3"/>
  <c r="C16" i="3"/>
  <c r="I1" i="3"/>
  <c r="H16" i="3"/>
  <c r="E17" i="3"/>
  <c r="E5" i="3"/>
  <c r="J17" i="3"/>
  <c r="N8" i="3"/>
  <c r="L2" i="3"/>
  <c r="D14" i="3"/>
  <c r="L12" i="3"/>
  <c r="I10" i="3"/>
  <c r="Q14" i="3"/>
  <c r="Q20" i="3"/>
  <c r="R10" i="3"/>
  <c r="B4" i="3"/>
  <c r="I12" i="3"/>
  <c r="M10" i="3"/>
  <c r="C4" i="3"/>
  <c r="L16" i="3"/>
  <c r="C18" i="3"/>
  <c r="K2" i="3"/>
  <c r="K3" i="3"/>
  <c r="I20" i="3"/>
  <c r="M3" i="3"/>
  <c r="E7" i="3"/>
  <c r="M11" i="3"/>
  <c r="K14" i="3"/>
  <c r="J4" i="3"/>
  <c r="P4" i="3"/>
  <c r="I9" i="3"/>
  <c r="B18" i="3"/>
  <c r="A4" i="3"/>
  <c r="L10" i="3"/>
  <c r="B11" i="16" l="1"/>
  <c r="H11" i="16" s="1"/>
  <c r="A12" i="16"/>
  <c r="B12" i="16" l="1"/>
  <c r="H12" i="16" s="1"/>
  <c r="A13" i="16"/>
  <c r="B13" i="16" l="1"/>
  <c r="H13" i="16" s="1"/>
  <c r="A14" i="16"/>
  <c r="B14" i="16" l="1"/>
  <c r="H14" i="16" s="1"/>
  <c r="A15" i="16"/>
  <c r="B15" i="16" l="1"/>
  <c r="H15" i="16" s="1"/>
  <c r="A16" i="16"/>
  <c r="B16" i="16" l="1"/>
  <c r="H16" i="16" s="1"/>
  <c r="A17" i="16"/>
  <c r="A18" i="16" l="1"/>
  <c r="B17" i="16"/>
  <c r="H17" i="16" s="1"/>
  <c r="A19" i="16" l="1"/>
  <c r="B18" i="16"/>
  <c r="H18" i="16" s="1"/>
  <c r="A20" i="16" l="1"/>
  <c r="B19" i="16"/>
  <c r="H19" i="16" s="1"/>
  <c r="B20" i="16" l="1"/>
  <c r="H20" i="16" s="1"/>
  <c r="A21" i="16"/>
  <c r="A22" i="16" l="1"/>
  <c r="B21" i="16"/>
  <c r="H21" i="16" s="1"/>
  <c r="B22" i="16" l="1"/>
  <c r="H22" i="16" s="1"/>
  <c r="A23" i="16"/>
  <c r="A24" i="16" l="1"/>
  <c r="B23" i="16"/>
  <c r="H23" i="16" s="1"/>
  <c r="B24" i="16" l="1"/>
  <c r="H24" i="16" s="1"/>
  <c r="A25" i="16"/>
  <c r="B25" i="16" l="1"/>
  <c r="H25" i="16" s="1"/>
  <c r="A26" i="16"/>
  <c r="A27" i="16" l="1"/>
  <c r="B26" i="16"/>
  <c r="H26" i="16" s="1"/>
  <c r="A28" i="16" l="1"/>
  <c r="B27" i="16"/>
  <c r="H27" i="16" s="1"/>
  <c r="B28" i="16" l="1"/>
  <c r="H28" i="16" s="1"/>
  <c r="A29" i="16"/>
  <c r="B29" i="16" l="1"/>
  <c r="H29" i="16" s="1"/>
  <c r="A30" i="16"/>
  <c r="B30" i="16" l="1"/>
  <c r="H30" i="16" s="1"/>
  <c r="A31" i="16"/>
  <c r="B31" i="16" l="1"/>
  <c r="H31" i="16" s="1"/>
  <c r="A32" i="16"/>
  <c r="B32" i="16" l="1"/>
  <c r="H32" i="16" s="1"/>
  <c r="A33" i="16"/>
  <c r="A34" i="16" l="1"/>
  <c r="B33" i="16"/>
  <c r="H33" i="16" s="1"/>
  <c r="A35" i="16" l="1"/>
  <c r="B34" i="16"/>
  <c r="H34" i="16" s="1"/>
  <c r="A36" i="16" l="1"/>
  <c r="B36" i="16" s="1"/>
  <c r="H36" i="16" s="1"/>
  <c r="B35" i="16"/>
  <c r="H35" i="16" s="1"/>
</calcChain>
</file>

<file path=xl/sharedStrings.xml><?xml version="1.0" encoding="utf-8"?>
<sst xmlns="http://schemas.openxmlformats.org/spreadsheetml/2006/main" count="81" uniqueCount="63">
  <si>
    <t>Gasoline</t>
  </si>
  <si>
    <t>Ethanol</t>
  </si>
  <si>
    <t>AFR Blend</t>
  </si>
  <si>
    <t>VE</t>
  </si>
  <si>
    <t>AFR In mass</t>
  </si>
  <si>
    <t>AFR In Volume</t>
  </si>
  <si>
    <t>SP95</t>
  </si>
  <si>
    <t>Temp</t>
  </si>
  <si>
    <t>Multiplier</t>
  </si>
  <si>
    <t>Ratio Mass/Volume</t>
  </si>
  <si>
    <t>% Ethanol in E-85</t>
  </si>
  <si>
    <t>Liters of E-85</t>
  </si>
  <si>
    <t>Liters of Gas</t>
  </si>
  <si>
    <t>Mixture SP/E85 Volume</t>
  </si>
  <si>
    <t>E85 Cranking WIP</t>
  </si>
  <si>
    <t>Fine tuning Addition</t>
  </si>
  <si>
    <t>Stock</t>
  </si>
  <si>
    <t>Injector Scaling 1</t>
  </si>
  <si>
    <t>Injector Scaling 2</t>
  </si>
  <si>
    <t>Injector Scaling 3</t>
  </si>
  <si>
    <t>Kindzi Map</t>
  </si>
  <si>
    <t>Multiply By 2 - 1/4 of total</t>
  </si>
  <si>
    <t>E-85 Theory</t>
  </si>
  <si>
    <t>E85 Blend</t>
  </si>
  <si>
    <t>E85</t>
  </si>
  <si>
    <t>RX8 Base Stoich</t>
  </si>
  <si>
    <t>Base Fuel calC</t>
  </si>
  <si>
    <t>AFR</t>
  </si>
  <si>
    <t>1/AFR</t>
  </si>
  <si>
    <t>Multiplier vs RX8 Base</t>
  </si>
  <si>
    <t>Ethanol %</t>
  </si>
  <si>
    <t>Delta VS Default RX8 Stoich</t>
  </si>
  <si>
    <t>RPM</t>
  </si>
  <si>
    <t>DutyCycle</t>
  </si>
  <si>
    <t>Max</t>
  </si>
  <si>
    <t>AEM</t>
  </si>
  <si>
    <t>Addition</t>
  </si>
  <si>
    <t>% vs Stock</t>
  </si>
  <si>
    <t>STOCK</t>
  </si>
  <si>
    <t>SP95 anti flood</t>
  </si>
  <si>
    <t>VT Value</t>
  </si>
  <si>
    <t>Lambda</t>
  </si>
  <si>
    <t>Gas</t>
  </si>
  <si>
    <t>@</t>
  </si>
  <si>
    <t>Power</t>
  </si>
  <si>
    <t>Multi</t>
  </si>
  <si>
    <t>Turbo</t>
  </si>
  <si>
    <t>Supercharged/Turbo</t>
  </si>
  <si>
    <t>NA</t>
  </si>
  <si>
    <t>Consistant</t>
  </si>
  <si>
    <t>Race</t>
  </si>
  <si>
    <t>Part</t>
  </si>
  <si>
    <t>throttle</t>
  </si>
  <si>
    <t>RACE</t>
  </si>
  <si>
    <t>Idle</t>
  </si>
  <si>
    <t>STREET</t>
  </si>
  <si>
    <t>(economy)</t>
  </si>
  <si>
    <t>30% More</t>
  </si>
  <si>
    <t>RRP Table</t>
  </si>
  <si>
    <t>Delta vs Stock</t>
  </si>
  <si>
    <t>13.85 = 0.07196</t>
  </si>
  <si>
    <t>9.83 = 0.090564117</t>
  </si>
  <si>
    <t>8.8 = 0.094951175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</si>
</sst>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 applyAlignment="1">
      <alignment vertical="center" wrapText="1"/>
    </xf>
    <xf numFmtId="0" fontId="1" fillId="0" borderId="0" xfId="0" applyFont="1"/>
    <xf numFmtId="0" fontId="2" fillId="0" borderId="0" xfId="0" applyFont="1"/>
    <xf numFmtId="9" fontId="3" fillId="0" borderId="0" xfId="0" applyNumberFormat="1" applyFont="1"/>
    <xf numFmtId="0" fontId="4" fillId="0" borderId="0" xfId="0" applyFont="1"/>
    <xf numFmtId="10" fontId="4" fillId="0" borderId="0" xfId="0" applyNumberFormat="1" applyFont="1"/>
    <xf numFmtId="0" fontId="0" fillId="0" borderId="0" xfId="0" applyAlignment="1">
      <alignment vertical="center" wrapText="1"/>
    </xf>
    <xf numFmtId="0" fontId="0" fillId="4" borderId="0" xfId="0" applyFill="1"/>
    <xf numFmtId="0" fontId="4" fillId="5" borderId="1" xfId="0" applyFont="1" applyFill="1" applyBorder="1"/>
    <xf numFmtId="0" fontId="5" fillId="0" borderId="0" xfId="0" applyFont="1"/>
    <xf numFmtId="0" fontId="6" fillId="0" borderId="0" xfId="0" applyFont="1"/>
    <xf numFmtId="0" fontId="0" fillId="6" borderId="0" xfId="0" applyFill="1"/>
    <xf numFmtId="9" fontId="0" fillId="7" borderId="0" xfId="0" applyNumberFormat="1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0" fillId="10" borderId="0" xfId="0" applyFill="1"/>
    <xf numFmtId="9" fontId="0" fillId="0" borderId="0" xfId="0" applyNumberFormat="1"/>
    <xf numFmtId="10" fontId="0" fillId="0" borderId="0" xfId="0" applyNumberFormat="1"/>
    <xf numFmtId="0" fontId="7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4303CF8-A537-EE70-6579-87DB364C56D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E9EFDC01-C2D3-C4CA-F148-EB609191836C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AADD27F-A348-47F9-9B8A-B354D82A247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6F02C7A-F44F-47A0-B75B-5705AA6FCDD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08408F3-8FDD-4B82-B6B9-D9B11006740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FC002FE-FF5F-4C16-83C3-124A4B9DBB0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529D-A20D-4ABB-AAE4-BE6AA5385A82}">
  <dimension ref="A1:N23"/>
  <sheetViews>
    <sheetView workbookViewId="0">
      <selection activeCell="I17" sqref="I17"/>
    </sheetView>
  </sheetViews>
  <sheetFormatPr baseColWidth="10" defaultRowHeight="15" x14ac:dyDescent="0.25"/>
  <cols>
    <col min="1" max="1" width="22.85546875" bestFit="1" customWidth="1"/>
    <col min="2" max="2" width="14.140625" bestFit="1" customWidth="1"/>
    <col min="3" max="3" width="23.85546875" customWidth="1"/>
    <col min="4" max="4" width="20.5703125" bestFit="1" customWidth="1"/>
    <col min="5" max="5" width="24.85546875" customWidth="1"/>
    <col min="8" max="8" width="9" bestFit="1" customWidth="1"/>
    <col min="10" max="10" width="25.28515625" bestFit="1" customWidth="1"/>
    <col min="12" max="12" width="25.28515625" bestFit="1" customWidth="1"/>
  </cols>
  <sheetData>
    <row r="1" spans="1:14" x14ac:dyDescent="0.25">
      <c r="B1" s="3" t="s">
        <v>4</v>
      </c>
      <c r="C1" s="3" t="s">
        <v>9</v>
      </c>
      <c r="D1" s="3" t="s">
        <v>5</v>
      </c>
      <c r="E1" s="3" t="s">
        <v>13</v>
      </c>
      <c r="F1" s="3"/>
      <c r="G1" s="3" t="s">
        <v>30</v>
      </c>
      <c r="H1" s="3" t="s">
        <v>27</v>
      </c>
      <c r="I1" s="3" t="s">
        <v>28</v>
      </c>
      <c r="J1" s="3" t="s">
        <v>31</v>
      </c>
      <c r="K1" s="3" t="s">
        <v>40</v>
      </c>
      <c r="L1" s="3"/>
    </row>
    <row r="2" spans="1:14" x14ac:dyDescent="0.25">
      <c r="A2" s="3" t="s">
        <v>0</v>
      </c>
      <c r="B2" s="4">
        <v>14.7</v>
      </c>
      <c r="C2" s="3">
        <v>0.75</v>
      </c>
      <c r="D2">
        <f>B2*C2</f>
        <v>11.024999999999999</v>
      </c>
      <c r="G2" s="19">
        <v>0</v>
      </c>
      <c r="H2">
        <v>14.67822</v>
      </c>
      <c r="I2">
        <f>1/H2</f>
        <v>6.8128151778621665E-2</v>
      </c>
      <c r="J2" s="19">
        <f t="shared" ref="J2:J22" si="0">B$14/H2</f>
        <v>0.94358607515080162</v>
      </c>
      <c r="K2">
        <f>H2*$J$2</f>
        <v>13.850163999999999</v>
      </c>
      <c r="L2">
        <f>-0.004574 * K2 + 0.135345</f>
        <v>7.1994349863999996E-2</v>
      </c>
    </row>
    <row r="3" spans="1:14" x14ac:dyDescent="0.25">
      <c r="A3" s="3" t="s">
        <v>1</v>
      </c>
      <c r="B3" s="4">
        <v>9</v>
      </c>
      <c r="C3" s="3">
        <v>0.8</v>
      </c>
      <c r="D3">
        <f>C3*B3</f>
        <v>7.2</v>
      </c>
      <c r="G3" s="20">
        <f>G2+5%</f>
        <v>0.05</v>
      </c>
      <c r="H3">
        <v>14.39321</v>
      </c>
      <c r="I3">
        <f t="shared" ref="I3:I22" si="1">1/H3</f>
        <v>6.9477204876466053E-2</v>
      </c>
      <c r="J3" s="19">
        <f t="shared" si="0"/>
        <v>0.96227068180065456</v>
      </c>
      <c r="K3">
        <f t="shared" ref="K3:K22" si="2">H3*$J$2</f>
        <v>13.58123253272127</v>
      </c>
      <c r="L3">
        <f t="shared" ref="L3:L22" si="3">-0.004574 * K3 + 0.135345</f>
        <v>7.3224442395332906E-2</v>
      </c>
      <c r="N3" t="s">
        <v>60</v>
      </c>
    </row>
    <row r="4" spans="1:14" x14ac:dyDescent="0.25">
      <c r="A4" s="3" t="s">
        <v>24</v>
      </c>
      <c r="B4" s="4">
        <v>9.7650000000000006</v>
      </c>
      <c r="C4" s="3"/>
      <c r="G4" s="20">
        <f t="shared" ref="G4:G14" si="4">G3+5%</f>
        <v>0.1</v>
      </c>
      <c r="H4">
        <v>14.1082</v>
      </c>
      <c r="I4">
        <f t="shared" si="1"/>
        <v>7.0880764378163055E-2</v>
      </c>
      <c r="J4" s="19">
        <f t="shared" si="0"/>
        <v>0.98171021108291623</v>
      </c>
      <c r="K4">
        <f t="shared" si="2"/>
        <v>13.31230106544254</v>
      </c>
      <c r="L4">
        <f t="shared" si="3"/>
        <v>7.4454534926665816E-2</v>
      </c>
      <c r="N4" t="s">
        <v>61</v>
      </c>
    </row>
    <row r="5" spans="1:14" x14ac:dyDescent="0.25">
      <c r="C5" s="3"/>
      <c r="G5" s="20">
        <f t="shared" si="4"/>
        <v>0.15000000000000002</v>
      </c>
      <c r="H5">
        <v>13.82319</v>
      </c>
      <c r="I5">
        <f t="shared" si="1"/>
        <v>7.2342201763847563E-2</v>
      </c>
      <c r="J5" s="19">
        <f t="shared" si="0"/>
        <v>1.0019513585503779</v>
      </c>
      <c r="K5">
        <f t="shared" si="2"/>
        <v>13.04336959816381</v>
      </c>
      <c r="L5">
        <f t="shared" si="3"/>
        <v>7.5684627457998727E-2</v>
      </c>
      <c r="N5" t="s">
        <v>62</v>
      </c>
    </row>
    <row r="6" spans="1:14" x14ac:dyDescent="0.25">
      <c r="A6" s="3" t="s">
        <v>10</v>
      </c>
      <c r="B6" s="5">
        <v>0.85</v>
      </c>
      <c r="C6" s="3"/>
      <c r="G6" s="20">
        <f t="shared" si="4"/>
        <v>0.2</v>
      </c>
      <c r="H6">
        <v>13.538180000000001</v>
      </c>
      <c r="I6">
        <f t="shared" si="1"/>
        <v>7.3865172423471986E-2</v>
      </c>
      <c r="J6" s="19">
        <f t="shared" si="0"/>
        <v>1.0230447519533643</v>
      </c>
      <c r="K6">
        <f t="shared" si="2"/>
        <v>12.774438130885081</v>
      </c>
      <c r="L6">
        <f t="shared" si="3"/>
        <v>7.6914719989331637E-2</v>
      </c>
    </row>
    <row r="7" spans="1:14" x14ac:dyDescent="0.25">
      <c r="A7" s="3" t="s">
        <v>11</v>
      </c>
      <c r="C7" s="3"/>
      <c r="D7" s="5"/>
      <c r="E7">
        <v>60</v>
      </c>
      <c r="G7" s="20">
        <f t="shared" si="4"/>
        <v>0.25</v>
      </c>
      <c r="H7">
        <v>13.253170000000001</v>
      </c>
      <c r="I7">
        <f t="shared" si="1"/>
        <v>7.5453646184271375E-2</v>
      </c>
      <c r="J7" s="19">
        <f t="shared" si="0"/>
        <v>1.0450453740501329</v>
      </c>
      <c r="K7">
        <f t="shared" si="2"/>
        <v>12.505506663606351</v>
      </c>
      <c r="L7">
        <f t="shared" si="3"/>
        <v>7.8144812520664547E-2</v>
      </c>
    </row>
    <row r="8" spans="1:14" x14ac:dyDescent="0.25">
      <c r="A8" s="3" t="s">
        <v>12</v>
      </c>
      <c r="C8" s="3"/>
      <c r="E8" s="3">
        <f>60-E7</f>
        <v>0</v>
      </c>
      <c r="G8" s="20">
        <f t="shared" si="4"/>
        <v>0.3</v>
      </c>
      <c r="H8">
        <v>12.968159999999999</v>
      </c>
      <c r="I8">
        <f t="shared" si="1"/>
        <v>7.7111941863764799E-2</v>
      </c>
      <c r="J8" s="19">
        <f t="shared" si="0"/>
        <v>1.068013041171608</v>
      </c>
      <c r="K8">
        <f t="shared" si="2"/>
        <v>12.236575196327619</v>
      </c>
      <c r="L8">
        <f t="shared" si="3"/>
        <v>7.9374905051997457E-2</v>
      </c>
    </row>
    <row r="9" spans="1:14" x14ac:dyDescent="0.25">
      <c r="A9" s="3" t="s">
        <v>2</v>
      </c>
      <c r="B9" s="11">
        <f>(B6*B3+(1-B6)*B2)</f>
        <v>9.8550000000000004</v>
      </c>
      <c r="C9" s="6"/>
      <c r="D9" s="11">
        <f>(B6*D3+(1-B6)*D2)</f>
        <v>7.7737499999999997</v>
      </c>
      <c r="E9" s="11">
        <f>($E$7*D9+$E$8*$D$2)/60</f>
        <v>7.7737499999999988</v>
      </c>
      <c r="G9" s="20">
        <f t="shared" si="4"/>
        <v>0.35</v>
      </c>
      <c r="H9">
        <v>12.683149999999999</v>
      </c>
      <c r="I9">
        <f t="shared" si="1"/>
        <v>7.8844766481512882E-2</v>
      </c>
      <c r="J9" s="19">
        <f t="shared" si="0"/>
        <v>1.0920129463106563</v>
      </c>
      <c r="K9">
        <f t="shared" si="2"/>
        <v>11.96764372904889</v>
      </c>
      <c r="L9">
        <f t="shared" si="3"/>
        <v>8.0604997583330368E-2</v>
      </c>
    </row>
    <row r="10" spans="1:14" ht="15.75" thickBot="1" x14ac:dyDescent="0.3">
      <c r="A10" s="3" t="s">
        <v>3</v>
      </c>
      <c r="B10" s="11">
        <f>B9/B2</f>
        <v>0.67040816326530617</v>
      </c>
      <c r="C10" s="7"/>
      <c r="D10" s="11">
        <f>D9/$D$2</f>
        <v>0.70510204081632655</v>
      </c>
      <c r="E10" s="11">
        <f>E9/$D$2</f>
        <v>0.70510204081632655</v>
      </c>
      <c r="G10" s="20">
        <f t="shared" si="4"/>
        <v>0.39999999999999997</v>
      </c>
      <c r="H10">
        <v>12.39812</v>
      </c>
      <c r="I10">
        <f t="shared" si="1"/>
        <v>8.0657389991385789E-2</v>
      </c>
      <c r="J10" s="19">
        <f t="shared" si="0"/>
        <v>1.1171180791926516</v>
      </c>
      <c r="K10">
        <f t="shared" si="2"/>
        <v>11.698693390048657</v>
      </c>
      <c r="L10">
        <f t="shared" si="3"/>
        <v>8.1835176433917439E-2</v>
      </c>
    </row>
    <row r="11" spans="1:14" ht="15.75" thickBot="1" x14ac:dyDescent="0.3">
      <c r="A11" s="12" t="s">
        <v>8</v>
      </c>
      <c r="B11" s="11">
        <f>1+(1-B10)</f>
        <v>1.3295918367346937</v>
      </c>
      <c r="C11" s="6"/>
      <c r="D11" s="10">
        <f>1+(1-D10)</f>
        <v>1.2948979591836736</v>
      </c>
      <c r="E11" s="10">
        <f>1+(1-E10)</f>
        <v>1.2948979591836736</v>
      </c>
      <c r="G11" s="20">
        <f t="shared" si="4"/>
        <v>0.44999999999999996</v>
      </c>
      <c r="H11">
        <v>12.11313</v>
      </c>
      <c r="I11">
        <f t="shared" si="1"/>
        <v>8.2555045640556976E-2</v>
      </c>
      <c r="J11" s="19">
        <f t="shared" si="0"/>
        <v>1.1434009211491991</v>
      </c>
      <c r="K11">
        <f t="shared" si="2"/>
        <v>11.42978079449143</v>
      </c>
      <c r="L11">
        <f t="shared" si="3"/>
        <v>8.3065182645996188E-2</v>
      </c>
    </row>
    <row r="12" spans="1:14" x14ac:dyDescent="0.25">
      <c r="G12" s="20">
        <f t="shared" si="4"/>
        <v>0.49999999999999994</v>
      </c>
      <c r="H12">
        <v>11.82812</v>
      </c>
      <c r="I12">
        <f t="shared" si="1"/>
        <v>8.4544289371430117E-2</v>
      </c>
      <c r="J12" s="19">
        <f t="shared" si="0"/>
        <v>1.1709522730577639</v>
      </c>
      <c r="K12">
        <f t="shared" si="2"/>
        <v>11.1608493272127</v>
      </c>
      <c r="L12">
        <f t="shared" si="3"/>
        <v>8.4295275177329099E-2</v>
      </c>
    </row>
    <row r="13" spans="1:14" x14ac:dyDescent="0.25">
      <c r="A13" s="3" t="s">
        <v>26</v>
      </c>
      <c r="B13" s="3" t="s">
        <v>27</v>
      </c>
      <c r="C13" s="3" t="s">
        <v>28</v>
      </c>
      <c r="D13" s="3" t="s">
        <v>29</v>
      </c>
      <c r="G13" s="20">
        <f t="shared" si="4"/>
        <v>0.54999999999999993</v>
      </c>
      <c r="H13">
        <v>11.54311</v>
      </c>
      <c r="I13">
        <f t="shared" si="1"/>
        <v>8.6631765616025494E-2</v>
      </c>
      <c r="J13" s="19">
        <f t="shared" si="0"/>
        <v>1.199864161391514</v>
      </c>
      <c r="K13">
        <f t="shared" si="2"/>
        <v>10.891917859933971</v>
      </c>
      <c r="L13">
        <f t="shared" si="3"/>
        <v>8.5525367708662009E-2</v>
      </c>
    </row>
    <row r="14" spans="1:14" x14ac:dyDescent="0.25">
      <c r="A14" s="3" t="s">
        <v>25</v>
      </c>
      <c r="B14" s="4">
        <v>13.850163999999999</v>
      </c>
      <c r="C14">
        <f>1/B14</f>
        <v>7.2201311118048853E-2</v>
      </c>
      <c r="G14" s="20">
        <f t="shared" si="4"/>
        <v>0.6</v>
      </c>
      <c r="H14">
        <v>11.258100000000001</v>
      </c>
      <c r="I14">
        <f t="shared" si="1"/>
        <v>8.882493493573515E-2</v>
      </c>
      <c r="J14" s="19">
        <f t="shared" si="0"/>
        <v>1.2302399161492612</v>
      </c>
      <c r="K14">
        <f t="shared" si="2"/>
        <v>10.622986392655241</v>
      </c>
      <c r="L14">
        <f t="shared" si="3"/>
        <v>8.6755460239994919E-2</v>
      </c>
    </row>
    <row r="15" spans="1:14" x14ac:dyDescent="0.25">
      <c r="A15" s="3"/>
      <c r="B15" s="4"/>
      <c r="G15" s="20">
        <f>G14+5%</f>
        <v>0.65</v>
      </c>
      <c r="H15">
        <v>10.973089999999999</v>
      </c>
      <c r="I15">
        <f t="shared" si="1"/>
        <v>9.1132033000731791E-2</v>
      </c>
      <c r="J15" s="19">
        <f t="shared" si="0"/>
        <v>1.2621936027135474</v>
      </c>
      <c r="K15">
        <f t="shared" si="2"/>
        <v>10.354054925376509</v>
      </c>
      <c r="L15">
        <f t="shared" si="3"/>
        <v>8.7985552771327843E-2</v>
      </c>
    </row>
    <row r="16" spans="1:14" x14ac:dyDescent="0.25">
      <c r="A16" s="3"/>
      <c r="G16" s="20">
        <f t="shared" ref="G16:G22" si="5">G15+5%</f>
        <v>0.70000000000000007</v>
      </c>
      <c r="H16">
        <v>10.688079999999999</v>
      </c>
      <c r="I16">
        <f t="shared" si="1"/>
        <v>9.3562173935823834E-2</v>
      </c>
      <c r="J16" s="19">
        <f t="shared" si="0"/>
        <v>1.2958514532076857</v>
      </c>
      <c r="K16">
        <f t="shared" si="2"/>
        <v>10.08512345809778</v>
      </c>
      <c r="L16">
        <f t="shared" si="3"/>
        <v>8.921564530266074E-2</v>
      </c>
    </row>
    <row r="17" spans="1:12" x14ac:dyDescent="0.25">
      <c r="A17" s="3"/>
      <c r="G17" s="20">
        <f t="shared" si="5"/>
        <v>0.75000000000000011</v>
      </c>
      <c r="H17">
        <v>10.40307</v>
      </c>
      <c r="I17">
        <f t="shared" si="1"/>
        <v>9.6125470654335701E-2</v>
      </c>
      <c r="J17" s="19">
        <f t="shared" si="0"/>
        <v>1.3313535331397366</v>
      </c>
      <c r="K17">
        <f t="shared" si="2"/>
        <v>9.8161919908190498</v>
      </c>
      <c r="L17">
        <f t="shared" si="3"/>
        <v>9.044573783399365E-2</v>
      </c>
    </row>
    <row r="18" spans="1:12" x14ac:dyDescent="0.25">
      <c r="G18" s="20">
        <f t="shared" si="5"/>
        <v>0.80000000000000016</v>
      </c>
      <c r="H18">
        <v>10.11806</v>
      </c>
      <c r="I18">
        <f t="shared" si="1"/>
        <v>9.8833175529696407E-2</v>
      </c>
      <c r="J18" s="19">
        <f t="shared" si="0"/>
        <v>1.368855689727082</v>
      </c>
      <c r="K18">
        <f t="shared" si="2"/>
        <v>9.5472605235403201</v>
      </c>
      <c r="L18">
        <f t="shared" si="3"/>
        <v>9.167583036532656E-2</v>
      </c>
    </row>
    <row r="19" spans="1:12" x14ac:dyDescent="0.25">
      <c r="G19" s="20">
        <f t="shared" si="5"/>
        <v>0.8500000000000002</v>
      </c>
      <c r="H19">
        <v>9.8330500000000001</v>
      </c>
      <c r="I19">
        <f t="shared" si="1"/>
        <v>0.10169784553114242</v>
      </c>
      <c r="J19" s="19">
        <f t="shared" si="0"/>
        <v>1.4085318390529895</v>
      </c>
      <c r="K19">
        <f t="shared" si="2"/>
        <v>9.2783290562615903</v>
      </c>
      <c r="L19">
        <f t="shared" si="3"/>
        <v>9.2905922896659471E-2</v>
      </c>
    </row>
    <row r="20" spans="1:12" x14ac:dyDescent="0.25">
      <c r="G20" s="20">
        <f t="shared" si="5"/>
        <v>0.90000000000000024</v>
      </c>
      <c r="H20">
        <v>9.5480400000000003</v>
      </c>
      <c r="I20">
        <f t="shared" si="1"/>
        <v>0.10473353693532914</v>
      </c>
      <c r="J20" s="19">
        <f t="shared" si="0"/>
        <v>1.4505766628543659</v>
      </c>
      <c r="K20">
        <f t="shared" si="2"/>
        <v>9.0093975889828606</v>
      </c>
      <c r="L20">
        <f t="shared" si="3"/>
        <v>9.4136015427992381E-2</v>
      </c>
    </row>
    <row r="21" spans="1:12" x14ac:dyDescent="0.25">
      <c r="G21" s="20">
        <f t="shared" si="5"/>
        <v>0.95000000000000029</v>
      </c>
      <c r="H21">
        <v>9.2630300000000005</v>
      </c>
      <c r="I21">
        <f t="shared" si="1"/>
        <v>0.10795603598390591</v>
      </c>
      <c r="J21" s="19">
        <f t="shared" si="0"/>
        <v>1.4952088031669981</v>
      </c>
      <c r="K21">
        <f t="shared" si="2"/>
        <v>8.7404661217041308</v>
      </c>
      <c r="L21">
        <f t="shared" si="3"/>
        <v>9.5366107959325291E-2</v>
      </c>
    </row>
    <row r="22" spans="1:12" x14ac:dyDescent="0.25">
      <c r="G22" s="20">
        <f t="shared" si="5"/>
        <v>1.0000000000000002</v>
      </c>
      <c r="H22">
        <v>8.9880200000000006</v>
      </c>
      <c r="I22">
        <f t="shared" si="1"/>
        <v>0.11125920948106478</v>
      </c>
      <c r="J22" s="19">
        <f t="shared" si="0"/>
        <v>1.5409582978231022</v>
      </c>
      <c r="K22">
        <f t="shared" si="2"/>
        <v>8.4809705151769084</v>
      </c>
      <c r="L22">
        <f t="shared" si="3"/>
        <v>9.6553040863580825E-2</v>
      </c>
    </row>
    <row r="23" spans="1:12" x14ac:dyDescent="0.25">
      <c r="I23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F6D1-D033-4A41-9B00-C212908A9BEE}">
  <dimension ref="A1:I34"/>
  <sheetViews>
    <sheetView workbookViewId="0">
      <selection activeCell="N14" sqref="N14"/>
    </sheetView>
  </sheetViews>
  <sheetFormatPr baseColWidth="10" defaultRowHeight="15" x14ac:dyDescent="0.25"/>
  <sheetData>
    <row r="1" spans="1:9" x14ac:dyDescent="0.25">
      <c r="A1" s="15">
        <f>'DWELL Stock'!A1*110%</f>
        <v>8.1422000000000008</v>
      </c>
      <c r="B1" s="15">
        <f>'DWELL Stock'!B1*110%</f>
        <v>6.4449000000000005</v>
      </c>
      <c r="C1" s="15">
        <f>'DWELL Stock'!C1*110%</f>
        <v>5.1051000000000002</v>
      </c>
      <c r="D1" s="15">
        <f>'DWELL Stock'!D1*110%</f>
        <v>3.8247</v>
      </c>
      <c r="E1" s="15">
        <f>'DWELL Stock'!E1*105%</f>
        <v>2.9200500000000003</v>
      </c>
      <c r="F1" s="15">
        <f>'DWELL Stock'!F1*105%</f>
        <v>2.4401999999999999</v>
      </c>
      <c r="G1" s="15">
        <f>'DWELL Stock'!G1*105%</f>
        <v>2.0916000000000001</v>
      </c>
      <c r="H1" s="15">
        <f>'DWELL Stock'!H1*105%</f>
        <v>1.8249</v>
      </c>
      <c r="I1" s="15">
        <f>'DWELL Stock'!I1*105%</f>
        <v>1.62015</v>
      </c>
    </row>
    <row r="2" spans="1:9" x14ac:dyDescent="0.25">
      <c r="A2" s="15">
        <f>'DWELL Stock'!A2*110%</f>
        <v>7.253400000000001</v>
      </c>
      <c r="B2" s="15">
        <f>'DWELL Stock'!B2*110%</f>
        <v>5.7233000000000009</v>
      </c>
      <c r="C2" s="15">
        <f>'DWELL Stock'!C2*110%</f>
        <v>5.0193000000000003</v>
      </c>
      <c r="D2" s="15">
        <f>'DWELL Stock'!D2*110%</f>
        <v>3.8247</v>
      </c>
      <c r="E2" s="15">
        <f>'DWELL Stock'!E2*105%</f>
        <v>2.9200500000000003</v>
      </c>
      <c r="F2" s="15">
        <f>'DWELL Stock'!F2*105%</f>
        <v>2.4401999999999999</v>
      </c>
      <c r="G2" s="15">
        <f>'DWELL Stock'!G2*105%</f>
        <v>2.0916000000000001</v>
      </c>
      <c r="H2" s="15">
        <f>'DWELL Stock'!H2*105%</f>
        <v>1.8249</v>
      </c>
      <c r="I2" s="15">
        <f>'DWELL Stock'!I2*105%</f>
        <v>1.62015</v>
      </c>
    </row>
    <row r="3" spans="1:9" x14ac:dyDescent="0.25">
      <c r="A3" s="15">
        <f>'DWELL Stock'!A3*110%</f>
        <v>6.5318000000000005</v>
      </c>
      <c r="B3" s="15">
        <f>'DWELL Stock'!B3*110%</f>
        <v>5.190900000000001</v>
      </c>
      <c r="C3" s="15">
        <f>'DWELL Stock'!C3*110%</f>
        <v>4.533100000000001</v>
      </c>
      <c r="D3" s="15">
        <f>'DWELL Stock'!D3*110%</f>
        <v>3.8247</v>
      </c>
      <c r="E3" s="15">
        <f>'DWELL Stock'!E3*105%</f>
        <v>2.9200500000000003</v>
      </c>
      <c r="F3" s="15">
        <f>'DWELL Stock'!F3*105%</f>
        <v>2.4401999999999999</v>
      </c>
      <c r="G3" s="15">
        <f>'DWELL Stock'!G3*105%</f>
        <v>2.0916000000000001</v>
      </c>
      <c r="H3" s="15">
        <f>'DWELL Stock'!H3*105%</f>
        <v>1.8249</v>
      </c>
      <c r="I3" s="15">
        <f>'DWELL Stock'!I3*105%</f>
        <v>1.62015</v>
      </c>
    </row>
    <row r="4" spans="1:9" x14ac:dyDescent="0.25">
      <c r="A4" s="15">
        <f>'DWELL Stock'!A4*110%</f>
        <v>5.9939</v>
      </c>
      <c r="B4" s="15">
        <f>'DWELL Stock'!B4*110%</f>
        <v>4.7476000000000003</v>
      </c>
      <c r="C4" s="15">
        <f>'DWELL Stock'!C4*110%</f>
        <v>4.1470000000000002</v>
      </c>
      <c r="D4" s="15">
        <f>'DWELL Stock'!D4*110%</f>
        <v>3.7818000000000005</v>
      </c>
      <c r="E4" s="15">
        <f>'DWELL Stock'!E4*105%</f>
        <v>2.9200500000000003</v>
      </c>
      <c r="F4" s="15">
        <f>'DWELL Stock'!F4*105%</f>
        <v>2.4401999999999999</v>
      </c>
      <c r="G4" s="15">
        <f>'DWELL Stock'!G4*105%</f>
        <v>2.0916000000000001</v>
      </c>
      <c r="H4" s="15">
        <f>'DWELL Stock'!H4*105%</f>
        <v>1.8249</v>
      </c>
      <c r="I4" s="15">
        <f>'DWELL Stock'!I4*105%</f>
        <v>1.62015</v>
      </c>
    </row>
    <row r="5" spans="1:9" x14ac:dyDescent="0.25">
      <c r="A5" s="15">
        <f>'DWELL Stock'!A5*110%</f>
        <v>5.5517000000000003</v>
      </c>
      <c r="B5" s="15">
        <f>'DWELL Stock'!B5*110%</f>
        <v>4.3824000000000005</v>
      </c>
      <c r="C5" s="15">
        <f>'DWELL Stock'!C5*110%</f>
        <v>3.8456000000000001</v>
      </c>
      <c r="D5" s="15">
        <f>'DWELL Stock'!D5*110%</f>
        <v>3.5145</v>
      </c>
      <c r="E5" s="15">
        <f>'DWELL Stock'!E5*105%</f>
        <v>2.9200500000000003</v>
      </c>
      <c r="F5" s="15">
        <f>'DWELL Stock'!F5*105%</f>
        <v>2.4401999999999999</v>
      </c>
      <c r="G5" s="15">
        <f>'DWELL Stock'!G5*105%</f>
        <v>2.0916000000000001</v>
      </c>
      <c r="H5" s="15">
        <f>'DWELL Stock'!H5*105%</f>
        <v>1.8249</v>
      </c>
      <c r="I5" s="15">
        <f>'DWELL Stock'!I5*105%</f>
        <v>1.62015</v>
      </c>
    </row>
    <row r="6" spans="1:9" x14ac:dyDescent="0.25">
      <c r="A6" s="15">
        <f>'DWELL Stock'!A6*110%</f>
        <v>5.190900000000001</v>
      </c>
      <c r="B6" s="15">
        <f>'DWELL Stock'!B6*110%</f>
        <v>4.1162000000000001</v>
      </c>
      <c r="C6" s="15">
        <f>'DWELL Stock'!C6*110%</f>
        <v>3.6091000000000006</v>
      </c>
      <c r="D6" s="15">
        <f>'DWELL Stock'!D6*110%</f>
        <v>3.2659000000000002</v>
      </c>
      <c r="E6" s="15">
        <f>'DWELL Stock'!E6*105%</f>
        <v>2.9043000000000001</v>
      </c>
      <c r="F6" s="15">
        <f>'DWELL Stock'!F6*105%</f>
        <v>2.4401999999999999</v>
      </c>
      <c r="G6" s="15">
        <f>'DWELL Stock'!G6*105%</f>
        <v>2.0916000000000001</v>
      </c>
      <c r="H6" s="15">
        <f>'DWELL Stock'!H6*105%</f>
        <v>1.8249</v>
      </c>
      <c r="I6" s="15">
        <f>'DWELL Stock'!I6*105%</f>
        <v>1.62015</v>
      </c>
    </row>
    <row r="7" spans="1:9" x14ac:dyDescent="0.25">
      <c r="A7" s="15">
        <f>'DWELL Stock'!A7*110%</f>
        <v>4.7476000000000003</v>
      </c>
      <c r="B7" s="15">
        <f>'DWELL Stock'!B7*110%</f>
        <v>3.8456000000000001</v>
      </c>
      <c r="C7" s="15">
        <f>'DWELL Stock'!C7*110%</f>
        <v>3.3726000000000003</v>
      </c>
      <c r="D7" s="15">
        <f>'DWELL Stock'!D7*110%</f>
        <v>3.0591000000000004</v>
      </c>
      <c r="E7" s="15">
        <f>'DWELL Stock'!E7*105%</f>
        <v>2.7153</v>
      </c>
      <c r="F7" s="15">
        <f>'DWELL Stock'!F7*105%</f>
        <v>2.4401999999999999</v>
      </c>
      <c r="G7" s="15">
        <f>'DWELL Stock'!G7*105%</f>
        <v>2.0916000000000001</v>
      </c>
      <c r="H7" s="15">
        <f>'DWELL Stock'!H7*105%</f>
        <v>1.8249</v>
      </c>
      <c r="I7" s="15">
        <f>'DWELL Stock'!I7*105%</f>
        <v>1.62015</v>
      </c>
    </row>
    <row r="8" spans="1:9" x14ac:dyDescent="0.25">
      <c r="A8" s="15">
        <f>'DWELL Stock'!A8*110%</f>
        <v>4.0304000000000002</v>
      </c>
      <c r="B8" s="15">
        <f>'DWELL Stock'!B8*110%</f>
        <v>3.6311000000000004</v>
      </c>
      <c r="C8" s="15">
        <f>'DWELL Stock'!C8*110%</f>
        <v>3.1878000000000002</v>
      </c>
      <c r="D8" s="15">
        <f>'DWELL Stock'!D8*110%</f>
        <v>2.9128000000000003</v>
      </c>
      <c r="E8" s="15">
        <f>'DWELL Stock'!E8*105%</f>
        <v>2.5630500000000001</v>
      </c>
      <c r="F8" s="15">
        <f>'DWELL Stock'!F8*105%</f>
        <v>2.4202500000000002</v>
      </c>
      <c r="G8" s="15">
        <f>'DWELL Stock'!G8*105%</f>
        <v>2.0916000000000001</v>
      </c>
      <c r="H8" s="15">
        <f>'DWELL Stock'!H8*105%</f>
        <v>1.8249</v>
      </c>
      <c r="I8" s="15">
        <f>'DWELL Stock'!I8*105%</f>
        <v>1.62015</v>
      </c>
    </row>
    <row r="9" spans="1:9" x14ac:dyDescent="0.25">
      <c r="A9" s="15">
        <f>'DWELL Stock'!A9*110%</f>
        <v>3.4892000000000003</v>
      </c>
      <c r="B9" s="15">
        <f>'DWELL Stock'!B9*110%</f>
        <v>3.3605000000000005</v>
      </c>
      <c r="C9" s="15">
        <f>'DWELL Stock'!C9*110%</f>
        <v>3.0162000000000004</v>
      </c>
      <c r="D9" s="15">
        <f>'DWELL Stock'!D9*110%</f>
        <v>2.75</v>
      </c>
      <c r="E9" s="15">
        <f>'DWELL Stock'!E9*105%</f>
        <v>2.4401999999999999</v>
      </c>
      <c r="F9" s="15">
        <f>'DWELL Stock'!F9*105%</f>
        <v>2.2974000000000001</v>
      </c>
      <c r="G9" s="15">
        <f>'DWELL Stock'!G9*105%</f>
        <v>2.0916000000000001</v>
      </c>
      <c r="H9" s="15">
        <f>'DWELL Stock'!H9*105%</f>
        <v>1.8249</v>
      </c>
      <c r="I9" s="15">
        <f>'DWELL Stock'!I9*105%</f>
        <v>1.62015</v>
      </c>
    </row>
    <row r="13" spans="1:9" x14ac:dyDescent="0.25">
      <c r="A13" t="s">
        <v>58</v>
      </c>
    </row>
    <row r="14" spans="1:9" x14ac:dyDescent="0.25">
      <c r="A14">
        <v>7.4</v>
      </c>
      <c r="B14">
        <v>6.74</v>
      </c>
      <c r="C14">
        <v>5.57</v>
      </c>
      <c r="D14">
        <v>4.3499999999999996</v>
      </c>
      <c r="E14">
        <v>3.56</v>
      </c>
      <c r="F14">
        <v>2.86</v>
      </c>
      <c r="G14">
        <v>2.39</v>
      </c>
      <c r="H14">
        <v>2.1</v>
      </c>
      <c r="I14">
        <v>1.79</v>
      </c>
    </row>
    <row r="15" spans="1:9" x14ac:dyDescent="0.25">
      <c r="A15">
        <v>6.59</v>
      </c>
      <c r="B15">
        <v>5.98</v>
      </c>
      <c r="C15">
        <v>5.48</v>
      </c>
      <c r="D15">
        <v>4.3499999999999996</v>
      </c>
      <c r="E15">
        <v>3.56</v>
      </c>
      <c r="F15">
        <v>2.86</v>
      </c>
      <c r="G15">
        <v>2.39</v>
      </c>
      <c r="H15">
        <v>2.1</v>
      </c>
      <c r="I15">
        <v>1.79</v>
      </c>
    </row>
    <row r="16" spans="1:9" x14ac:dyDescent="0.25">
      <c r="A16">
        <v>5.94</v>
      </c>
      <c r="B16">
        <v>5.43</v>
      </c>
      <c r="C16">
        <v>4.95</v>
      </c>
      <c r="D16">
        <v>4.3499999999999996</v>
      </c>
      <c r="E16">
        <v>3.56</v>
      </c>
      <c r="F16">
        <v>2.86</v>
      </c>
      <c r="G16">
        <v>2.39</v>
      </c>
      <c r="H16">
        <v>2.1</v>
      </c>
      <c r="I16">
        <v>1.79</v>
      </c>
    </row>
    <row r="17" spans="1:9" x14ac:dyDescent="0.25">
      <c r="A17">
        <v>5.45</v>
      </c>
      <c r="B17">
        <v>4.96</v>
      </c>
      <c r="C17">
        <v>4.5199999999999996</v>
      </c>
      <c r="D17">
        <v>4.3</v>
      </c>
      <c r="E17">
        <v>3.56</v>
      </c>
      <c r="F17">
        <v>2.86</v>
      </c>
      <c r="G17">
        <v>2.39</v>
      </c>
      <c r="H17">
        <v>2.1</v>
      </c>
      <c r="I17">
        <v>1.79</v>
      </c>
    </row>
    <row r="18" spans="1:9" x14ac:dyDescent="0.25">
      <c r="A18">
        <v>5.05</v>
      </c>
      <c r="B18">
        <v>4.58</v>
      </c>
      <c r="C18">
        <v>4.2</v>
      </c>
      <c r="D18">
        <v>3.99</v>
      </c>
      <c r="E18">
        <v>3.56</v>
      </c>
      <c r="F18">
        <v>2.86</v>
      </c>
      <c r="G18">
        <v>2.39</v>
      </c>
      <c r="H18">
        <v>2.1</v>
      </c>
      <c r="I18">
        <v>1.79</v>
      </c>
    </row>
    <row r="19" spans="1:9" x14ac:dyDescent="0.25">
      <c r="A19">
        <v>4.72</v>
      </c>
      <c r="B19">
        <v>4.3</v>
      </c>
      <c r="C19">
        <v>3.94</v>
      </c>
      <c r="D19">
        <v>3.71</v>
      </c>
      <c r="E19">
        <v>3.54</v>
      </c>
      <c r="F19">
        <v>2.86</v>
      </c>
      <c r="G19">
        <v>2.39</v>
      </c>
      <c r="H19">
        <v>2.1</v>
      </c>
      <c r="I19">
        <v>1.79</v>
      </c>
    </row>
    <row r="20" spans="1:9" x14ac:dyDescent="0.25">
      <c r="A20">
        <v>4.32</v>
      </c>
      <c r="B20">
        <v>4.0199999999999996</v>
      </c>
      <c r="C20">
        <v>3.68</v>
      </c>
      <c r="D20">
        <v>3.48</v>
      </c>
      <c r="E20">
        <v>3.31</v>
      </c>
      <c r="F20">
        <v>2.86</v>
      </c>
      <c r="G20">
        <v>2.39</v>
      </c>
      <c r="H20">
        <v>2.1</v>
      </c>
      <c r="I20">
        <v>1.79</v>
      </c>
    </row>
    <row r="21" spans="1:9" x14ac:dyDescent="0.25">
      <c r="A21">
        <v>3.66</v>
      </c>
      <c r="B21">
        <v>3.8</v>
      </c>
      <c r="C21">
        <v>3.48</v>
      </c>
      <c r="D21">
        <v>3.31</v>
      </c>
      <c r="E21">
        <v>3.13</v>
      </c>
      <c r="F21">
        <v>2.86</v>
      </c>
      <c r="G21">
        <v>2.39</v>
      </c>
      <c r="H21">
        <v>2.1</v>
      </c>
      <c r="I21">
        <v>1.79</v>
      </c>
    </row>
    <row r="22" spans="1:9" x14ac:dyDescent="0.25">
      <c r="A22">
        <v>3.17</v>
      </c>
      <c r="B22">
        <v>3.51</v>
      </c>
      <c r="C22">
        <v>3.29</v>
      </c>
      <c r="D22">
        <v>3.13</v>
      </c>
      <c r="E22">
        <v>2.98</v>
      </c>
      <c r="F22">
        <v>2.71</v>
      </c>
      <c r="G22">
        <v>2.39</v>
      </c>
      <c r="H22">
        <v>2.1</v>
      </c>
      <c r="I22">
        <v>1.79</v>
      </c>
    </row>
    <row r="25" spans="1:9" x14ac:dyDescent="0.25">
      <c r="A25" s="20" t="s">
        <v>59</v>
      </c>
      <c r="B25" s="20"/>
      <c r="C25" s="20"/>
      <c r="D25" s="20"/>
      <c r="E25" s="20"/>
      <c r="F25" s="20"/>
      <c r="G25" s="20"/>
      <c r="H25" s="20"/>
      <c r="I25" s="20"/>
    </row>
    <row r="26" spans="1:9" x14ac:dyDescent="0.25">
      <c r="A26" s="20">
        <f>A14/'DWELL Stock'!A1</f>
        <v>0.99972980275601186</v>
      </c>
      <c r="B26" s="20">
        <f>B14/'DWELL Stock'!B1</f>
        <v>1.1503669568185697</v>
      </c>
      <c r="C26" s="20">
        <f>C14/'DWELL Stock'!C1</f>
        <v>1.2001723766429648</v>
      </c>
      <c r="D26" s="20">
        <f>D14/'DWELL Stock'!D1</f>
        <v>1.2510785159620361</v>
      </c>
      <c r="E26" s="20">
        <f>E14/'DWELL Stock'!E1</f>
        <v>1.2801150665228336</v>
      </c>
      <c r="F26" s="20">
        <f>F14/'DWELL Stock'!F1</f>
        <v>1.2306368330464716</v>
      </c>
      <c r="G26" s="20">
        <f>G14/'DWELL Stock'!G1</f>
        <v>1.1997991967871486</v>
      </c>
      <c r="H26" s="20">
        <f>H14/'DWELL Stock'!H1</f>
        <v>1.2082853855005755</v>
      </c>
      <c r="I26" s="20">
        <f>I14/'DWELL Stock'!I1</f>
        <v>1.1600777705767986</v>
      </c>
    </row>
    <row r="27" spans="1:9" x14ac:dyDescent="0.25">
      <c r="A27" s="20">
        <f>A15/'DWELL Stock'!A2</f>
        <v>0.9993933879284197</v>
      </c>
      <c r="B27" s="20">
        <f>B15/'DWELL Stock'!B2</f>
        <v>1.1493369210071114</v>
      </c>
      <c r="C27" s="20">
        <f>C15/'DWELL Stock'!C2</f>
        <v>1.200964277887355</v>
      </c>
      <c r="D27" s="20">
        <f>D15/'DWELL Stock'!D2</f>
        <v>1.2510785159620361</v>
      </c>
      <c r="E27" s="20">
        <f>E15/'DWELL Stock'!E2</f>
        <v>1.2801150665228336</v>
      </c>
      <c r="F27" s="20">
        <f>F15/'DWELL Stock'!F2</f>
        <v>1.2306368330464716</v>
      </c>
      <c r="G27" s="20">
        <f>G15/'DWELL Stock'!G2</f>
        <v>1.1997991967871486</v>
      </c>
      <c r="H27" s="20">
        <f>H15/'DWELL Stock'!H2</f>
        <v>1.2082853855005755</v>
      </c>
      <c r="I27" s="20">
        <f>I15/'DWELL Stock'!I2</f>
        <v>1.1600777705767986</v>
      </c>
    </row>
    <row r="28" spans="1:9" x14ac:dyDescent="0.25">
      <c r="A28" s="20">
        <f>A16/'DWELL Stock'!A3</f>
        <v>1.0003368137420008</v>
      </c>
      <c r="B28" s="20">
        <f>B16/'DWELL Stock'!B3</f>
        <v>1.1506675143038778</v>
      </c>
      <c r="C28" s="20">
        <f>C16/'DWELL Stock'!C3</f>
        <v>1.2011647658335354</v>
      </c>
      <c r="D28" s="20">
        <f>D16/'DWELL Stock'!D3</f>
        <v>1.2510785159620361</v>
      </c>
      <c r="E28" s="20">
        <f>E16/'DWELL Stock'!E3</f>
        <v>1.2801150665228336</v>
      </c>
      <c r="F28" s="20">
        <f>F16/'DWELL Stock'!F3</f>
        <v>1.2306368330464716</v>
      </c>
      <c r="G28" s="20">
        <f>G16/'DWELL Stock'!G3</f>
        <v>1.1997991967871486</v>
      </c>
      <c r="H28" s="20">
        <f>H16/'DWELL Stock'!H3</f>
        <v>1.2082853855005755</v>
      </c>
      <c r="I28" s="20">
        <f>I16/'DWELL Stock'!I3</f>
        <v>1.1600777705767986</v>
      </c>
    </row>
    <row r="29" spans="1:9" x14ac:dyDescent="0.25">
      <c r="A29" s="20">
        <f>A17/'DWELL Stock'!A4</f>
        <v>1.0001835199119105</v>
      </c>
      <c r="B29" s="20">
        <f>B17/'DWELL Stock'!B4</f>
        <v>1.1492122335495829</v>
      </c>
      <c r="C29" s="20">
        <f>C17/'DWELL Stock'!C4</f>
        <v>1.1989389920424403</v>
      </c>
      <c r="D29" s="20">
        <f>D17/'DWELL Stock'!D4</f>
        <v>1.2507271669575333</v>
      </c>
      <c r="E29" s="20">
        <f>E17/'DWELL Stock'!E4</f>
        <v>1.2801150665228336</v>
      </c>
      <c r="F29" s="20">
        <f>F17/'DWELL Stock'!F4</f>
        <v>1.2306368330464716</v>
      </c>
      <c r="G29" s="20">
        <f>G17/'DWELL Stock'!G4</f>
        <v>1.1997991967871486</v>
      </c>
      <c r="H29" s="20">
        <f>H17/'DWELL Stock'!H4</f>
        <v>1.2082853855005755</v>
      </c>
      <c r="I29" s="20">
        <f>I17/'DWELL Stock'!I4</f>
        <v>1.1600777705767986</v>
      </c>
    </row>
    <row r="30" spans="1:9" x14ac:dyDescent="0.25">
      <c r="A30" s="20">
        <f>A18/'DWELL Stock'!A5</f>
        <v>1.0005944125222905</v>
      </c>
      <c r="B30" s="20">
        <f>B18/'DWELL Stock'!B5</f>
        <v>1.1495983935742973</v>
      </c>
      <c r="C30" s="20">
        <f>C18/'DWELL Stock'!C5</f>
        <v>1.2013729977116705</v>
      </c>
      <c r="D30" s="20">
        <f>D18/'DWELL Stock'!D5</f>
        <v>1.2488262910798122</v>
      </c>
      <c r="E30" s="20">
        <f>E18/'DWELL Stock'!E5</f>
        <v>1.2801150665228336</v>
      </c>
      <c r="F30" s="20">
        <f>F18/'DWELL Stock'!F5</f>
        <v>1.2306368330464716</v>
      </c>
      <c r="G30" s="20">
        <f>G18/'DWELL Stock'!G5</f>
        <v>1.1997991967871486</v>
      </c>
      <c r="H30" s="20">
        <f>H18/'DWELL Stock'!H5</f>
        <v>1.2082853855005755</v>
      </c>
      <c r="I30" s="20">
        <f>I18/'DWELL Stock'!I5</f>
        <v>1.1600777705767986</v>
      </c>
    </row>
    <row r="31" spans="1:9" x14ac:dyDescent="0.25">
      <c r="A31" s="20">
        <f>A19/'DWELL Stock'!A6</f>
        <v>1.0002119093028183</v>
      </c>
      <c r="B31" s="20">
        <f>B19/'DWELL Stock'!B6</f>
        <v>1.1491181186531265</v>
      </c>
      <c r="C31" s="20">
        <f>C19/'DWELL Stock'!C6</f>
        <v>1.2008533983541603</v>
      </c>
      <c r="D31" s="20">
        <f>D19/'DWELL Stock'!D6</f>
        <v>1.2495789828224992</v>
      </c>
      <c r="E31" s="20">
        <f>E19/'DWELL Stock'!E6</f>
        <v>1.2798264642082429</v>
      </c>
      <c r="F31" s="20">
        <f>F19/'DWELL Stock'!F6</f>
        <v>1.2306368330464716</v>
      </c>
      <c r="G31" s="20">
        <f>G19/'DWELL Stock'!G6</f>
        <v>1.1997991967871486</v>
      </c>
      <c r="H31" s="20">
        <f>H19/'DWELL Stock'!H6</f>
        <v>1.2082853855005755</v>
      </c>
      <c r="I31" s="20">
        <f>I19/'DWELL Stock'!I6</f>
        <v>1.1600777705767986</v>
      </c>
    </row>
    <row r="32" spans="1:9" x14ac:dyDescent="0.25">
      <c r="A32" s="20">
        <f>A20/'DWELL Stock'!A7</f>
        <v>1.0009267840593143</v>
      </c>
      <c r="B32" s="20">
        <f>B20/'DWELL Stock'!B7</f>
        <v>1.1498855835240274</v>
      </c>
      <c r="C32" s="20">
        <f>C20/'DWELL Stock'!C7</f>
        <v>1.2002609262883237</v>
      </c>
      <c r="D32" s="20">
        <f>D20/'DWELL Stock'!D7</f>
        <v>1.2513484358144551</v>
      </c>
      <c r="E32" s="20">
        <f>E20/'DWELL Stock'!E7</f>
        <v>1.279969064191802</v>
      </c>
      <c r="F32" s="20">
        <f>F20/'DWELL Stock'!F7</f>
        <v>1.2306368330464716</v>
      </c>
      <c r="G32" s="20">
        <f>G20/'DWELL Stock'!G7</f>
        <v>1.1997991967871486</v>
      </c>
      <c r="H32" s="20">
        <f>H20/'DWELL Stock'!H7</f>
        <v>1.2082853855005755</v>
      </c>
      <c r="I32" s="20">
        <f>I20/'DWELL Stock'!I7</f>
        <v>1.1600777705767986</v>
      </c>
    </row>
    <row r="33" spans="1:9" x14ac:dyDescent="0.25">
      <c r="A33" s="20">
        <f>A21/'DWELL Stock'!A8</f>
        <v>0.99890829694323147</v>
      </c>
      <c r="B33" s="20">
        <f>B21/'DWELL Stock'!B8</f>
        <v>1.1511663132384125</v>
      </c>
      <c r="C33" s="20">
        <f>C21/'DWELL Stock'!C8</f>
        <v>1.2008281573498965</v>
      </c>
      <c r="D33" s="20">
        <f>D21/'DWELL Stock'!D8</f>
        <v>1.25</v>
      </c>
      <c r="E33" s="20">
        <f>E21/'DWELL Stock'!E8</f>
        <v>1.2822613682916837</v>
      </c>
      <c r="F33" s="20">
        <f>F21/'DWELL Stock'!F8</f>
        <v>1.2407809110629067</v>
      </c>
      <c r="G33" s="20">
        <f>G21/'DWELL Stock'!G8</f>
        <v>1.1997991967871486</v>
      </c>
      <c r="H33" s="20">
        <f>H21/'DWELL Stock'!H8</f>
        <v>1.2082853855005755</v>
      </c>
      <c r="I33" s="20">
        <f>I21/'DWELL Stock'!I8</f>
        <v>1.1600777705767986</v>
      </c>
    </row>
    <row r="34" spans="1:9" x14ac:dyDescent="0.25">
      <c r="A34" s="20">
        <f>A22/'DWELL Stock'!A9</f>
        <v>0.99936948297604034</v>
      </c>
      <c r="B34" s="20">
        <f>B22/'DWELL Stock'!B9</f>
        <v>1.1489361702127658</v>
      </c>
      <c r="C34" s="20">
        <f>C22/'DWELL Stock'!C9</f>
        <v>1.199854121079504</v>
      </c>
      <c r="D34" s="20">
        <f>D22/'DWELL Stock'!D9</f>
        <v>1.252</v>
      </c>
      <c r="E34" s="20">
        <f>E22/'DWELL Stock'!E9</f>
        <v>1.2822719449225475</v>
      </c>
      <c r="F34" s="20">
        <f>F22/'DWELL Stock'!F9</f>
        <v>1.2385740402193783</v>
      </c>
      <c r="G34" s="20">
        <f>G22/'DWELL Stock'!G9</f>
        <v>1.1997991967871486</v>
      </c>
      <c r="H34" s="20">
        <f>H22/'DWELL Stock'!H9</f>
        <v>1.2082853855005755</v>
      </c>
      <c r="I34" s="20">
        <f>I22/'DWELL Stock'!I9</f>
        <v>1.1600777705767986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2FC1-B655-492A-B49E-5A9630364CB0}">
  <dimension ref="A1:S17"/>
  <sheetViews>
    <sheetView workbookViewId="0">
      <selection sqref="A1:S17"/>
    </sheetView>
  </sheetViews>
  <sheetFormatPr baseColWidth="10" defaultRowHeight="15" x14ac:dyDescent="0.25"/>
  <sheetData>
    <row r="1" spans="1:19" x14ac:dyDescent="0.25">
      <c r="A1" s="8">
        <v>3</v>
      </c>
      <c r="B1" s="8">
        <v>3</v>
      </c>
      <c r="C1" s="8">
        <v>3</v>
      </c>
      <c r="D1" s="8">
        <v>3</v>
      </c>
      <c r="E1" s="8">
        <v>3</v>
      </c>
      <c r="F1" s="8">
        <v>3</v>
      </c>
      <c r="G1" s="8">
        <v>3</v>
      </c>
      <c r="H1" s="8">
        <v>3</v>
      </c>
      <c r="I1" s="8">
        <v>3</v>
      </c>
      <c r="J1" s="8">
        <v>5</v>
      </c>
      <c r="K1" s="8">
        <v>7</v>
      </c>
      <c r="L1" s="8">
        <v>7</v>
      </c>
      <c r="M1" s="8">
        <v>7</v>
      </c>
      <c r="N1" s="8">
        <v>11</v>
      </c>
      <c r="O1" s="8">
        <v>12</v>
      </c>
      <c r="P1" s="8">
        <v>15</v>
      </c>
      <c r="Q1" s="8">
        <v>19</v>
      </c>
      <c r="R1" s="8">
        <v>19</v>
      </c>
      <c r="S1" s="8">
        <v>21</v>
      </c>
    </row>
    <row r="2" spans="1:19" x14ac:dyDescent="0.25">
      <c r="A2" s="8">
        <v>3</v>
      </c>
      <c r="B2" s="8">
        <v>3</v>
      </c>
      <c r="C2" s="8">
        <v>3</v>
      </c>
      <c r="D2" s="8">
        <v>3</v>
      </c>
      <c r="E2" s="8">
        <v>3</v>
      </c>
      <c r="F2" s="8">
        <v>3</v>
      </c>
      <c r="G2" s="8">
        <v>3</v>
      </c>
      <c r="H2" s="8">
        <v>3</v>
      </c>
      <c r="I2" s="8">
        <v>3</v>
      </c>
      <c r="J2" s="8">
        <v>5</v>
      </c>
      <c r="K2" s="8">
        <v>7</v>
      </c>
      <c r="L2" s="8">
        <v>7</v>
      </c>
      <c r="M2" s="8">
        <v>7</v>
      </c>
      <c r="N2" s="8">
        <v>11</v>
      </c>
      <c r="O2" s="8">
        <v>15</v>
      </c>
      <c r="P2" s="8">
        <v>18</v>
      </c>
      <c r="Q2" s="8">
        <v>20</v>
      </c>
      <c r="R2" s="8">
        <v>21</v>
      </c>
      <c r="S2" s="8">
        <v>22</v>
      </c>
    </row>
    <row r="3" spans="1:19" x14ac:dyDescent="0.25">
      <c r="A3" s="8">
        <v>3</v>
      </c>
      <c r="B3" s="8">
        <v>3</v>
      </c>
      <c r="C3" s="8">
        <v>3</v>
      </c>
      <c r="D3" s="8">
        <v>3</v>
      </c>
      <c r="E3" s="8">
        <v>3</v>
      </c>
      <c r="F3" s="8">
        <v>3</v>
      </c>
      <c r="G3" s="8">
        <v>3</v>
      </c>
      <c r="H3" s="8">
        <v>3</v>
      </c>
      <c r="I3" s="8">
        <v>3</v>
      </c>
      <c r="J3" s="8">
        <v>5</v>
      </c>
      <c r="K3" s="8">
        <v>7</v>
      </c>
      <c r="L3" s="8">
        <v>7</v>
      </c>
      <c r="M3" s="8">
        <v>7</v>
      </c>
      <c r="N3" s="8">
        <v>11</v>
      </c>
      <c r="O3" s="8">
        <v>17</v>
      </c>
      <c r="P3" s="8">
        <v>19</v>
      </c>
      <c r="Q3" s="8">
        <v>21</v>
      </c>
      <c r="R3" s="8">
        <v>22</v>
      </c>
      <c r="S3" s="8">
        <v>45</v>
      </c>
    </row>
    <row r="4" spans="1:19" x14ac:dyDescent="0.25">
      <c r="A4" s="8">
        <v>3</v>
      </c>
      <c r="B4" s="8">
        <v>3</v>
      </c>
      <c r="C4" s="8">
        <v>3</v>
      </c>
      <c r="D4" s="8">
        <v>3</v>
      </c>
      <c r="E4" s="8">
        <v>3</v>
      </c>
      <c r="F4" s="8">
        <v>3</v>
      </c>
      <c r="G4" s="8">
        <v>3</v>
      </c>
      <c r="H4" s="8">
        <v>3</v>
      </c>
      <c r="I4" s="8">
        <v>3</v>
      </c>
      <c r="J4" s="8">
        <v>5</v>
      </c>
      <c r="K4" s="8">
        <v>7</v>
      </c>
      <c r="L4" s="8">
        <v>7</v>
      </c>
      <c r="M4" s="8">
        <v>7</v>
      </c>
      <c r="N4" s="8">
        <v>11</v>
      </c>
      <c r="O4" s="8">
        <v>18</v>
      </c>
      <c r="P4" s="8">
        <v>21</v>
      </c>
      <c r="Q4" s="8">
        <v>22</v>
      </c>
      <c r="R4" s="8">
        <v>23</v>
      </c>
      <c r="S4" s="8">
        <v>45</v>
      </c>
    </row>
    <row r="5" spans="1:19" x14ac:dyDescent="0.25">
      <c r="A5" s="8">
        <v>3</v>
      </c>
      <c r="B5" s="8">
        <v>3</v>
      </c>
      <c r="C5" s="8">
        <v>3</v>
      </c>
      <c r="D5" s="8">
        <v>3</v>
      </c>
      <c r="E5" s="8">
        <v>3</v>
      </c>
      <c r="F5" s="8">
        <v>3</v>
      </c>
      <c r="G5" s="8">
        <v>3</v>
      </c>
      <c r="H5" s="8">
        <v>4</v>
      </c>
      <c r="I5" s="8">
        <v>5</v>
      </c>
      <c r="J5" s="8">
        <v>6</v>
      </c>
      <c r="K5" s="8">
        <v>8</v>
      </c>
      <c r="L5" s="8">
        <v>7</v>
      </c>
      <c r="M5" s="8">
        <v>9</v>
      </c>
      <c r="N5" s="8">
        <v>12</v>
      </c>
      <c r="O5" s="8">
        <v>18</v>
      </c>
      <c r="P5" s="8">
        <v>22</v>
      </c>
      <c r="Q5" s="8">
        <v>23</v>
      </c>
      <c r="R5" s="8">
        <v>45</v>
      </c>
      <c r="S5" s="8">
        <v>45</v>
      </c>
    </row>
    <row r="6" spans="1:19" x14ac:dyDescent="0.25">
      <c r="A6" s="8">
        <v>3</v>
      </c>
      <c r="B6" s="8">
        <v>3</v>
      </c>
      <c r="C6" s="8">
        <v>3</v>
      </c>
      <c r="D6" s="8">
        <v>6</v>
      </c>
      <c r="E6" s="8">
        <v>3</v>
      </c>
      <c r="F6" s="8">
        <v>3</v>
      </c>
      <c r="G6" s="8">
        <v>3</v>
      </c>
      <c r="H6" s="8">
        <v>5</v>
      </c>
      <c r="I6" s="8">
        <v>6</v>
      </c>
      <c r="J6" s="8">
        <v>9</v>
      </c>
      <c r="K6" s="8">
        <v>10</v>
      </c>
      <c r="L6" s="8">
        <v>11</v>
      </c>
      <c r="M6" s="8">
        <v>12</v>
      </c>
      <c r="N6" s="8">
        <v>15</v>
      </c>
      <c r="O6" s="8">
        <v>21</v>
      </c>
      <c r="P6" s="8">
        <v>23</v>
      </c>
      <c r="Q6" s="8">
        <v>45</v>
      </c>
      <c r="R6" s="8">
        <v>45</v>
      </c>
      <c r="S6" s="8">
        <v>45</v>
      </c>
    </row>
    <row r="7" spans="1:19" x14ac:dyDescent="0.25">
      <c r="A7" s="8">
        <v>3</v>
      </c>
      <c r="B7" s="8">
        <v>6</v>
      </c>
      <c r="C7" s="8">
        <v>6</v>
      </c>
      <c r="D7" s="8">
        <v>9</v>
      </c>
      <c r="E7" s="8">
        <v>6</v>
      </c>
      <c r="F7" s="8">
        <v>5</v>
      </c>
      <c r="G7" s="8">
        <v>8</v>
      </c>
      <c r="H7" s="8">
        <v>8</v>
      </c>
      <c r="I7" s="8">
        <v>8</v>
      </c>
      <c r="J7" s="8">
        <v>11</v>
      </c>
      <c r="K7" s="8">
        <v>13</v>
      </c>
      <c r="L7" s="8">
        <v>14</v>
      </c>
      <c r="M7" s="8">
        <v>16</v>
      </c>
      <c r="N7" s="8">
        <v>19</v>
      </c>
      <c r="O7" s="8">
        <v>23</v>
      </c>
      <c r="P7" s="8">
        <v>45</v>
      </c>
      <c r="Q7" s="8">
        <v>45</v>
      </c>
      <c r="R7" s="8">
        <v>45</v>
      </c>
      <c r="S7" s="8">
        <v>45</v>
      </c>
    </row>
    <row r="8" spans="1:19" x14ac:dyDescent="0.25">
      <c r="A8" s="8">
        <v>3</v>
      </c>
      <c r="B8" s="8">
        <v>19</v>
      </c>
      <c r="C8" s="8">
        <v>19</v>
      </c>
      <c r="D8" s="8">
        <v>16</v>
      </c>
      <c r="E8" s="8">
        <v>16</v>
      </c>
      <c r="F8" s="8">
        <v>16</v>
      </c>
      <c r="G8" s="8">
        <v>19</v>
      </c>
      <c r="H8" s="8">
        <v>16</v>
      </c>
      <c r="I8" s="8">
        <v>14</v>
      </c>
      <c r="J8" s="8">
        <v>13</v>
      </c>
      <c r="K8" s="8">
        <v>15</v>
      </c>
      <c r="L8" s="8">
        <v>17</v>
      </c>
      <c r="M8" s="8">
        <v>17</v>
      </c>
      <c r="N8" s="8">
        <v>20</v>
      </c>
      <c r="O8" s="8">
        <v>45</v>
      </c>
      <c r="P8" s="8">
        <v>45</v>
      </c>
      <c r="Q8" s="8">
        <v>45</v>
      </c>
      <c r="R8" s="8">
        <v>45</v>
      </c>
      <c r="S8" s="8">
        <v>45</v>
      </c>
    </row>
    <row r="9" spans="1:19" x14ac:dyDescent="0.25">
      <c r="A9" s="8">
        <v>3</v>
      </c>
      <c r="B9" s="8">
        <v>19</v>
      </c>
      <c r="C9" s="8">
        <v>19</v>
      </c>
      <c r="D9" s="8">
        <v>16</v>
      </c>
      <c r="E9" s="8">
        <v>16</v>
      </c>
      <c r="F9" s="8">
        <v>16</v>
      </c>
      <c r="G9" s="8">
        <v>19</v>
      </c>
      <c r="H9" s="8">
        <v>16</v>
      </c>
      <c r="I9" s="8">
        <v>14</v>
      </c>
      <c r="J9" s="8">
        <v>15</v>
      </c>
      <c r="K9" s="8">
        <v>18</v>
      </c>
      <c r="L9" s="8">
        <v>19</v>
      </c>
      <c r="M9" s="8">
        <v>19</v>
      </c>
      <c r="N9" s="8">
        <v>20</v>
      </c>
      <c r="O9" s="8">
        <v>45</v>
      </c>
      <c r="P9" s="8">
        <v>45</v>
      </c>
      <c r="Q9" s="8">
        <v>45</v>
      </c>
      <c r="R9" s="8">
        <v>45</v>
      </c>
      <c r="S9" s="8">
        <v>47</v>
      </c>
    </row>
    <row r="10" spans="1:19" x14ac:dyDescent="0.25">
      <c r="A10" s="8">
        <v>3</v>
      </c>
      <c r="B10" s="8">
        <v>19</v>
      </c>
      <c r="C10" s="8">
        <v>19</v>
      </c>
      <c r="D10" s="8">
        <v>16</v>
      </c>
      <c r="E10" s="8">
        <v>16</v>
      </c>
      <c r="F10" s="8">
        <v>16</v>
      </c>
      <c r="G10" s="8">
        <v>19</v>
      </c>
      <c r="H10" s="8">
        <v>17</v>
      </c>
      <c r="I10" s="8">
        <v>16</v>
      </c>
      <c r="J10" s="8">
        <v>17</v>
      </c>
      <c r="K10" s="8">
        <v>20</v>
      </c>
      <c r="L10" s="8">
        <v>20</v>
      </c>
      <c r="M10" s="8">
        <v>20</v>
      </c>
      <c r="N10" s="8">
        <v>21</v>
      </c>
      <c r="O10" s="8">
        <v>45</v>
      </c>
      <c r="P10" s="8">
        <v>45</v>
      </c>
      <c r="Q10" s="8">
        <v>45</v>
      </c>
      <c r="R10" s="8">
        <v>48</v>
      </c>
      <c r="S10" s="8">
        <v>50</v>
      </c>
    </row>
    <row r="11" spans="1:19" x14ac:dyDescent="0.25">
      <c r="A11" s="8">
        <v>3</v>
      </c>
      <c r="B11" s="8">
        <v>19</v>
      </c>
      <c r="C11" s="8">
        <v>19</v>
      </c>
      <c r="D11" s="8">
        <v>18</v>
      </c>
      <c r="E11" s="8">
        <v>17</v>
      </c>
      <c r="F11" s="8">
        <v>16</v>
      </c>
      <c r="G11" s="8">
        <v>19</v>
      </c>
      <c r="H11" s="8">
        <v>18</v>
      </c>
      <c r="I11" s="8">
        <v>19</v>
      </c>
      <c r="J11" s="8">
        <v>20</v>
      </c>
      <c r="K11" s="8">
        <v>20</v>
      </c>
      <c r="L11" s="8">
        <v>21</v>
      </c>
      <c r="M11" s="8">
        <v>21</v>
      </c>
      <c r="N11" s="8">
        <v>21</v>
      </c>
      <c r="O11" s="8">
        <v>45</v>
      </c>
      <c r="P11" s="8">
        <v>45</v>
      </c>
      <c r="Q11" s="8">
        <v>47</v>
      </c>
      <c r="R11" s="8">
        <v>49</v>
      </c>
      <c r="S11" s="8">
        <v>51</v>
      </c>
    </row>
    <row r="12" spans="1:19" x14ac:dyDescent="0.25">
      <c r="A12" s="8">
        <v>3</v>
      </c>
      <c r="B12" s="8">
        <v>21</v>
      </c>
      <c r="C12" s="8">
        <v>21</v>
      </c>
      <c r="D12" s="8">
        <v>21</v>
      </c>
      <c r="E12" s="8">
        <v>20</v>
      </c>
      <c r="F12" s="8">
        <v>19</v>
      </c>
      <c r="G12" s="8">
        <v>20</v>
      </c>
      <c r="H12" s="8">
        <v>21</v>
      </c>
      <c r="I12" s="8">
        <v>22</v>
      </c>
      <c r="J12" s="8">
        <v>22</v>
      </c>
      <c r="K12" s="8">
        <v>22</v>
      </c>
      <c r="L12" s="8">
        <v>22</v>
      </c>
      <c r="M12" s="8">
        <v>22</v>
      </c>
      <c r="N12" s="8">
        <v>22</v>
      </c>
      <c r="O12" s="8">
        <v>46</v>
      </c>
      <c r="P12" s="8">
        <v>47</v>
      </c>
      <c r="Q12" s="8">
        <v>50</v>
      </c>
      <c r="R12" s="8">
        <v>53</v>
      </c>
      <c r="S12" s="8">
        <v>56</v>
      </c>
    </row>
    <row r="13" spans="1:19" x14ac:dyDescent="0.25">
      <c r="A13" s="8">
        <v>3</v>
      </c>
      <c r="B13" s="8">
        <v>21</v>
      </c>
      <c r="C13" s="8">
        <v>21</v>
      </c>
      <c r="D13" s="8">
        <v>22</v>
      </c>
      <c r="E13" s="8">
        <v>22</v>
      </c>
      <c r="F13" s="8">
        <v>22</v>
      </c>
      <c r="G13" s="8">
        <v>22</v>
      </c>
      <c r="H13" s="8">
        <v>22</v>
      </c>
      <c r="I13" s="8">
        <v>26</v>
      </c>
      <c r="J13" s="8">
        <v>26</v>
      </c>
      <c r="K13" s="8">
        <v>26</v>
      </c>
      <c r="L13" s="8">
        <v>26</v>
      </c>
      <c r="M13" s="8">
        <v>26</v>
      </c>
      <c r="N13" s="8">
        <v>46</v>
      </c>
      <c r="O13" s="8">
        <v>46</v>
      </c>
      <c r="P13" s="8">
        <v>47</v>
      </c>
      <c r="Q13" s="8">
        <v>52</v>
      </c>
      <c r="R13" s="8">
        <v>56</v>
      </c>
      <c r="S13" s="8">
        <v>58</v>
      </c>
    </row>
    <row r="14" spans="1:19" x14ac:dyDescent="0.25">
      <c r="A14" s="8">
        <v>3</v>
      </c>
      <c r="B14" s="8">
        <v>21</v>
      </c>
      <c r="C14" s="8">
        <v>21</v>
      </c>
      <c r="D14" s="8">
        <v>22</v>
      </c>
      <c r="E14" s="8">
        <v>22</v>
      </c>
      <c r="F14" s="8">
        <v>22</v>
      </c>
      <c r="G14" s="8">
        <v>22</v>
      </c>
      <c r="H14" s="8">
        <v>22</v>
      </c>
      <c r="I14" s="8">
        <v>27</v>
      </c>
      <c r="J14" s="8">
        <v>27</v>
      </c>
      <c r="K14" s="8">
        <v>27</v>
      </c>
      <c r="L14" s="8">
        <v>27</v>
      </c>
      <c r="M14" s="8">
        <v>27</v>
      </c>
      <c r="N14" s="8">
        <v>46</v>
      </c>
      <c r="O14" s="8">
        <v>46</v>
      </c>
      <c r="P14" s="8">
        <v>50</v>
      </c>
      <c r="Q14" s="8">
        <v>54</v>
      </c>
      <c r="R14" s="8">
        <v>58</v>
      </c>
      <c r="S14" s="8">
        <v>60</v>
      </c>
    </row>
    <row r="15" spans="1:19" x14ac:dyDescent="0.25">
      <c r="A15" s="8">
        <v>3</v>
      </c>
      <c r="B15" s="8">
        <v>21</v>
      </c>
      <c r="C15" s="8">
        <v>21</v>
      </c>
      <c r="D15" s="8">
        <v>22</v>
      </c>
      <c r="E15" s="8">
        <v>23</v>
      </c>
      <c r="F15" s="8">
        <v>23</v>
      </c>
      <c r="G15" s="8">
        <v>22</v>
      </c>
      <c r="H15" s="8">
        <v>22</v>
      </c>
      <c r="I15" s="8">
        <v>27</v>
      </c>
      <c r="J15" s="8">
        <v>27</v>
      </c>
      <c r="K15" s="8">
        <v>28</v>
      </c>
      <c r="L15" s="8">
        <v>27</v>
      </c>
      <c r="M15" s="8">
        <v>46</v>
      </c>
      <c r="N15" s="8">
        <v>46</v>
      </c>
      <c r="O15" s="8">
        <v>48</v>
      </c>
      <c r="P15" s="8">
        <v>54</v>
      </c>
      <c r="Q15" s="8">
        <v>57</v>
      </c>
      <c r="R15" s="8">
        <v>60</v>
      </c>
      <c r="S15" s="8">
        <v>60</v>
      </c>
    </row>
    <row r="16" spans="1:19" x14ac:dyDescent="0.25">
      <c r="A16" s="8">
        <v>3</v>
      </c>
      <c r="B16" s="8">
        <v>21</v>
      </c>
      <c r="C16" s="8">
        <v>21</v>
      </c>
      <c r="D16" s="8">
        <v>22</v>
      </c>
      <c r="E16" s="8">
        <v>23</v>
      </c>
      <c r="F16" s="8">
        <v>23</v>
      </c>
      <c r="G16" s="8">
        <v>23</v>
      </c>
      <c r="H16" s="8">
        <v>23</v>
      </c>
      <c r="I16" s="8">
        <v>27</v>
      </c>
      <c r="J16" s="8">
        <v>28</v>
      </c>
      <c r="K16" s="8">
        <v>28</v>
      </c>
      <c r="L16" s="8">
        <v>46</v>
      </c>
      <c r="M16" s="8">
        <v>46</v>
      </c>
      <c r="N16" s="8">
        <v>46</v>
      </c>
      <c r="O16" s="8">
        <v>49</v>
      </c>
      <c r="P16" s="8">
        <v>55</v>
      </c>
      <c r="Q16" s="8">
        <v>57</v>
      </c>
      <c r="R16" s="8">
        <v>60</v>
      </c>
      <c r="S16" s="8">
        <v>60</v>
      </c>
    </row>
    <row r="17" spans="1:19" x14ac:dyDescent="0.25">
      <c r="A17" s="8">
        <v>3</v>
      </c>
      <c r="B17" s="8">
        <v>21</v>
      </c>
      <c r="C17" s="8">
        <v>21</v>
      </c>
      <c r="D17" s="8">
        <v>22</v>
      </c>
      <c r="E17" s="8">
        <v>23</v>
      </c>
      <c r="F17" s="8">
        <v>23</v>
      </c>
      <c r="G17" s="8">
        <v>23</v>
      </c>
      <c r="H17" s="8">
        <v>23</v>
      </c>
      <c r="I17" s="8">
        <v>27</v>
      </c>
      <c r="J17" s="8">
        <v>28</v>
      </c>
      <c r="K17" s="8">
        <v>28</v>
      </c>
      <c r="L17" s="8">
        <v>46</v>
      </c>
      <c r="M17" s="8">
        <v>46</v>
      </c>
      <c r="N17" s="8">
        <v>46</v>
      </c>
      <c r="O17" s="8">
        <v>60</v>
      </c>
      <c r="P17" s="8">
        <v>60</v>
      </c>
      <c r="Q17" s="8">
        <v>60</v>
      </c>
      <c r="R17" s="8">
        <v>60</v>
      </c>
      <c r="S17" s="8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BFA8-FAA2-458D-BB89-D1C1BEA124CE}">
  <dimension ref="A1:S4"/>
  <sheetViews>
    <sheetView workbookViewId="0">
      <selection activeCell="N10" sqref="N10"/>
    </sheetView>
  </sheetViews>
  <sheetFormatPr baseColWidth="10" defaultRowHeight="15" x14ac:dyDescent="0.25"/>
  <sheetData>
    <row r="1" spans="1:19" x14ac:dyDescent="0.25">
      <c r="A1" s="8">
        <v>0</v>
      </c>
      <c r="B1" s="8">
        <v>0</v>
      </c>
      <c r="C1" s="8">
        <v>0</v>
      </c>
      <c r="D1" s="8">
        <v>0</v>
      </c>
      <c r="E1" s="8">
        <v>0</v>
      </c>
      <c r="F1" s="8">
        <v>0</v>
      </c>
      <c r="G1" s="8">
        <v>0</v>
      </c>
      <c r="H1" s="8">
        <v>0</v>
      </c>
      <c r="I1" s="8">
        <v>0</v>
      </c>
      <c r="J1" s="8">
        <v>0</v>
      </c>
      <c r="K1" s="8">
        <v>0</v>
      </c>
      <c r="L1" s="8">
        <v>0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</row>
    <row r="2" spans="1:19" x14ac:dyDescent="0.25">
      <c r="A2" s="8">
        <v>3</v>
      </c>
      <c r="B2" s="8">
        <v>19</v>
      </c>
      <c r="C2" s="8">
        <v>19</v>
      </c>
      <c r="D2" s="8">
        <v>20</v>
      </c>
      <c r="E2" s="8">
        <v>20</v>
      </c>
      <c r="F2" s="8">
        <v>22</v>
      </c>
      <c r="G2" s="8">
        <v>22</v>
      </c>
      <c r="H2" s="8">
        <v>22</v>
      </c>
      <c r="I2" s="8">
        <v>27</v>
      </c>
      <c r="J2" s="8">
        <v>27</v>
      </c>
      <c r="K2" s="8">
        <v>27</v>
      </c>
      <c r="L2" s="8">
        <v>35</v>
      </c>
      <c r="M2" s="8">
        <v>46</v>
      </c>
      <c r="N2" s="8">
        <v>46</v>
      </c>
      <c r="O2" s="8">
        <v>49</v>
      </c>
      <c r="P2" s="8">
        <v>54</v>
      </c>
      <c r="Q2" s="8">
        <v>57</v>
      </c>
      <c r="R2" s="8">
        <v>59</v>
      </c>
      <c r="S2" s="8">
        <v>60</v>
      </c>
    </row>
    <row r="3" spans="1:19" x14ac:dyDescent="0.25">
      <c r="A3" s="8">
        <v>3</v>
      </c>
      <c r="B3" s="8">
        <v>19</v>
      </c>
      <c r="C3" s="8">
        <v>19</v>
      </c>
      <c r="D3" s="8">
        <v>20</v>
      </c>
      <c r="E3" s="8">
        <v>20</v>
      </c>
      <c r="F3" s="8">
        <v>22</v>
      </c>
      <c r="G3" s="8">
        <v>22</v>
      </c>
      <c r="H3" s="8">
        <v>22</v>
      </c>
      <c r="I3" s="8">
        <v>27</v>
      </c>
      <c r="J3" s="8">
        <v>27</v>
      </c>
      <c r="K3" s="8">
        <v>27</v>
      </c>
      <c r="L3" s="8">
        <v>35</v>
      </c>
      <c r="M3" s="8">
        <v>46</v>
      </c>
      <c r="N3" s="8">
        <v>46</v>
      </c>
      <c r="O3" s="8">
        <v>49</v>
      </c>
      <c r="P3" s="8">
        <v>54</v>
      </c>
      <c r="Q3" s="8">
        <v>57</v>
      </c>
      <c r="R3" s="8">
        <v>59</v>
      </c>
      <c r="S3" s="8">
        <v>60</v>
      </c>
    </row>
    <row r="4" spans="1:19" x14ac:dyDescent="0.25">
      <c r="A4" s="8">
        <v>3</v>
      </c>
      <c r="B4" s="8">
        <v>19</v>
      </c>
      <c r="C4" s="8">
        <v>19</v>
      </c>
      <c r="D4" s="8">
        <v>20</v>
      </c>
      <c r="E4" s="8">
        <v>20</v>
      </c>
      <c r="F4" s="8">
        <v>22</v>
      </c>
      <c r="G4" s="8">
        <v>22</v>
      </c>
      <c r="H4" s="8">
        <v>22</v>
      </c>
      <c r="I4" s="8">
        <v>27</v>
      </c>
      <c r="J4" s="8">
        <v>27</v>
      </c>
      <c r="K4" s="8">
        <v>27</v>
      </c>
      <c r="L4" s="8">
        <v>35</v>
      </c>
      <c r="M4" s="8">
        <v>46</v>
      </c>
      <c r="N4" s="8">
        <v>46</v>
      </c>
      <c r="O4" s="8">
        <v>49</v>
      </c>
      <c r="P4" s="8">
        <v>54</v>
      </c>
      <c r="Q4" s="8">
        <v>57</v>
      </c>
      <c r="R4" s="8">
        <v>59</v>
      </c>
      <c r="S4" s="8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D0D9-AE8A-4D98-80BC-EF41A6EF9C0B}">
  <dimension ref="A1:V20"/>
  <sheetViews>
    <sheetView zoomScale="96" zoomScaleNormal="96" workbookViewId="0">
      <selection activeCell="D25" sqref="D25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14.2</v>
      </c>
      <c r="J5" s="8">
        <v>14.2</v>
      </c>
      <c r="K5" s="8">
        <v>13.63</v>
      </c>
      <c r="L5" s="8">
        <v>13.63</v>
      </c>
      <c r="M5" s="8">
        <v>12.89</v>
      </c>
      <c r="N5" s="8">
        <v>13.02</v>
      </c>
      <c r="O5" s="8">
        <v>13.02</v>
      </c>
      <c r="P5" s="8">
        <v>13.02</v>
      </c>
      <c r="Q5" s="8">
        <v>13.02</v>
      </c>
      <c r="R5" s="8">
        <v>13.02</v>
      </c>
      <c r="S5" s="8">
        <v>13.02</v>
      </c>
      <c r="T5" s="8">
        <v>13.02</v>
      </c>
      <c r="U5" s="8">
        <v>13.02</v>
      </c>
      <c r="V5" s="8">
        <v>13.02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14.2</v>
      </c>
      <c r="J6" s="8">
        <v>14.2</v>
      </c>
      <c r="K6" s="8">
        <v>13.63</v>
      </c>
      <c r="L6" s="8">
        <v>13.63</v>
      </c>
      <c r="M6" s="8">
        <v>12.8</v>
      </c>
      <c r="N6" s="8">
        <v>12.89</v>
      </c>
      <c r="O6" s="8">
        <v>12.89</v>
      </c>
      <c r="P6" s="8">
        <v>12.89</v>
      </c>
      <c r="Q6" s="8">
        <v>12.89</v>
      </c>
      <c r="R6" s="8">
        <v>12.89</v>
      </c>
      <c r="S6" s="8">
        <v>12.89</v>
      </c>
      <c r="T6" s="8">
        <v>12.89</v>
      </c>
      <c r="U6" s="8">
        <v>12.89</v>
      </c>
      <c r="V6" s="8">
        <v>12.89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14.2</v>
      </c>
      <c r="J7" s="8">
        <v>14.2</v>
      </c>
      <c r="K7" s="8">
        <v>13.63</v>
      </c>
      <c r="L7" s="8">
        <v>13.63</v>
      </c>
      <c r="M7" s="8">
        <v>13.63</v>
      </c>
      <c r="N7" s="8">
        <v>12.8</v>
      </c>
      <c r="O7" s="8">
        <v>12.89</v>
      </c>
      <c r="P7" s="8">
        <v>13.02</v>
      </c>
      <c r="Q7" s="8">
        <v>13.02</v>
      </c>
      <c r="R7" s="8">
        <v>13.02</v>
      </c>
      <c r="S7" s="8">
        <v>13.02</v>
      </c>
      <c r="T7" s="8">
        <v>13.02</v>
      </c>
      <c r="U7" s="8">
        <v>13.02</v>
      </c>
      <c r="V7" s="8">
        <v>13.02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14.2</v>
      </c>
      <c r="J8" s="8">
        <v>14.2</v>
      </c>
      <c r="K8" s="8">
        <v>13.63</v>
      </c>
      <c r="L8" s="8">
        <v>13.63</v>
      </c>
      <c r="M8" s="8">
        <v>13.11</v>
      </c>
      <c r="N8" s="8">
        <v>13.02</v>
      </c>
      <c r="O8" s="8">
        <v>12.89</v>
      </c>
      <c r="P8" s="8">
        <v>12.67</v>
      </c>
      <c r="Q8" s="8">
        <v>12.67</v>
      </c>
      <c r="R8" s="8">
        <v>12.67</v>
      </c>
      <c r="S8" s="8">
        <v>12.67</v>
      </c>
      <c r="T8" s="8">
        <v>12.67</v>
      </c>
      <c r="U8" s="8">
        <v>12.67</v>
      </c>
      <c r="V8" s="8">
        <v>12.67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13.11</v>
      </c>
      <c r="L9" s="8">
        <v>13.11</v>
      </c>
      <c r="M9" s="8">
        <v>13.02</v>
      </c>
      <c r="N9" s="8">
        <v>12.89</v>
      </c>
      <c r="O9" s="8">
        <v>12.34</v>
      </c>
      <c r="P9" s="8">
        <v>12.06</v>
      </c>
      <c r="Q9" s="8">
        <v>12.06</v>
      </c>
      <c r="R9" s="8">
        <v>12.06</v>
      </c>
      <c r="S9" s="8">
        <v>12.06</v>
      </c>
      <c r="T9" s="8">
        <v>12.06</v>
      </c>
      <c r="U9" s="8">
        <v>12.06</v>
      </c>
      <c r="V9" s="8">
        <v>12.06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13.02</v>
      </c>
      <c r="L10" s="8">
        <v>12.89</v>
      </c>
      <c r="M10" s="8">
        <v>12.8</v>
      </c>
      <c r="N10" s="8">
        <v>12.34</v>
      </c>
      <c r="O10" s="8">
        <v>11.58</v>
      </c>
      <c r="P10" s="8">
        <v>11.47</v>
      </c>
      <c r="Q10" s="8">
        <v>11.47</v>
      </c>
      <c r="R10" s="8">
        <v>11.47</v>
      </c>
      <c r="S10" s="8">
        <v>11.47</v>
      </c>
      <c r="T10" s="8">
        <v>11.47</v>
      </c>
      <c r="U10" s="8">
        <v>11.47</v>
      </c>
      <c r="V10" s="8">
        <v>11.47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12.89</v>
      </c>
      <c r="L11" s="8">
        <v>12.34</v>
      </c>
      <c r="M11" s="8">
        <v>12.14</v>
      </c>
      <c r="N11" s="8">
        <v>12.26</v>
      </c>
      <c r="O11" s="8">
        <v>12.26</v>
      </c>
      <c r="P11" s="8">
        <v>12.06</v>
      </c>
      <c r="Q11" s="8">
        <v>11.87</v>
      </c>
      <c r="R11" s="8">
        <v>11.87</v>
      </c>
      <c r="S11" s="8">
        <v>11.87</v>
      </c>
      <c r="T11" s="8">
        <v>11.87</v>
      </c>
      <c r="U11" s="8">
        <v>11.87</v>
      </c>
      <c r="V11" s="8">
        <v>11.87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12.34</v>
      </c>
      <c r="L12" s="8">
        <v>12.26</v>
      </c>
      <c r="M12" s="8">
        <v>12.34</v>
      </c>
      <c r="N12" s="8">
        <v>12.46</v>
      </c>
      <c r="O12" s="8">
        <v>12.26</v>
      </c>
      <c r="P12" s="8">
        <v>12.34</v>
      </c>
      <c r="Q12" s="8">
        <v>11.87</v>
      </c>
      <c r="R12" s="8">
        <v>11.87</v>
      </c>
      <c r="S12" s="8">
        <v>11.87</v>
      </c>
      <c r="T12" s="8">
        <v>11.87</v>
      </c>
      <c r="U12" s="8">
        <v>11.87</v>
      </c>
      <c r="V12" s="8">
        <v>11.87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11.91</v>
      </c>
      <c r="R14" s="8">
        <v>11.8</v>
      </c>
      <c r="S14" s="8">
        <v>11.8</v>
      </c>
      <c r="T14" s="8">
        <v>11.8</v>
      </c>
      <c r="U14" s="8">
        <v>11.8</v>
      </c>
      <c r="V14" s="8">
        <v>11.8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11.54</v>
      </c>
      <c r="R15" s="8">
        <v>11.47</v>
      </c>
      <c r="S15" s="8">
        <v>11.47</v>
      </c>
      <c r="T15" s="8">
        <v>11.47</v>
      </c>
      <c r="U15" s="8">
        <v>11.47</v>
      </c>
      <c r="V15" s="8">
        <v>11.47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11.13</v>
      </c>
      <c r="R16" s="8">
        <v>11.13</v>
      </c>
      <c r="S16" s="8">
        <v>11.13</v>
      </c>
      <c r="T16" s="8">
        <v>11.13</v>
      </c>
      <c r="U16" s="8">
        <v>11.13</v>
      </c>
      <c r="V16" s="8">
        <v>11.13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11.37</v>
      </c>
      <c r="R17" s="8">
        <v>11.37</v>
      </c>
      <c r="S17" s="8">
        <v>11.37</v>
      </c>
      <c r="T17" s="8">
        <v>11.47</v>
      </c>
      <c r="U17" s="8">
        <v>11.47</v>
      </c>
      <c r="V17" s="8">
        <v>11.47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11.3</v>
      </c>
      <c r="R18" s="8">
        <v>11.23</v>
      </c>
      <c r="S18" s="8">
        <v>11.27</v>
      </c>
      <c r="T18" s="8">
        <v>11.54</v>
      </c>
      <c r="U18" s="8">
        <v>11.54</v>
      </c>
      <c r="V18" s="8">
        <v>11.54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11.44</v>
      </c>
      <c r="Q19" s="8">
        <v>11.23</v>
      </c>
      <c r="R19" s="8">
        <v>11.23</v>
      </c>
      <c r="S19" s="8">
        <v>11.23</v>
      </c>
      <c r="T19" s="8">
        <v>11.23</v>
      </c>
      <c r="U19" s="8">
        <v>11.23</v>
      </c>
      <c r="V19" s="8">
        <v>11.23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11.44</v>
      </c>
      <c r="Q20" s="8">
        <v>11.23</v>
      </c>
      <c r="R20" s="8">
        <v>11.23</v>
      </c>
      <c r="S20" s="8">
        <v>11.23</v>
      </c>
      <c r="T20" s="8">
        <v>11.23</v>
      </c>
      <c r="U20" s="8">
        <v>11.23</v>
      </c>
      <c r="V20" s="8">
        <v>11.23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ACFA-CA2F-4655-907B-0205748B0D5F}">
  <dimension ref="A1:V20"/>
  <sheetViews>
    <sheetView zoomScale="78" zoomScaleNormal="78" workbookViewId="0">
      <selection activeCell="B20" sqref="B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13.99</v>
      </c>
      <c r="L10" s="8">
        <v>13.84</v>
      </c>
      <c r="M10" s="8">
        <v>13.68</v>
      </c>
      <c r="N10" s="8">
        <v>13.2</v>
      </c>
      <c r="O10" s="8">
        <v>12.38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13.84</v>
      </c>
      <c r="L11" s="8">
        <v>13.25</v>
      </c>
      <c r="M11" s="8">
        <v>12.98</v>
      </c>
      <c r="N11" s="8">
        <v>13.16</v>
      </c>
      <c r="O11" s="8">
        <v>13.07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13.25</v>
      </c>
      <c r="L12" s="8">
        <v>13.11</v>
      </c>
      <c r="M12" s="8">
        <v>13.2</v>
      </c>
      <c r="N12" s="8">
        <v>13.39</v>
      </c>
      <c r="O12" s="8">
        <v>13.07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12.06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12.06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6CAB-E682-4DD5-91E5-D81AA5E0B943}">
  <dimension ref="A1:V20"/>
  <sheetViews>
    <sheetView zoomScale="78" zoomScaleNormal="78" workbookViewId="0">
      <selection activeCell="C20" sqref="C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14.7</v>
      </c>
      <c r="I10" s="8">
        <v>14.64</v>
      </c>
      <c r="J10" s="8">
        <v>14.64</v>
      </c>
      <c r="K10" s="8">
        <v>14.42</v>
      </c>
      <c r="L10" s="8">
        <v>14.59</v>
      </c>
      <c r="M10" s="8">
        <v>14.25</v>
      </c>
      <c r="N10" s="8">
        <v>13.25</v>
      </c>
      <c r="O10" s="8">
        <v>12.26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14.64</v>
      </c>
      <c r="H11" s="8">
        <v>14.64</v>
      </c>
      <c r="I11" s="8">
        <v>14.64</v>
      </c>
      <c r="J11" s="8">
        <v>14.53</v>
      </c>
      <c r="K11" s="8">
        <v>14.25</v>
      </c>
      <c r="L11" s="8">
        <v>13.78</v>
      </c>
      <c r="M11" s="8">
        <v>13.25</v>
      </c>
      <c r="N11" s="8">
        <v>13.25</v>
      </c>
      <c r="O11" s="8">
        <v>13.99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14.7</v>
      </c>
      <c r="C12" s="8">
        <v>14.7</v>
      </c>
      <c r="D12" s="8">
        <v>14.7</v>
      </c>
      <c r="E12" s="8">
        <v>14.53</v>
      </c>
      <c r="F12" s="8">
        <v>14.2</v>
      </c>
      <c r="G12" s="8">
        <v>14.25</v>
      </c>
      <c r="H12" s="8">
        <v>14.64</v>
      </c>
      <c r="I12" s="8">
        <v>14.36</v>
      </c>
      <c r="J12" s="8">
        <v>13.94</v>
      </c>
      <c r="K12" s="8">
        <v>13.25</v>
      </c>
      <c r="L12" s="8">
        <v>13.25</v>
      </c>
      <c r="M12" s="8">
        <v>13.2</v>
      </c>
      <c r="N12" s="8">
        <v>14.2</v>
      </c>
      <c r="O12" s="8">
        <v>13.94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12.84</v>
      </c>
      <c r="C13" s="8">
        <v>12.84</v>
      </c>
      <c r="D13" s="8">
        <v>12.84</v>
      </c>
      <c r="E13" s="8">
        <v>13.07</v>
      </c>
      <c r="F13" s="8">
        <v>13.63</v>
      </c>
      <c r="G13" s="8">
        <v>13.63</v>
      </c>
      <c r="H13" s="8">
        <v>13.54</v>
      </c>
      <c r="I13" s="8">
        <v>13.3</v>
      </c>
      <c r="J13" s="8">
        <v>12.98</v>
      </c>
      <c r="K13" s="8">
        <v>12.93</v>
      </c>
      <c r="L13" s="8">
        <v>13.2</v>
      </c>
      <c r="M13" s="8">
        <v>13.2</v>
      </c>
      <c r="N13" s="8">
        <v>13.54</v>
      </c>
      <c r="O13" s="8">
        <v>14.04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8555-308C-4605-A6BF-A528911DB3A0}">
  <dimension ref="A1:H36"/>
  <sheetViews>
    <sheetView workbookViewId="0">
      <selection activeCell="H6" sqref="H6"/>
    </sheetView>
  </sheetViews>
  <sheetFormatPr baseColWidth="10" defaultRowHeight="15" x14ac:dyDescent="0.25"/>
  <sheetData>
    <row r="1" spans="1:8" x14ac:dyDescent="0.25">
      <c r="A1" t="s">
        <v>27</v>
      </c>
      <c r="B1" t="s">
        <v>41</v>
      </c>
    </row>
    <row r="2" spans="1:8" x14ac:dyDescent="0.25">
      <c r="A2">
        <v>13.85</v>
      </c>
      <c r="B2">
        <f>A2/14.7</f>
        <v>0.94217687074829937</v>
      </c>
      <c r="C2">
        <v>7.1959999999999996E-2</v>
      </c>
      <c r="D2" t="str">
        <f>CONCATENATE("f(",B2,")=",C2)</f>
        <v>f(0.942176870748299)=0.07196</v>
      </c>
      <c r="G2">
        <f>(0.018604117/-0.273469387755102)*B2+0.136058</f>
        <v>7.1961726256218897E-2</v>
      </c>
      <c r="H2">
        <f>-0.067777*B2+0.135743</f>
        <v>7.1885078231292518E-2</v>
      </c>
    </row>
    <row r="3" spans="1:8" x14ac:dyDescent="0.25">
      <c r="A3">
        <v>9.83</v>
      </c>
      <c r="B3">
        <f t="shared" ref="B3:B36" si="0">A3/14.7</f>
        <v>0.66870748299319727</v>
      </c>
      <c r="C3">
        <v>9.0564117E-2</v>
      </c>
      <c r="D3" t="str">
        <f t="shared" ref="D3:D4" si="1">CONCATENATE("f(",B3,")=",C3)</f>
        <v>f(0.668707482993197)=0.090564117</v>
      </c>
      <c r="G3">
        <f>(0.018604117/-0.273469387755102)*B3+0.136058</f>
        <v>9.0565843256218914E-2</v>
      </c>
      <c r="H3">
        <f>-0.067777*B3+0.135743</f>
        <v>9.0420012925170073E-2</v>
      </c>
    </row>
    <row r="4" spans="1:8" x14ac:dyDescent="0.25">
      <c r="A4">
        <v>8.8000000000000007</v>
      </c>
      <c r="B4">
        <f t="shared" si="0"/>
        <v>0.59863945578231303</v>
      </c>
      <c r="C4">
        <v>9.4951174999999999E-2</v>
      </c>
      <c r="D4" t="str">
        <f t="shared" si="1"/>
        <v>f(0.598639455782313)=0.094951175</v>
      </c>
      <c r="G4">
        <f>(0.018604117/-0.273469387755102)*B4+0.136058</f>
        <v>9.5332569751243781E-2</v>
      </c>
      <c r="H4">
        <f>-0.067777*B4+0.135743</f>
        <v>9.5169013605442165E-2</v>
      </c>
    </row>
    <row r="6" spans="1:8" x14ac:dyDescent="0.25">
      <c r="A6">
        <v>10</v>
      </c>
      <c r="B6">
        <f t="shared" si="0"/>
        <v>0.68027210884353739</v>
      </c>
      <c r="H6">
        <f>-0.067777*B6+0.135743</f>
        <v>8.9636197278911561E-2</v>
      </c>
    </row>
    <row r="7" spans="1:8" x14ac:dyDescent="0.25">
      <c r="A7">
        <f>A6-0.1</f>
        <v>9.9</v>
      </c>
      <c r="B7">
        <f t="shared" si="0"/>
        <v>0.67346938775510212</v>
      </c>
      <c r="H7">
        <f t="shared" ref="H7:H36" si="2">-0.067777*B7+0.135743</f>
        <v>9.0097265306122443E-2</v>
      </c>
    </row>
    <row r="8" spans="1:8" x14ac:dyDescent="0.25">
      <c r="A8">
        <f t="shared" ref="A8:A36" si="3">A7-0.1</f>
        <v>9.8000000000000007</v>
      </c>
      <c r="B8">
        <f t="shared" si="0"/>
        <v>0.66666666666666674</v>
      </c>
      <c r="H8">
        <f t="shared" si="2"/>
        <v>9.0558333333333324E-2</v>
      </c>
    </row>
    <row r="9" spans="1:8" x14ac:dyDescent="0.25">
      <c r="A9">
        <f t="shared" si="3"/>
        <v>9.7000000000000011</v>
      </c>
      <c r="B9">
        <f t="shared" si="0"/>
        <v>0.65986394557823136</v>
      </c>
      <c r="H9">
        <f t="shared" si="2"/>
        <v>9.1019401360544205E-2</v>
      </c>
    </row>
    <row r="10" spans="1:8" x14ac:dyDescent="0.25">
      <c r="A10">
        <f t="shared" si="3"/>
        <v>9.6000000000000014</v>
      </c>
      <c r="B10">
        <f t="shared" si="0"/>
        <v>0.65306122448979609</v>
      </c>
      <c r="H10">
        <f t="shared" si="2"/>
        <v>9.1480469387755087E-2</v>
      </c>
    </row>
    <row r="11" spans="1:8" x14ac:dyDescent="0.25">
      <c r="A11">
        <f t="shared" si="3"/>
        <v>9.5000000000000018</v>
      </c>
      <c r="B11">
        <f t="shared" si="0"/>
        <v>0.64625850340136071</v>
      </c>
      <c r="H11">
        <f t="shared" si="2"/>
        <v>9.1941537414965968E-2</v>
      </c>
    </row>
    <row r="12" spans="1:8" x14ac:dyDescent="0.25">
      <c r="A12">
        <f t="shared" si="3"/>
        <v>9.4000000000000021</v>
      </c>
      <c r="B12">
        <f t="shared" si="0"/>
        <v>0.63945578231292532</v>
      </c>
      <c r="H12">
        <f t="shared" si="2"/>
        <v>9.2402605442176863E-2</v>
      </c>
    </row>
    <row r="13" spans="1:8" x14ac:dyDescent="0.25">
      <c r="A13">
        <f t="shared" si="3"/>
        <v>9.3000000000000025</v>
      </c>
      <c r="B13">
        <f t="shared" si="0"/>
        <v>0.63265306122448994</v>
      </c>
      <c r="H13">
        <f t="shared" si="2"/>
        <v>9.2863673469387745E-2</v>
      </c>
    </row>
    <row r="14" spans="1:8" x14ac:dyDescent="0.25">
      <c r="A14">
        <f t="shared" si="3"/>
        <v>9.2000000000000028</v>
      </c>
      <c r="B14">
        <f t="shared" si="0"/>
        <v>0.62585034013605467</v>
      </c>
      <c r="H14">
        <f t="shared" si="2"/>
        <v>9.3324741496598612E-2</v>
      </c>
    </row>
    <row r="15" spans="1:8" x14ac:dyDescent="0.25">
      <c r="A15">
        <f t="shared" si="3"/>
        <v>9.1000000000000032</v>
      </c>
      <c r="B15">
        <f t="shared" si="0"/>
        <v>0.61904761904761929</v>
      </c>
      <c r="H15">
        <f t="shared" si="2"/>
        <v>9.3785809523809507E-2</v>
      </c>
    </row>
    <row r="16" spans="1:8" x14ac:dyDescent="0.25">
      <c r="A16">
        <f t="shared" si="3"/>
        <v>9.0000000000000036</v>
      </c>
      <c r="B16">
        <f t="shared" si="0"/>
        <v>0.61224489795918391</v>
      </c>
      <c r="H16">
        <f t="shared" si="2"/>
        <v>9.4246877551020403E-2</v>
      </c>
    </row>
    <row r="17" spans="1:8" x14ac:dyDescent="0.25">
      <c r="A17">
        <f t="shared" si="3"/>
        <v>8.9000000000000039</v>
      </c>
      <c r="B17">
        <f t="shared" si="0"/>
        <v>0.60544217687074864</v>
      </c>
      <c r="H17">
        <f t="shared" si="2"/>
        <v>9.470794557823127E-2</v>
      </c>
    </row>
    <row r="18" spans="1:8" x14ac:dyDescent="0.25">
      <c r="A18">
        <f t="shared" si="3"/>
        <v>8.8000000000000043</v>
      </c>
      <c r="B18">
        <f t="shared" si="0"/>
        <v>0.59863945578231326</v>
      </c>
      <c r="H18">
        <f t="shared" si="2"/>
        <v>9.5169013605442151E-2</v>
      </c>
    </row>
    <row r="19" spans="1:8" x14ac:dyDescent="0.25">
      <c r="A19">
        <f t="shared" si="3"/>
        <v>8.7000000000000046</v>
      </c>
      <c r="B19">
        <f t="shared" si="0"/>
        <v>0.59183673469387788</v>
      </c>
      <c r="H19">
        <f t="shared" si="2"/>
        <v>9.5630081632653047E-2</v>
      </c>
    </row>
    <row r="20" spans="1:8" x14ac:dyDescent="0.25">
      <c r="A20">
        <f t="shared" si="3"/>
        <v>8.600000000000005</v>
      </c>
      <c r="B20">
        <f t="shared" si="0"/>
        <v>0.58503401360544249</v>
      </c>
      <c r="H20">
        <f t="shared" si="2"/>
        <v>9.6091149659863928E-2</v>
      </c>
    </row>
    <row r="21" spans="1:8" x14ac:dyDescent="0.25">
      <c r="A21">
        <f t="shared" si="3"/>
        <v>8.5000000000000053</v>
      </c>
      <c r="B21">
        <f t="shared" si="0"/>
        <v>0.57823129251700722</v>
      </c>
      <c r="H21">
        <f t="shared" si="2"/>
        <v>9.6552217687074809E-2</v>
      </c>
    </row>
    <row r="22" spans="1:8" x14ac:dyDescent="0.25">
      <c r="A22">
        <f t="shared" si="3"/>
        <v>8.4000000000000057</v>
      </c>
      <c r="B22">
        <f t="shared" si="0"/>
        <v>0.57142857142857184</v>
      </c>
      <c r="H22">
        <f t="shared" si="2"/>
        <v>9.7013285714285691E-2</v>
      </c>
    </row>
    <row r="23" spans="1:8" x14ac:dyDescent="0.25">
      <c r="A23">
        <f t="shared" si="3"/>
        <v>8.300000000000006</v>
      </c>
      <c r="B23">
        <f t="shared" si="0"/>
        <v>0.56462585034013646</v>
      </c>
      <c r="H23">
        <f t="shared" si="2"/>
        <v>9.7474353741496572E-2</v>
      </c>
    </row>
    <row r="24" spans="1:8" x14ac:dyDescent="0.25">
      <c r="A24">
        <f t="shared" si="3"/>
        <v>8.2000000000000064</v>
      </c>
      <c r="B24">
        <f t="shared" si="0"/>
        <v>0.55782312925170119</v>
      </c>
      <c r="H24">
        <f t="shared" si="2"/>
        <v>9.7935421768707454E-2</v>
      </c>
    </row>
    <row r="25" spans="1:8" x14ac:dyDescent="0.25">
      <c r="A25">
        <f t="shared" si="3"/>
        <v>8.1000000000000068</v>
      </c>
      <c r="B25">
        <f t="shared" si="0"/>
        <v>0.55102040816326581</v>
      </c>
      <c r="H25">
        <f t="shared" si="2"/>
        <v>9.8396489795918335E-2</v>
      </c>
    </row>
    <row r="26" spans="1:8" x14ac:dyDescent="0.25">
      <c r="A26">
        <f t="shared" si="3"/>
        <v>8.0000000000000071</v>
      </c>
      <c r="B26">
        <f t="shared" si="0"/>
        <v>0.54421768707483043</v>
      </c>
      <c r="H26">
        <f t="shared" si="2"/>
        <v>9.8857557823129216E-2</v>
      </c>
    </row>
    <row r="27" spans="1:8" x14ac:dyDescent="0.25">
      <c r="A27">
        <f t="shared" si="3"/>
        <v>7.9000000000000075</v>
      </c>
      <c r="B27">
        <f t="shared" si="0"/>
        <v>0.53741496598639504</v>
      </c>
      <c r="H27">
        <f t="shared" si="2"/>
        <v>9.9318625850340098E-2</v>
      </c>
    </row>
    <row r="28" spans="1:8" x14ac:dyDescent="0.25">
      <c r="A28">
        <f t="shared" si="3"/>
        <v>7.8000000000000078</v>
      </c>
      <c r="B28">
        <f t="shared" si="0"/>
        <v>0.53061224489795977</v>
      </c>
      <c r="H28">
        <f t="shared" si="2"/>
        <v>9.9779693877550979E-2</v>
      </c>
    </row>
    <row r="29" spans="1:8" x14ac:dyDescent="0.25">
      <c r="A29">
        <f t="shared" si="3"/>
        <v>7.7000000000000082</v>
      </c>
      <c r="B29">
        <f t="shared" si="0"/>
        <v>0.52380952380952439</v>
      </c>
      <c r="H29">
        <f t="shared" si="2"/>
        <v>0.10024076190476186</v>
      </c>
    </row>
    <row r="30" spans="1:8" x14ac:dyDescent="0.25">
      <c r="A30">
        <f t="shared" si="3"/>
        <v>7.6000000000000085</v>
      </c>
      <c r="B30">
        <f t="shared" si="0"/>
        <v>0.51700680272108901</v>
      </c>
      <c r="H30">
        <f t="shared" si="2"/>
        <v>0.10070182993197274</v>
      </c>
    </row>
    <row r="31" spans="1:8" x14ac:dyDescent="0.25">
      <c r="A31">
        <f t="shared" si="3"/>
        <v>7.5000000000000089</v>
      </c>
      <c r="B31">
        <f t="shared" si="0"/>
        <v>0.51020408163265374</v>
      </c>
      <c r="H31">
        <f t="shared" si="2"/>
        <v>0.10116289795918362</v>
      </c>
    </row>
    <row r="32" spans="1:8" x14ac:dyDescent="0.25">
      <c r="A32">
        <f t="shared" si="3"/>
        <v>7.4000000000000092</v>
      </c>
      <c r="B32">
        <f t="shared" si="0"/>
        <v>0.50340136054421836</v>
      </c>
      <c r="H32">
        <f t="shared" si="2"/>
        <v>0.1016239659863945</v>
      </c>
    </row>
    <row r="33" spans="1:8" x14ac:dyDescent="0.25">
      <c r="A33">
        <f t="shared" si="3"/>
        <v>7.3000000000000096</v>
      </c>
      <c r="B33">
        <f t="shared" si="0"/>
        <v>0.49659863945578298</v>
      </c>
      <c r="H33">
        <f t="shared" si="2"/>
        <v>0.1020850340136054</v>
      </c>
    </row>
    <row r="34" spans="1:8" x14ac:dyDescent="0.25">
      <c r="A34">
        <f t="shared" si="3"/>
        <v>7.2000000000000099</v>
      </c>
      <c r="B34">
        <f t="shared" si="0"/>
        <v>0.48979591836734765</v>
      </c>
      <c r="H34">
        <f t="shared" si="2"/>
        <v>0.10254610204081628</v>
      </c>
    </row>
    <row r="35" spans="1:8" x14ac:dyDescent="0.25">
      <c r="A35">
        <f t="shared" si="3"/>
        <v>7.1000000000000103</v>
      </c>
      <c r="B35">
        <f t="shared" si="0"/>
        <v>0.48299319727891227</v>
      </c>
      <c r="H35">
        <f t="shared" si="2"/>
        <v>0.10300717006802716</v>
      </c>
    </row>
    <row r="36" spans="1:8" x14ac:dyDescent="0.25">
      <c r="A36">
        <f t="shared" si="3"/>
        <v>7.0000000000000107</v>
      </c>
      <c r="B36">
        <f t="shared" si="0"/>
        <v>0.47619047619047694</v>
      </c>
      <c r="H36">
        <f t="shared" si="2"/>
        <v>0.10346823809523804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A50C-E886-462D-8E67-A0D9190AD867}">
  <dimension ref="A1:H72"/>
  <sheetViews>
    <sheetView topLeftCell="A28" workbookViewId="0">
      <selection activeCell="J29" sqref="J29"/>
    </sheetView>
  </sheetViews>
  <sheetFormatPr baseColWidth="10" defaultRowHeight="15" x14ac:dyDescent="0.25"/>
  <sheetData>
    <row r="1" spans="1:3" x14ac:dyDescent="0.25">
      <c r="A1" s="21" t="s">
        <v>41</v>
      </c>
      <c r="B1" t="s">
        <v>24</v>
      </c>
      <c r="C1" t="s">
        <v>42</v>
      </c>
    </row>
    <row r="2" spans="1:3" x14ac:dyDescent="0.25">
      <c r="A2" s="21">
        <v>0.5</v>
      </c>
      <c r="B2">
        <v>4.88</v>
      </c>
      <c r="C2">
        <v>7.35</v>
      </c>
    </row>
    <row r="3" spans="1:3" x14ac:dyDescent="0.25">
      <c r="A3" s="21">
        <v>0.51</v>
      </c>
      <c r="B3">
        <v>4.9779999999999998</v>
      </c>
      <c r="C3">
        <v>7.4969999999999999</v>
      </c>
    </row>
    <row r="4" spans="1:3" x14ac:dyDescent="0.25">
      <c r="A4" s="21">
        <v>0.52</v>
      </c>
      <c r="B4">
        <v>5.0750000000000002</v>
      </c>
      <c r="C4">
        <v>7.6440000000000001</v>
      </c>
    </row>
    <row r="5" spans="1:3" x14ac:dyDescent="0.25">
      <c r="A5" s="21">
        <v>0.53</v>
      </c>
      <c r="B5">
        <v>5.173</v>
      </c>
      <c r="C5">
        <v>7.7910000000000004</v>
      </c>
    </row>
    <row r="6" spans="1:3" x14ac:dyDescent="0.25">
      <c r="A6" s="21">
        <v>0.54</v>
      </c>
      <c r="B6">
        <v>5.27</v>
      </c>
      <c r="C6">
        <v>7.9379999999999997</v>
      </c>
    </row>
    <row r="7" spans="1:3" x14ac:dyDescent="0.25">
      <c r="A7" s="21">
        <v>0.55000000000000004</v>
      </c>
      <c r="B7">
        <v>5.3680000000000003</v>
      </c>
      <c r="C7">
        <v>8.0850000000000009</v>
      </c>
    </row>
    <row r="8" spans="1:3" x14ac:dyDescent="0.25">
      <c r="A8" s="21">
        <v>0.56000000000000005</v>
      </c>
      <c r="B8">
        <v>5.4660000000000002</v>
      </c>
      <c r="C8">
        <v>8.2319999999999993</v>
      </c>
    </row>
    <row r="9" spans="1:3" x14ac:dyDescent="0.25">
      <c r="A9" s="21">
        <v>0.56999999999999995</v>
      </c>
      <c r="B9">
        <v>5.5629999999999997</v>
      </c>
      <c r="C9">
        <v>8.3789999999999996</v>
      </c>
    </row>
    <row r="10" spans="1:3" x14ac:dyDescent="0.25">
      <c r="A10" s="21">
        <v>0.57999999999999996</v>
      </c>
      <c r="B10">
        <v>5.6609999999999996</v>
      </c>
      <c r="C10">
        <v>8.5259999999999998</v>
      </c>
    </row>
    <row r="11" spans="1:3" x14ac:dyDescent="0.25">
      <c r="A11" s="21">
        <v>0.59</v>
      </c>
      <c r="B11">
        <v>5.758</v>
      </c>
      <c r="C11">
        <v>8.673</v>
      </c>
    </row>
    <row r="12" spans="1:3" x14ac:dyDescent="0.25">
      <c r="A12" s="21">
        <v>0.6</v>
      </c>
      <c r="B12">
        <v>5.8559999999999999</v>
      </c>
      <c r="C12">
        <v>8.82</v>
      </c>
    </row>
    <row r="13" spans="1:3" x14ac:dyDescent="0.25">
      <c r="A13" s="21">
        <v>0.61</v>
      </c>
      <c r="B13">
        <v>5.9539999999999997</v>
      </c>
      <c r="C13">
        <v>8.9670000000000005</v>
      </c>
    </row>
    <row r="14" spans="1:3" x14ac:dyDescent="0.25">
      <c r="A14" s="21">
        <v>0.62</v>
      </c>
      <c r="B14">
        <v>6.0510000000000002</v>
      </c>
      <c r="C14">
        <v>9.1140000000000008</v>
      </c>
    </row>
    <row r="15" spans="1:3" x14ac:dyDescent="0.25">
      <c r="A15" s="21">
        <v>0.63</v>
      </c>
      <c r="B15">
        <v>6.149</v>
      </c>
      <c r="C15">
        <v>9.2609999999999992</v>
      </c>
    </row>
    <row r="16" spans="1:3" x14ac:dyDescent="0.25">
      <c r="A16" s="21">
        <v>0.64</v>
      </c>
      <c r="B16">
        <v>6.2460000000000004</v>
      </c>
      <c r="C16">
        <v>9.4079999999999995</v>
      </c>
    </row>
    <row r="17" spans="1:8" x14ac:dyDescent="0.25">
      <c r="A17" s="21">
        <v>0.65</v>
      </c>
      <c r="B17">
        <v>6.3440000000000003</v>
      </c>
      <c r="C17">
        <v>9.5549999999999997</v>
      </c>
    </row>
    <row r="18" spans="1:8" x14ac:dyDescent="0.25">
      <c r="A18" s="21">
        <v>0.66</v>
      </c>
      <c r="B18">
        <v>6.4420000000000002</v>
      </c>
      <c r="C18">
        <v>9.702</v>
      </c>
    </row>
    <row r="19" spans="1:8" x14ac:dyDescent="0.25">
      <c r="A19" s="21">
        <v>0.67</v>
      </c>
      <c r="B19">
        <v>6.5389999999999997</v>
      </c>
      <c r="C19">
        <v>9.8490000000000002</v>
      </c>
    </row>
    <row r="20" spans="1:8" x14ac:dyDescent="0.25">
      <c r="A20" s="21">
        <v>0.68</v>
      </c>
      <c r="B20">
        <v>6.6369999999999996</v>
      </c>
      <c r="C20">
        <v>9.9960000000000004</v>
      </c>
    </row>
    <row r="21" spans="1:8" x14ac:dyDescent="0.25">
      <c r="A21" s="21">
        <v>0.69</v>
      </c>
      <c r="B21">
        <v>6.734</v>
      </c>
      <c r="C21">
        <v>10.143000000000001</v>
      </c>
    </row>
    <row r="22" spans="1:8" x14ac:dyDescent="0.25">
      <c r="A22" s="21">
        <v>0.7</v>
      </c>
      <c r="B22">
        <v>6.8319999999999999</v>
      </c>
      <c r="C22">
        <v>10.29</v>
      </c>
    </row>
    <row r="23" spans="1:8" x14ac:dyDescent="0.25">
      <c r="A23" s="21">
        <v>0.71</v>
      </c>
      <c r="B23">
        <v>6.93</v>
      </c>
      <c r="C23">
        <v>10.436999999999999</v>
      </c>
    </row>
    <row r="24" spans="1:8" x14ac:dyDescent="0.25">
      <c r="A24" s="21">
        <v>0.72</v>
      </c>
      <c r="B24">
        <v>7.0270000000000001</v>
      </c>
      <c r="C24">
        <v>10.584</v>
      </c>
    </row>
    <row r="25" spans="1:8" x14ac:dyDescent="0.25">
      <c r="A25" s="21">
        <v>0.73</v>
      </c>
      <c r="B25">
        <v>7.125</v>
      </c>
      <c r="C25">
        <v>10.731</v>
      </c>
      <c r="D25" t="s">
        <v>43</v>
      </c>
      <c r="E25" t="s">
        <v>34</v>
      </c>
      <c r="F25" t="s">
        <v>44</v>
      </c>
      <c r="G25" t="s">
        <v>45</v>
      </c>
      <c r="H25" t="s">
        <v>46</v>
      </c>
    </row>
    <row r="26" spans="1:8" x14ac:dyDescent="0.25">
      <c r="A26" s="21">
        <v>0.74</v>
      </c>
      <c r="B26">
        <v>7.2220000000000004</v>
      </c>
      <c r="C26">
        <v>10.878</v>
      </c>
    </row>
    <row r="27" spans="1:8" x14ac:dyDescent="0.25">
      <c r="A27" s="21">
        <v>0.75</v>
      </c>
      <c r="B27">
        <v>7.32</v>
      </c>
      <c r="C27">
        <v>11.025</v>
      </c>
      <c r="D27" t="s">
        <v>43</v>
      </c>
      <c r="E27" t="s">
        <v>47</v>
      </c>
    </row>
    <row r="28" spans="1:8" x14ac:dyDescent="0.25">
      <c r="A28" s="21">
        <v>0.76</v>
      </c>
      <c r="B28">
        <v>7.4180000000000001</v>
      </c>
      <c r="C28">
        <v>11.172000000000001</v>
      </c>
    </row>
    <row r="29" spans="1:8" x14ac:dyDescent="0.25">
      <c r="A29" s="21">
        <v>0.77</v>
      </c>
      <c r="B29">
        <v>7.5149999999999997</v>
      </c>
      <c r="C29">
        <v>11.319000000000001</v>
      </c>
      <c r="D29" t="s">
        <v>43</v>
      </c>
      <c r="E29" t="s">
        <v>34</v>
      </c>
      <c r="F29" t="s">
        <v>44</v>
      </c>
      <c r="G29" t="s">
        <v>48</v>
      </c>
    </row>
    <row r="30" spans="1:8" x14ac:dyDescent="0.25">
      <c r="A30" s="21">
        <v>0.78</v>
      </c>
      <c r="B30">
        <v>7.6130000000000004</v>
      </c>
      <c r="C30">
        <v>11.465999999999999</v>
      </c>
    </row>
    <row r="31" spans="1:8" x14ac:dyDescent="0.25">
      <c r="A31" s="21">
        <v>0.79</v>
      </c>
      <c r="B31">
        <v>7.71</v>
      </c>
      <c r="C31">
        <v>11.613</v>
      </c>
    </row>
    <row r="32" spans="1:8" x14ac:dyDescent="0.25">
      <c r="A32" s="21">
        <v>0.8</v>
      </c>
      <c r="B32">
        <v>7.8079999999999998</v>
      </c>
      <c r="C32">
        <v>11.76</v>
      </c>
      <c r="D32" t="s">
        <v>43</v>
      </c>
      <c r="E32" t="s">
        <v>49</v>
      </c>
      <c r="F32" t="s">
        <v>50</v>
      </c>
    </row>
    <row r="33" spans="1:8" x14ac:dyDescent="0.25">
      <c r="A33" s="21">
        <v>0.81</v>
      </c>
      <c r="B33">
        <v>7.9059999999999997</v>
      </c>
      <c r="C33">
        <v>11.907</v>
      </c>
    </row>
    <row r="34" spans="1:8" x14ac:dyDescent="0.25">
      <c r="A34" s="21">
        <v>0.82</v>
      </c>
      <c r="B34">
        <v>8.0030000000000001</v>
      </c>
      <c r="C34">
        <v>12.054</v>
      </c>
    </row>
    <row r="35" spans="1:8" x14ac:dyDescent="0.25">
      <c r="A35" s="21">
        <v>0.83</v>
      </c>
      <c r="B35">
        <v>8.1010000000000009</v>
      </c>
      <c r="C35">
        <v>12.201000000000001</v>
      </c>
    </row>
    <row r="36" spans="1:8" x14ac:dyDescent="0.25">
      <c r="A36" s="21">
        <v>0.84</v>
      </c>
      <c r="B36">
        <v>8.1980000000000004</v>
      </c>
      <c r="C36">
        <v>12.348000000000001</v>
      </c>
      <c r="D36" t="s">
        <v>43</v>
      </c>
      <c r="E36" t="s">
        <v>51</v>
      </c>
      <c r="F36" t="s">
        <v>52</v>
      </c>
      <c r="G36" t="s">
        <v>53</v>
      </c>
    </row>
    <row r="37" spans="1:8" x14ac:dyDescent="0.25">
      <c r="A37" s="21">
        <v>0.85</v>
      </c>
      <c r="B37">
        <v>8.2959999999999994</v>
      </c>
      <c r="C37">
        <v>12.494999999999999</v>
      </c>
    </row>
    <row r="38" spans="1:8" x14ac:dyDescent="0.25">
      <c r="A38" s="21">
        <v>0.86</v>
      </c>
      <c r="B38">
        <v>8.3940000000000001</v>
      </c>
      <c r="C38">
        <v>12.641999999999999</v>
      </c>
    </row>
    <row r="39" spans="1:8" x14ac:dyDescent="0.25">
      <c r="A39" s="21">
        <v>0.87</v>
      </c>
      <c r="B39">
        <v>8.4909999999999997</v>
      </c>
      <c r="C39">
        <v>12.789</v>
      </c>
      <c r="D39" t="s">
        <v>43</v>
      </c>
      <c r="E39" t="s">
        <v>54</v>
      </c>
    </row>
    <row r="40" spans="1:8" x14ac:dyDescent="0.25">
      <c r="A40" s="21">
        <v>0.88</v>
      </c>
      <c r="B40">
        <v>8.5890000000000004</v>
      </c>
      <c r="C40">
        <v>12.936</v>
      </c>
    </row>
    <row r="41" spans="1:8" x14ac:dyDescent="0.25">
      <c r="A41" s="21">
        <v>0.89</v>
      </c>
      <c r="B41">
        <v>8.6859999999999999</v>
      </c>
      <c r="C41">
        <v>13.083</v>
      </c>
    </row>
    <row r="42" spans="1:8" x14ac:dyDescent="0.25">
      <c r="A42" s="21">
        <v>0.9</v>
      </c>
      <c r="B42">
        <v>8.7840000000000007</v>
      </c>
      <c r="C42">
        <v>13.23</v>
      </c>
    </row>
    <row r="43" spans="1:8" x14ac:dyDescent="0.25">
      <c r="A43" s="21">
        <v>0.91</v>
      </c>
      <c r="B43">
        <v>8.8819999999999997</v>
      </c>
      <c r="C43">
        <v>13.377000000000001</v>
      </c>
      <c r="D43" t="s">
        <v>43</v>
      </c>
      <c r="E43" t="s">
        <v>51</v>
      </c>
      <c r="F43" t="s">
        <v>52</v>
      </c>
      <c r="G43" t="s">
        <v>55</v>
      </c>
      <c r="H43" t="s">
        <v>56</v>
      </c>
    </row>
    <row r="44" spans="1:8" x14ac:dyDescent="0.25">
      <c r="A44" s="21">
        <v>0.92</v>
      </c>
      <c r="B44">
        <v>8.9789999999999992</v>
      </c>
      <c r="C44">
        <v>13.523999999999999</v>
      </c>
    </row>
    <row r="45" spans="1:8" x14ac:dyDescent="0.25">
      <c r="A45" s="21">
        <v>0.93</v>
      </c>
      <c r="B45">
        <v>9.077</v>
      </c>
      <c r="C45">
        <v>13.670999999999999</v>
      </c>
    </row>
    <row r="46" spans="1:8" x14ac:dyDescent="0.25">
      <c r="A46" s="21">
        <v>0.94</v>
      </c>
      <c r="B46">
        <v>9.1739999999999995</v>
      </c>
      <c r="C46">
        <v>13.818</v>
      </c>
    </row>
    <row r="47" spans="1:8" x14ac:dyDescent="0.25">
      <c r="A47" s="21">
        <v>0.95</v>
      </c>
      <c r="B47">
        <v>9.2720000000000002</v>
      </c>
      <c r="C47">
        <v>13.965</v>
      </c>
    </row>
    <row r="48" spans="1:8" x14ac:dyDescent="0.25">
      <c r="A48" s="21">
        <v>0.96</v>
      </c>
      <c r="B48">
        <v>9.3699999999999992</v>
      </c>
      <c r="C48">
        <v>14.112</v>
      </c>
    </row>
    <row r="49" spans="1:3" x14ac:dyDescent="0.25">
      <c r="A49" s="21">
        <v>0.97</v>
      </c>
      <c r="B49">
        <v>9.4670000000000005</v>
      </c>
      <c r="C49">
        <v>14.259</v>
      </c>
    </row>
    <row r="50" spans="1:3" x14ac:dyDescent="0.25">
      <c r="A50" s="21">
        <v>0.98</v>
      </c>
      <c r="B50">
        <v>9.5649999999999995</v>
      </c>
      <c r="C50">
        <v>14.406000000000001</v>
      </c>
    </row>
    <row r="51" spans="1:3" x14ac:dyDescent="0.25">
      <c r="A51" s="21">
        <v>0.99</v>
      </c>
      <c r="B51">
        <v>9.6620000000000008</v>
      </c>
      <c r="C51">
        <v>14.553000000000001</v>
      </c>
    </row>
    <row r="52" spans="1:3" x14ac:dyDescent="0.25">
      <c r="A52" s="21">
        <v>1</v>
      </c>
      <c r="B52">
        <v>9.76</v>
      </c>
      <c r="C52">
        <v>14.7</v>
      </c>
    </row>
    <row r="53" spans="1:3" x14ac:dyDescent="0.25">
      <c r="A53" s="21">
        <v>1.01</v>
      </c>
      <c r="B53">
        <v>9.8580000000000005</v>
      </c>
      <c r="C53">
        <v>14.847</v>
      </c>
    </row>
    <row r="54" spans="1:3" x14ac:dyDescent="0.25">
      <c r="A54" s="21">
        <v>1.02</v>
      </c>
      <c r="B54">
        <v>9.9550000000000001</v>
      </c>
      <c r="C54">
        <v>14.994</v>
      </c>
    </row>
    <row r="55" spans="1:3" x14ac:dyDescent="0.25">
      <c r="A55" s="21">
        <v>1.03</v>
      </c>
      <c r="B55">
        <v>10.053000000000001</v>
      </c>
      <c r="C55">
        <v>15.141</v>
      </c>
    </row>
    <row r="56" spans="1:3" x14ac:dyDescent="0.25">
      <c r="A56" s="21">
        <v>1.04</v>
      </c>
      <c r="B56">
        <v>10.15</v>
      </c>
      <c r="C56">
        <v>15.288</v>
      </c>
    </row>
    <row r="57" spans="1:3" x14ac:dyDescent="0.25">
      <c r="A57" s="21">
        <v>1.05</v>
      </c>
      <c r="B57">
        <v>10.247999999999999</v>
      </c>
      <c r="C57">
        <v>15.435</v>
      </c>
    </row>
    <row r="58" spans="1:3" x14ac:dyDescent="0.25">
      <c r="A58" s="21">
        <v>1.06</v>
      </c>
      <c r="B58">
        <v>10.346</v>
      </c>
      <c r="C58">
        <v>15.582000000000001</v>
      </c>
    </row>
    <row r="59" spans="1:3" x14ac:dyDescent="0.25">
      <c r="A59" s="21">
        <v>1.07</v>
      </c>
      <c r="B59">
        <v>10.443</v>
      </c>
      <c r="C59">
        <v>15.728999999999999</v>
      </c>
    </row>
    <row r="60" spans="1:3" x14ac:dyDescent="0.25">
      <c r="A60" s="21">
        <v>1.08</v>
      </c>
      <c r="B60">
        <v>10.541</v>
      </c>
      <c r="C60">
        <v>15.875999999999999</v>
      </c>
    </row>
    <row r="61" spans="1:3" x14ac:dyDescent="0.25">
      <c r="A61" s="21">
        <v>1.0900000000000001</v>
      </c>
      <c r="B61">
        <v>10.638</v>
      </c>
      <c r="C61">
        <v>16.023</v>
      </c>
    </row>
    <row r="62" spans="1:3" x14ac:dyDescent="0.25">
      <c r="A62" s="21">
        <v>1.1000000000000001</v>
      </c>
      <c r="B62">
        <v>10.736000000000001</v>
      </c>
      <c r="C62">
        <v>16.170000000000002</v>
      </c>
    </row>
    <row r="63" spans="1:3" x14ac:dyDescent="0.25">
      <c r="A63" s="21">
        <v>1.1100000000000001</v>
      </c>
      <c r="B63">
        <v>10.834</v>
      </c>
      <c r="C63">
        <v>16.317</v>
      </c>
    </row>
    <row r="64" spans="1:3" x14ac:dyDescent="0.25">
      <c r="A64" s="21">
        <v>1.1200000000000001</v>
      </c>
      <c r="B64">
        <v>10.930999999999999</v>
      </c>
      <c r="C64">
        <v>16.463999999999999</v>
      </c>
    </row>
    <row r="65" spans="1:3" x14ac:dyDescent="0.25">
      <c r="A65" s="21">
        <v>1.1299999999999999</v>
      </c>
      <c r="B65">
        <v>11.029</v>
      </c>
      <c r="C65">
        <v>16.611000000000001</v>
      </c>
    </row>
    <row r="66" spans="1:3" x14ac:dyDescent="0.25">
      <c r="A66" s="21">
        <v>1.1399999999999999</v>
      </c>
      <c r="B66">
        <v>11.125999999999999</v>
      </c>
      <c r="C66">
        <v>16.757999999999999</v>
      </c>
    </row>
    <row r="67" spans="1:3" x14ac:dyDescent="0.25">
      <c r="A67" s="21">
        <v>1.1499999999999999</v>
      </c>
      <c r="B67">
        <v>11.224</v>
      </c>
      <c r="C67">
        <v>16.905000000000001</v>
      </c>
    </row>
    <row r="68" spans="1:3" x14ac:dyDescent="0.25">
      <c r="A68" s="21">
        <v>1.1599999999999999</v>
      </c>
      <c r="B68">
        <v>11.321999999999999</v>
      </c>
      <c r="C68">
        <v>17.052</v>
      </c>
    </row>
    <row r="69" spans="1:3" x14ac:dyDescent="0.25">
      <c r="A69" s="21">
        <v>1.17</v>
      </c>
      <c r="B69">
        <v>11.419</v>
      </c>
      <c r="C69">
        <v>17.199000000000002</v>
      </c>
    </row>
    <row r="70" spans="1:3" x14ac:dyDescent="0.25">
      <c r="A70" s="21">
        <v>1.18</v>
      </c>
      <c r="B70">
        <v>11.516999999999999</v>
      </c>
      <c r="C70">
        <v>17.346</v>
      </c>
    </row>
    <row r="71" spans="1:3" x14ac:dyDescent="0.25">
      <c r="A71" s="21">
        <v>1.19</v>
      </c>
      <c r="B71">
        <v>11.614000000000001</v>
      </c>
      <c r="C71">
        <v>17.492999999999999</v>
      </c>
    </row>
    <row r="72" spans="1:3" x14ac:dyDescent="0.25">
      <c r="A72" s="21">
        <v>1.2</v>
      </c>
      <c r="B72">
        <v>11.712</v>
      </c>
      <c r="C72">
        <v>17.64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6D48-62EF-400D-ABDB-60E632DED6C7}">
  <dimension ref="A1:R20"/>
  <sheetViews>
    <sheetView workbookViewId="0">
      <selection activeCell="E30" sqref="E30"/>
    </sheetView>
  </sheetViews>
  <sheetFormatPr baseColWidth="10" defaultRowHeight="15" x14ac:dyDescent="0.25"/>
  <sheetData>
    <row r="1" spans="1:18" x14ac:dyDescent="0.25">
      <c r="A1" s="2">
        <v>1.085</v>
      </c>
      <c r="B1" s="2">
        <v>1.085</v>
      </c>
      <c r="C1" s="2">
        <v>1.0609999999999999</v>
      </c>
      <c r="D1" s="2">
        <v>1.0760000000000001</v>
      </c>
      <c r="E1" s="2">
        <v>1.0429999999999999</v>
      </c>
      <c r="F1" s="2">
        <v>1.0329999999999999</v>
      </c>
      <c r="G1" s="2">
        <v>1.0549999999999999</v>
      </c>
      <c r="H1" s="2">
        <v>1.056</v>
      </c>
      <c r="I1" s="2">
        <v>1.004</v>
      </c>
      <c r="J1" s="2">
        <v>0.97740000000000005</v>
      </c>
      <c r="K1" s="2">
        <v>0.96519999999999995</v>
      </c>
      <c r="L1" s="2">
        <v>1.0229999999999999</v>
      </c>
      <c r="M1" s="2">
        <v>1.1100000000000001</v>
      </c>
      <c r="N1" s="2">
        <v>0.99750000000000005</v>
      </c>
      <c r="O1" s="2">
        <v>1.0029999999999999</v>
      </c>
      <c r="P1" s="2">
        <v>1</v>
      </c>
      <c r="Q1" s="2">
        <v>1.006</v>
      </c>
      <c r="R1" s="2">
        <v>1.02</v>
      </c>
    </row>
    <row r="2" spans="1:18" x14ac:dyDescent="0.25">
      <c r="A2" s="2">
        <v>1.085</v>
      </c>
      <c r="B2" s="2">
        <v>1.085</v>
      </c>
      <c r="C2" s="2">
        <v>1.0649999999999999</v>
      </c>
      <c r="D2" s="2">
        <v>1.0249999999999999</v>
      </c>
      <c r="E2" s="2">
        <v>1.02</v>
      </c>
      <c r="F2" s="2">
        <v>1.034</v>
      </c>
      <c r="G2" s="2">
        <v>1.042</v>
      </c>
      <c r="H2" s="2">
        <v>1.0269999999999999</v>
      </c>
      <c r="I2" s="2">
        <v>0.96799999999999997</v>
      </c>
      <c r="J2" s="2">
        <v>0.97519999999999996</v>
      </c>
      <c r="K2" s="2">
        <v>0.96779999999999999</v>
      </c>
      <c r="L2" s="2">
        <v>1.036</v>
      </c>
      <c r="M2" s="2">
        <v>1.1100000000000001</v>
      </c>
      <c r="N2" s="2">
        <v>0.99750000000000005</v>
      </c>
      <c r="O2" s="2">
        <v>1.0029999999999999</v>
      </c>
      <c r="P2" s="2">
        <v>1</v>
      </c>
      <c r="Q2" s="2">
        <v>1.006</v>
      </c>
      <c r="R2" s="2">
        <v>1.02</v>
      </c>
    </row>
    <row r="3" spans="1:18" x14ac:dyDescent="0.25">
      <c r="A3" s="2">
        <v>1.0669999999999999</v>
      </c>
      <c r="B3" s="2">
        <v>1.0669999999999999</v>
      </c>
      <c r="C3" s="2">
        <v>1.0609999999999999</v>
      </c>
      <c r="D3" s="2">
        <v>1.0169999999999999</v>
      </c>
      <c r="E3" s="2">
        <v>1.014</v>
      </c>
      <c r="F3" s="2">
        <v>1.0209999999999999</v>
      </c>
      <c r="G3" s="2">
        <v>1.042</v>
      </c>
      <c r="H3" s="2">
        <v>1.018</v>
      </c>
      <c r="I3" s="2">
        <v>0.97050000000000003</v>
      </c>
      <c r="J3" s="2">
        <v>0.97289999999999999</v>
      </c>
      <c r="K3" s="2">
        <v>0.97040000000000004</v>
      </c>
      <c r="L3" s="2">
        <v>1.05</v>
      </c>
      <c r="M3" s="2">
        <v>1.056</v>
      </c>
      <c r="N3" s="2">
        <v>0.99750000000000005</v>
      </c>
      <c r="O3" s="2">
        <v>1.0029999999999999</v>
      </c>
      <c r="P3" s="2">
        <v>1</v>
      </c>
      <c r="Q3" s="2">
        <v>1.006</v>
      </c>
      <c r="R3" s="2">
        <v>1.02</v>
      </c>
    </row>
    <row r="4" spans="1:18" x14ac:dyDescent="0.25">
      <c r="A4" s="2">
        <v>1.0660000000000001</v>
      </c>
      <c r="B4" s="2">
        <v>1.0660000000000001</v>
      </c>
      <c r="C4" s="2">
        <v>1.034</v>
      </c>
      <c r="D4" s="2">
        <v>1.0069999999999999</v>
      </c>
      <c r="E4" s="2">
        <v>1.0049999999999999</v>
      </c>
      <c r="F4" s="2">
        <v>1.018</v>
      </c>
      <c r="G4" s="2">
        <v>1.016</v>
      </c>
      <c r="H4" s="2">
        <v>1.0009999999999999</v>
      </c>
      <c r="I4" s="2">
        <v>0.98029999999999995</v>
      </c>
      <c r="J4" s="2">
        <v>0.95909999999999995</v>
      </c>
      <c r="K4" s="2">
        <v>0.96589999999999998</v>
      </c>
      <c r="L4" s="2">
        <v>1.0269999999999999</v>
      </c>
      <c r="M4" s="2">
        <v>1.0009999999999999</v>
      </c>
      <c r="N4" s="2">
        <v>1.0329999999999999</v>
      </c>
      <c r="O4" s="2">
        <v>1.012</v>
      </c>
      <c r="P4" s="2">
        <v>1</v>
      </c>
      <c r="Q4" s="2">
        <v>0.995</v>
      </c>
      <c r="R4" s="2">
        <v>1</v>
      </c>
    </row>
    <row r="5" spans="1:18" x14ac:dyDescent="0.25">
      <c r="A5" s="2">
        <v>1.0609999999999999</v>
      </c>
      <c r="B5" s="2">
        <v>1.0609999999999999</v>
      </c>
      <c r="C5" s="2">
        <v>1.022</v>
      </c>
      <c r="D5" s="2">
        <v>0.99960000000000004</v>
      </c>
      <c r="E5" s="2">
        <v>0.98160000000000003</v>
      </c>
      <c r="F5" s="2">
        <v>1.008</v>
      </c>
      <c r="G5" s="2">
        <v>0.98440000000000005</v>
      </c>
      <c r="H5" s="2">
        <v>0.98839999999999995</v>
      </c>
      <c r="I5" s="2">
        <v>0.97629999999999995</v>
      </c>
      <c r="J5" s="2">
        <v>0.94540000000000002</v>
      </c>
      <c r="K5" s="2">
        <v>0.97350000000000003</v>
      </c>
      <c r="L5" s="2">
        <v>0.9879</v>
      </c>
      <c r="M5" s="2">
        <v>1.01</v>
      </c>
      <c r="N5" s="2">
        <v>1.0529999999999999</v>
      </c>
      <c r="O5" s="2">
        <v>1.0149999999999999</v>
      </c>
      <c r="P5" s="2">
        <v>0.995</v>
      </c>
      <c r="Q5" s="2">
        <v>1</v>
      </c>
      <c r="R5" s="2">
        <v>0.98499999999999999</v>
      </c>
    </row>
    <row r="6" spans="1:18" x14ac:dyDescent="0.25">
      <c r="A6" s="2">
        <v>1.0589999999999999</v>
      </c>
      <c r="B6" s="2">
        <v>1.0589999999999999</v>
      </c>
      <c r="C6" s="2">
        <v>1.002</v>
      </c>
      <c r="D6" s="2">
        <v>0.97850000000000004</v>
      </c>
      <c r="E6" s="2">
        <v>0.97370000000000001</v>
      </c>
      <c r="F6" s="2">
        <v>0.98850000000000005</v>
      </c>
      <c r="G6" s="2">
        <v>0.96909999999999996</v>
      </c>
      <c r="H6" s="2">
        <v>0.96630000000000005</v>
      </c>
      <c r="I6" s="2">
        <v>0.97240000000000004</v>
      </c>
      <c r="J6" s="2">
        <v>0.95240000000000002</v>
      </c>
      <c r="K6" s="2">
        <v>0.94989999999999997</v>
      </c>
      <c r="L6" s="2">
        <v>1.0169999999999999</v>
      </c>
      <c r="M6" s="2">
        <v>1.0289999999999999</v>
      </c>
      <c r="N6" s="2">
        <v>1.0549999999999999</v>
      </c>
      <c r="O6" s="2">
        <v>1</v>
      </c>
      <c r="P6" s="2">
        <v>0.99199999999999999</v>
      </c>
      <c r="Q6" s="2">
        <v>1</v>
      </c>
      <c r="R6" s="2">
        <v>1.0249999999999999</v>
      </c>
    </row>
    <row r="7" spans="1:18" x14ac:dyDescent="0.25">
      <c r="A7" s="2">
        <v>1.0580000000000001</v>
      </c>
      <c r="B7" s="2">
        <v>1.0580000000000001</v>
      </c>
      <c r="C7" s="2">
        <v>0.99680000000000002</v>
      </c>
      <c r="D7" s="2">
        <v>0.97119999999999995</v>
      </c>
      <c r="E7" s="2">
        <v>0.97140000000000004</v>
      </c>
      <c r="F7" s="2">
        <v>0.97460000000000002</v>
      </c>
      <c r="G7" s="2">
        <v>0.96530000000000005</v>
      </c>
      <c r="H7" s="2">
        <v>0.94430000000000003</v>
      </c>
      <c r="I7" s="2">
        <v>0.95879999999999999</v>
      </c>
      <c r="J7" s="2">
        <v>0.95050000000000001</v>
      </c>
      <c r="K7" s="2">
        <v>0.93610000000000004</v>
      </c>
      <c r="L7" s="2">
        <v>1.02</v>
      </c>
      <c r="M7" s="2">
        <v>1.0149999999999999</v>
      </c>
      <c r="N7" s="2">
        <v>1.03</v>
      </c>
      <c r="O7" s="2">
        <v>0.98399999999999999</v>
      </c>
      <c r="P7" s="2">
        <v>1.01</v>
      </c>
      <c r="Q7" s="2">
        <v>0.99299999999999999</v>
      </c>
      <c r="R7" s="2">
        <v>1.01</v>
      </c>
    </row>
    <row r="8" spans="1:18" x14ac:dyDescent="0.25">
      <c r="A8" s="2">
        <v>1.034</v>
      </c>
      <c r="B8" s="2">
        <v>1.034</v>
      </c>
      <c r="C8" s="2">
        <v>0.98240000000000005</v>
      </c>
      <c r="D8" s="2">
        <v>0.97599999999999998</v>
      </c>
      <c r="E8" s="2">
        <v>0.97470000000000001</v>
      </c>
      <c r="F8" s="2">
        <v>0.96540000000000004</v>
      </c>
      <c r="G8" s="2">
        <v>0.95950000000000002</v>
      </c>
      <c r="H8" s="2">
        <v>0.95550000000000002</v>
      </c>
      <c r="I8" s="2">
        <v>0.94710000000000005</v>
      </c>
      <c r="J8" s="2">
        <v>0.93569999999999998</v>
      </c>
      <c r="K8" s="2">
        <v>0.98099999999999998</v>
      </c>
      <c r="L8" s="2">
        <v>1.016</v>
      </c>
      <c r="M8" s="2">
        <v>1.0049999999999999</v>
      </c>
      <c r="N8" s="2">
        <v>0.99750000000000005</v>
      </c>
      <c r="O8" s="2">
        <v>1.01</v>
      </c>
      <c r="P8" s="2">
        <v>1</v>
      </c>
      <c r="Q8" s="2">
        <v>0.99</v>
      </c>
      <c r="R8" s="2">
        <v>1</v>
      </c>
    </row>
    <row r="9" spans="1:18" x14ac:dyDescent="0.25">
      <c r="A9" s="2">
        <v>1.01</v>
      </c>
      <c r="B9" s="2">
        <v>1.01</v>
      </c>
      <c r="C9" s="2">
        <v>0.96799999999999997</v>
      </c>
      <c r="D9" s="2">
        <v>0.96130000000000004</v>
      </c>
      <c r="E9" s="2">
        <v>0.98360000000000003</v>
      </c>
      <c r="F9" s="2">
        <v>0.96550000000000002</v>
      </c>
      <c r="G9" s="2">
        <v>0.95379999999999998</v>
      </c>
      <c r="H9" s="2">
        <v>0.95220000000000005</v>
      </c>
      <c r="I9" s="2">
        <v>0.93989999999999996</v>
      </c>
      <c r="J9" s="2">
        <v>0.98080000000000001</v>
      </c>
      <c r="K9" s="2">
        <v>0.98499999999999999</v>
      </c>
      <c r="L9" s="2">
        <v>1.004</v>
      </c>
      <c r="M9" s="2">
        <v>0.995</v>
      </c>
      <c r="N9" s="2">
        <v>1.038</v>
      </c>
      <c r="O9" s="2">
        <v>1</v>
      </c>
      <c r="P9" s="2">
        <v>1.004</v>
      </c>
      <c r="Q9" s="2">
        <v>0.98799999999999999</v>
      </c>
      <c r="R9" s="2">
        <v>0.98</v>
      </c>
    </row>
    <row r="10" spans="1:18" x14ac:dyDescent="0.25">
      <c r="A10" s="2">
        <v>1</v>
      </c>
      <c r="B10" s="2">
        <v>1</v>
      </c>
      <c r="C10" s="2">
        <v>0.97289999999999999</v>
      </c>
      <c r="D10" s="2">
        <v>0.94669999999999999</v>
      </c>
      <c r="E10" s="2">
        <v>0.96679999999999999</v>
      </c>
      <c r="F10" s="2">
        <v>0.94599999999999995</v>
      </c>
      <c r="G10" s="2">
        <v>0.95660000000000001</v>
      </c>
      <c r="H10" s="2">
        <v>0.94779999999999998</v>
      </c>
      <c r="I10" s="2">
        <v>0.9546</v>
      </c>
      <c r="J10" s="2">
        <v>0.96330000000000005</v>
      </c>
      <c r="K10" s="2">
        <v>0.99370000000000003</v>
      </c>
      <c r="L10" s="2">
        <v>0.99250000000000005</v>
      </c>
      <c r="M10" s="2">
        <v>0.995</v>
      </c>
      <c r="N10" s="2">
        <v>1.0229999999999999</v>
      </c>
      <c r="O10" s="2">
        <v>0.99199999999999999</v>
      </c>
      <c r="P10" s="2">
        <v>0.98299999999999998</v>
      </c>
      <c r="Q10" s="2">
        <v>0.97599999999999998</v>
      </c>
      <c r="R10" s="2">
        <v>0.97</v>
      </c>
    </row>
    <row r="11" spans="1:18" x14ac:dyDescent="0.25">
      <c r="A11" s="2">
        <v>0.99</v>
      </c>
      <c r="B11" s="2">
        <v>0.99</v>
      </c>
      <c r="C11" s="2">
        <v>0.95499999999999996</v>
      </c>
      <c r="D11" s="2">
        <v>0.94610000000000005</v>
      </c>
      <c r="E11" s="2">
        <v>0.95</v>
      </c>
      <c r="F11" s="2">
        <v>0.92659999999999998</v>
      </c>
      <c r="G11" s="2">
        <v>0.93559999999999999</v>
      </c>
      <c r="H11" s="2">
        <v>0.93930000000000002</v>
      </c>
      <c r="I11" s="2">
        <v>0.95550000000000002</v>
      </c>
      <c r="J11" s="2">
        <v>0.97409999999999997</v>
      </c>
      <c r="K11" s="2">
        <v>1.0029999999999999</v>
      </c>
      <c r="L11" s="2">
        <v>0.97</v>
      </c>
      <c r="M11" s="2">
        <v>0.99750000000000005</v>
      </c>
      <c r="N11" s="2">
        <v>0.99750000000000005</v>
      </c>
      <c r="O11" s="2">
        <v>0.98499999999999999</v>
      </c>
      <c r="P11" s="2">
        <v>0.995</v>
      </c>
      <c r="Q11" s="2">
        <v>0.98</v>
      </c>
      <c r="R11" s="2">
        <v>0.97</v>
      </c>
    </row>
    <row r="12" spans="1:18" x14ac:dyDescent="0.25">
      <c r="A12" s="2">
        <v>0.99</v>
      </c>
      <c r="B12" s="2">
        <v>0.99</v>
      </c>
      <c r="C12" s="2">
        <v>0.95499999999999996</v>
      </c>
      <c r="D12" s="2">
        <v>0.93500000000000005</v>
      </c>
      <c r="E12" s="2">
        <v>0.91</v>
      </c>
      <c r="F12" s="2">
        <v>0.92500000000000004</v>
      </c>
      <c r="G12" s="2">
        <v>0.91610000000000003</v>
      </c>
      <c r="H12" s="2">
        <v>0.92879999999999996</v>
      </c>
      <c r="I12" s="2">
        <v>0.93830000000000002</v>
      </c>
      <c r="J12" s="2">
        <v>0.98499999999999999</v>
      </c>
      <c r="K12" s="2">
        <v>0.98750000000000004</v>
      </c>
      <c r="L12" s="2">
        <v>0.99</v>
      </c>
      <c r="M12" s="2">
        <v>0.98499999999999999</v>
      </c>
      <c r="N12" s="2">
        <v>0.98250000000000004</v>
      </c>
      <c r="O12" s="2">
        <v>0.97</v>
      </c>
      <c r="P12" s="2">
        <v>0.98799999999999999</v>
      </c>
      <c r="Q12" s="2">
        <v>0.97</v>
      </c>
      <c r="R12" s="2">
        <v>0.95</v>
      </c>
    </row>
    <row r="13" spans="1:18" x14ac:dyDescent="0.25">
      <c r="A13" s="2">
        <v>0.99</v>
      </c>
      <c r="B13" s="2">
        <v>0.99</v>
      </c>
      <c r="C13" s="2">
        <v>0.95499999999999996</v>
      </c>
      <c r="D13" s="2">
        <v>0.93500000000000005</v>
      </c>
      <c r="E13" s="2">
        <v>0.91</v>
      </c>
      <c r="F13" s="2">
        <v>0.90500000000000003</v>
      </c>
      <c r="G13" s="2">
        <v>0.88849999999999996</v>
      </c>
      <c r="H13" s="2">
        <v>0.91300000000000003</v>
      </c>
      <c r="I13" s="2">
        <v>0.93230000000000002</v>
      </c>
      <c r="J13" s="2">
        <v>1.0029999999999999</v>
      </c>
      <c r="K13" s="2">
        <v>1</v>
      </c>
      <c r="L13" s="2">
        <v>0.98250000000000004</v>
      </c>
      <c r="M13" s="2">
        <v>0.97250000000000003</v>
      </c>
      <c r="N13" s="2">
        <v>0.97</v>
      </c>
      <c r="O13" s="2">
        <v>0.96</v>
      </c>
      <c r="P13" s="2">
        <v>0.97599999999999998</v>
      </c>
      <c r="Q13" s="2">
        <v>0.95499999999999996</v>
      </c>
      <c r="R13" s="2">
        <v>0.96199999999999997</v>
      </c>
    </row>
    <row r="14" spans="1:18" x14ac:dyDescent="0.25">
      <c r="A14" s="2">
        <v>0.99</v>
      </c>
      <c r="B14" s="2">
        <v>0.99</v>
      </c>
      <c r="C14" s="2">
        <v>0.95499999999999996</v>
      </c>
      <c r="D14" s="2">
        <v>0.93500000000000005</v>
      </c>
      <c r="E14" s="2">
        <v>0.91</v>
      </c>
      <c r="F14" s="2">
        <v>0.90500000000000003</v>
      </c>
      <c r="G14" s="2">
        <v>0.90859999999999996</v>
      </c>
      <c r="H14" s="2">
        <v>0.9375</v>
      </c>
      <c r="I14" s="2">
        <v>0.98</v>
      </c>
      <c r="J14" s="2">
        <v>0.98499999999999999</v>
      </c>
      <c r="K14" s="2">
        <v>0.97499999999999998</v>
      </c>
      <c r="L14" s="2">
        <v>0.97</v>
      </c>
      <c r="M14" s="2">
        <v>0.95250000000000001</v>
      </c>
      <c r="N14" s="2">
        <v>0.97250000000000003</v>
      </c>
      <c r="O14" s="2">
        <v>0.96</v>
      </c>
      <c r="P14" s="2">
        <v>1</v>
      </c>
      <c r="Q14" s="2">
        <v>0.97699999999999998</v>
      </c>
      <c r="R14" s="2">
        <v>0.98</v>
      </c>
    </row>
    <row r="15" spans="1:18" x14ac:dyDescent="0.25">
      <c r="A15" s="2">
        <v>0.99</v>
      </c>
      <c r="B15" s="2">
        <v>0.99</v>
      </c>
      <c r="C15" s="2">
        <v>0.95499999999999996</v>
      </c>
      <c r="D15" s="2">
        <v>0.93500000000000005</v>
      </c>
      <c r="E15" s="2">
        <v>0.91</v>
      </c>
      <c r="F15" s="2">
        <v>0.90500000000000003</v>
      </c>
      <c r="G15" s="2">
        <v>0.90859999999999996</v>
      </c>
      <c r="H15" s="2">
        <v>0.9375</v>
      </c>
      <c r="I15" s="2">
        <v>0.98</v>
      </c>
      <c r="J15" s="2">
        <v>0.96419999999999995</v>
      </c>
      <c r="K15" s="2">
        <v>0.97499999999999998</v>
      </c>
      <c r="L15" s="2">
        <v>0.96630000000000005</v>
      </c>
      <c r="M15" s="2">
        <v>0.94520000000000004</v>
      </c>
      <c r="N15" s="2">
        <v>0.96879999999999999</v>
      </c>
      <c r="O15" s="2">
        <v>0.9768</v>
      </c>
      <c r="P15" s="2">
        <v>1</v>
      </c>
      <c r="Q15" s="2">
        <v>0.97699999999999998</v>
      </c>
      <c r="R15" s="2">
        <v>0.89639999999999997</v>
      </c>
    </row>
    <row r="16" spans="1:18" x14ac:dyDescent="0.25">
      <c r="A16" s="2">
        <v>0.99</v>
      </c>
      <c r="B16" s="2">
        <v>0.99</v>
      </c>
      <c r="C16" s="2">
        <v>0.95499999999999996</v>
      </c>
      <c r="D16" s="2">
        <v>0.93500000000000005</v>
      </c>
      <c r="E16" s="2">
        <v>0.91</v>
      </c>
      <c r="F16" s="2">
        <v>0.90500000000000003</v>
      </c>
      <c r="G16" s="2">
        <v>0.90859999999999996</v>
      </c>
      <c r="H16" s="2">
        <v>0.9375</v>
      </c>
      <c r="I16" s="2">
        <v>0.98</v>
      </c>
      <c r="J16" s="2">
        <v>0.96319999999999995</v>
      </c>
      <c r="K16" s="2">
        <v>0.95079999999999998</v>
      </c>
      <c r="L16" s="2">
        <v>0.96499999999999997</v>
      </c>
      <c r="M16" s="2">
        <v>0.9425</v>
      </c>
      <c r="N16" s="2">
        <v>0.95799999999999996</v>
      </c>
      <c r="O16" s="2">
        <v>0.98299999999999998</v>
      </c>
      <c r="P16" s="2">
        <v>0.96850000000000003</v>
      </c>
      <c r="Q16" s="2">
        <v>0.93820000000000003</v>
      </c>
      <c r="R16" s="2">
        <v>0.89429999999999998</v>
      </c>
    </row>
    <row r="17" spans="1:18" x14ac:dyDescent="0.25">
      <c r="A17" s="2">
        <v>0.99</v>
      </c>
      <c r="B17" s="2">
        <v>0.99</v>
      </c>
      <c r="C17" s="2">
        <v>0.95499999999999996</v>
      </c>
      <c r="D17" s="2">
        <v>0.93500000000000005</v>
      </c>
      <c r="E17" s="2">
        <v>0.91</v>
      </c>
      <c r="F17" s="2">
        <v>0.90500000000000003</v>
      </c>
      <c r="G17" s="2">
        <v>0.90859999999999996</v>
      </c>
      <c r="H17" s="2">
        <v>0.9375</v>
      </c>
      <c r="I17" s="2">
        <v>0.98</v>
      </c>
      <c r="J17" s="2">
        <v>0.96209999999999996</v>
      </c>
      <c r="K17" s="2">
        <v>0.92500000000000004</v>
      </c>
      <c r="L17" s="2">
        <v>0.95040000000000002</v>
      </c>
      <c r="M17" s="2">
        <v>0.92789999999999995</v>
      </c>
      <c r="N17" s="2">
        <v>0.94650000000000001</v>
      </c>
      <c r="O17" s="2">
        <v>0.98299999999999998</v>
      </c>
      <c r="P17" s="2">
        <v>0.93500000000000005</v>
      </c>
      <c r="Q17" s="2">
        <v>0.89700000000000002</v>
      </c>
      <c r="R17" s="2">
        <v>0.89219999999999999</v>
      </c>
    </row>
    <row r="18" spans="1:18" x14ac:dyDescent="0.25">
      <c r="A18" s="2">
        <v>0.99</v>
      </c>
      <c r="B18" s="2">
        <v>0.99</v>
      </c>
      <c r="C18" s="2">
        <v>0.95499999999999996</v>
      </c>
      <c r="D18" s="2">
        <v>0.93500000000000005</v>
      </c>
      <c r="E18" s="2">
        <v>0.91</v>
      </c>
      <c r="F18" s="2">
        <v>0.90500000000000003</v>
      </c>
      <c r="G18" s="2">
        <v>0.90859999999999996</v>
      </c>
      <c r="H18" s="2">
        <v>0.9375</v>
      </c>
      <c r="I18" s="2">
        <v>0.98</v>
      </c>
      <c r="J18" s="2">
        <v>0.95950000000000002</v>
      </c>
      <c r="K18" s="2">
        <v>0.91839999999999999</v>
      </c>
      <c r="L18" s="2">
        <v>0.91539999999999999</v>
      </c>
      <c r="M18" s="2">
        <v>0.89290000000000003</v>
      </c>
      <c r="N18" s="2">
        <v>0.91900000000000004</v>
      </c>
      <c r="O18" s="2">
        <v>0.93300000000000005</v>
      </c>
      <c r="P18" s="2">
        <v>0.9284</v>
      </c>
      <c r="Q18" s="2">
        <v>0.89039999999999997</v>
      </c>
      <c r="R18" s="2">
        <v>0.88690000000000002</v>
      </c>
    </row>
    <row r="19" spans="1:18" x14ac:dyDescent="0.25">
      <c r="A19" s="2">
        <v>0.99</v>
      </c>
      <c r="B19" s="2">
        <v>0.99</v>
      </c>
      <c r="C19" s="2">
        <v>0.95499999999999996</v>
      </c>
      <c r="D19" s="2">
        <v>0.93500000000000005</v>
      </c>
      <c r="E19" s="2">
        <v>0.91</v>
      </c>
      <c r="F19" s="2">
        <v>0.90500000000000003</v>
      </c>
      <c r="G19" s="2">
        <v>0.90859999999999996</v>
      </c>
      <c r="H19" s="2">
        <v>0.9375</v>
      </c>
      <c r="I19" s="2">
        <v>0.98</v>
      </c>
      <c r="J19" s="2">
        <v>0.95420000000000005</v>
      </c>
      <c r="K19" s="2">
        <v>0.90500000000000003</v>
      </c>
      <c r="L19" s="2">
        <v>0.90339999999999998</v>
      </c>
      <c r="M19" s="2">
        <v>0.88090000000000002</v>
      </c>
      <c r="N19" s="2">
        <v>0.90700000000000003</v>
      </c>
      <c r="O19" s="2">
        <v>0.92100000000000004</v>
      </c>
      <c r="P19" s="2">
        <v>0.91500000000000004</v>
      </c>
      <c r="Q19" s="2">
        <v>0.877</v>
      </c>
      <c r="R19" s="2">
        <v>0.87639999999999996</v>
      </c>
    </row>
    <row r="20" spans="1:18" x14ac:dyDescent="0.25">
      <c r="A20" s="2">
        <v>0.99</v>
      </c>
      <c r="B20" s="2">
        <v>0.99</v>
      </c>
      <c r="C20" s="2">
        <v>0.95499999999999996</v>
      </c>
      <c r="D20" s="2">
        <v>0.93500000000000005</v>
      </c>
      <c r="E20" s="2">
        <v>0.91</v>
      </c>
      <c r="F20" s="2">
        <v>0.90500000000000003</v>
      </c>
      <c r="G20" s="2">
        <v>0.90859999999999996</v>
      </c>
      <c r="H20" s="2">
        <v>0.9375</v>
      </c>
      <c r="I20" s="2">
        <v>0.98</v>
      </c>
      <c r="J20" s="2">
        <v>0.95420000000000005</v>
      </c>
      <c r="K20" s="2">
        <v>0.90500000000000003</v>
      </c>
      <c r="L20" s="2">
        <v>0.89539999999999997</v>
      </c>
      <c r="M20" s="2">
        <v>0.87290000000000001</v>
      </c>
      <c r="N20" s="2">
        <v>0.89900000000000002</v>
      </c>
      <c r="O20" s="2">
        <v>0.91300000000000003</v>
      </c>
      <c r="P20" s="2">
        <v>0.91500000000000004</v>
      </c>
      <c r="Q20" s="2">
        <v>0.877</v>
      </c>
      <c r="R20" s="2">
        <v>0.87639999999999996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69BD-0357-44F9-97CC-9D065B9ED572}">
  <dimension ref="A1:R20"/>
  <sheetViews>
    <sheetView workbookViewId="0">
      <selection activeCell="D19" sqref="D19"/>
    </sheetView>
  </sheetViews>
  <sheetFormatPr baseColWidth="10" defaultRowHeight="15" x14ac:dyDescent="0.25"/>
  <sheetData>
    <row r="1" spans="1:18" x14ac:dyDescent="0.25">
      <c r="A1" s="13">
        <f>'VE-Stock'!A1*1.3</f>
        <v>1.4105000000000001</v>
      </c>
      <c r="B1" s="13">
        <f>'VE-Stock'!B1*1.3</f>
        <v>1.4105000000000001</v>
      </c>
      <c r="C1" s="13">
        <f>'VE-Stock'!C1*1.3</f>
        <v>1.3793</v>
      </c>
      <c r="D1" s="13">
        <f>'VE-Stock'!D1*1.3</f>
        <v>1.3988</v>
      </c>
      <c r="E1" s="13">
        <f>'VE-Stock'!E1*1.3</f>
        <v>1.3558999999999999</v>
      </c>
      <c r="F1" s="13">
        <f>'VE-Stock'!F1*1.3</f>
        <v>1.3429</v>
      </c>
      <c r="G1" s="13">
        <f>'VE-Stock'!G1*1.3</f>
        <v>1.3714999999999999</v>
      </c>
      <c r="H1" s="13">
        <f>'VE-Stock'!H1*1.3</f>
        <v>1.3728</v>
      </c>
      <c r="I1" s="13">
        <f>'VE-Stock'!I1*1.3</f>
        <v>1.3052000000000001</v>
      </c>
      <c r="J1" s="13">
        <f>'VE-Stock'!J1*1.3</f>
        <v>1.2706200000000001</v>
      </c>
      <c r="K1" s="13">
        <f>'VE-Stock'!K1*1.3</f>
        <v>1.2547599999999999</v>
      </c>
      <c r="L1" s="13">
        <f>'VE-Stock'!L1*1.3</f>
        <v>1.3298999999999999</v>
      </c>
      <c r="M1" s="13">
        <f>'VE-Stock'!M1*1.3</f>
        <v>1.4430000000000003</v>
      </c>
      <c r="N1" s="13">
        <f>'VE-Stock'!N1*1.3</f>
        <v>1.2967500000000001</v>
      </c>
      <c r="O1" s="13">
        <f>'VE-Stock'!O1*1.3</f>
        <v>1.3038999999999998</v>
      </c>
      <c r="P1" s="13">
        <f>'VE-Stock'!P1*1.3</f>
        <v>1.3</v>
      </c>
      <c r="Q1" s="13">
        <f>'VE-Stock'!Q1*1.3</f>
        <v>1.3078000000000001</v>
      </c>
      <c r="R1" s="13">
        <f>'VE-Stock'!R1*1.3</f>
        <v>1.3260000000000001</v>
      </c>
    </row>
    <row r="2" spans="1:18" x14ac:dyDescent="0.25">
      <c r="A2" s="13">
        <f>'VE-Stock'!A2*1.3</f>
        <v>1.4105000000000001</v>
      </c>
      <c r="B2" s="13">
        <f>'VE-Stock'!B2*1.3</f>
        <v>1.4105000000000001</v>
      </c>
      <c r="C2" s="13">
        <f>'VE-Stock'!C2*1.3</f>
        <v>1.3845000000000001</v>
      </c>
      <c r="D2" s="13">
        <f>'VE-Stock'!D2*1.3</f>
        <v>1.3325</v>
      </c>
      <c r="E2" s="13">
        <f>'VE-Stock'!E2*1.3</f>
        <v>1.3260000000000001</v>
      </c>
      <c r="F2" s="13">
        <f>'VE-Stock'!F2*1.3</f>
        <v>1.3442000000000001</v>
      </c>
      <c r="G2" s="13">
        <f>'VE-Stock'!G2*1.3</f>
        <v>1.3546</v>
      </c>
      <c r="H2" s="13">
        <f>'VE-Stock'!H2*1.3</f>
        <v>1.3351</v>
      </c>
      <c r="I2" s="13">
        <f>'VE-Stock'!I2*1.3</f>
        <v>1.2584</v>
      </c>
      <c r="J2" s="13">
        <f>'VE-Stock'!J2*1.3</f>
        <v>1.26776</v>
      </c>
      <c r="K2" s="13">
        <f>'VE-Stock'!K2*1.3</f>
        <v>1.25814</v>
      </c>
      <c r="L2" s="13">
        <f>'VE-Stock'!L2*1.3</f>
        <v>1.3468</v>
      </c>
      <c r="M2" s="13">
        <f>'VE-Stock'!M2*1.3</f>
        <v>1.4430000000000003</v>
      </c>
      <c r="N2" s="13">
        <f>'VE-Stock'!N2*1.3</f>
        <v>1.2967500000000001</v>
      </c>
      <c r="O2" s="13">
        <f>'VE-Stock'!O2*1.3</f>
        <v>1.3038999999999998</v>
      </c>
      <c r="P2" s="13">
        <f>'VE-Stock'!P2*1.3</f>
        <v>1.3</v>
      </c>
      <c r="Q2" s="13">
        <f>'VE-Stock'!Q2*1.3</f>
        <v>1.3078000000000001</v>
      </c>
      <c r="R2" s="13">
        <f>'VE-Stock'!R2*1.3</f>
        <v>1.3260000000000001</v>
      </c>
    </row>
    <row r="3" spans="1:18" x14ac:dyDescent="0.25">
      <c r="A3" s="13">
        <f>'VE-Stock'!A3*1.3</f>
        <v>1.3871</v>
      </c>
      <c r="B3" s="13">
        <f>'VE-Stock'!B3*1.3</f>
        <v>1.3871</v>
      </c>
      <c r="C3" s="13">
        <f>'VE-Stock'!C3*1.3</f>
        <v>1.3793</v>
      </c>
      <c r="D3" s="13">
        <f>'VE-Stock'!D3*1.3</f>
        <v>1.3220999999999998</v>
      </c>
      <c r="E3" s="13">
        <f>'VE-Stock'!E3*1.3</f>
        <v>1.3182</v>
      </c>
      <c r="F3" s="13">
        <f>'VE-Stock'!F3*1.3</f>
        <v>1.3272999999999999</v>
      </c>
      <c r="G3" s="13">
        <f>'VE-Stock'!G3*1.3</f>
        <v>1.3546</v>
      </c>
      <c r="H3" s="13">
        <f>'VE-Stock'!H3*1.3</f>
        <v>1.3234000000000001</v>
      </c>
      <c r="I3" s="13">
        <f>'VE-Stock'!I3*1.3</f>
        <v>1.2616500000000002</v>
      </c>
      <c r="J3" s="13">
        <f>'VE-Stock'!J3*1.3</f>
        <v>1.2647699999999999</v>
      </c>
      <c r="K3" s="13">
        <f>'VE-Stock'!K3*1.3</f>
        <v>1.2615200000000002</v>
      </c>
      <c r="L3" s="13">
        <f>'VE-Stock'!L3*1.3</f>
        <v>1.3650000000000002</v>
      </c>
      <c r="M3" s="13">
        <f>'VE-Stock'!M3*1.3</f>
        <v>1.3728</v>
      </c>
      <c r="N3" s="13">
        <f>'VE-Stock'!N3*1.3</f>
        <v>1.2967500000000001</v>
      </c>
      <c r="O3" s="13">
        <f>'VE-Stock'!O3*1.3</f>
        <v>1.3038999999999998</v>
      </c>
      <c r="P3" s="13">
        <f>'VE-Stock'!P3*1.3</f>
        <v>1.3</v>
      </c>
      <c r="Q3" s="13">
        <f>'VE-Stock'!Q3*1.3</f>
        <v>1.3078000000000001</v>
      </c>
      <c r="R3" s="13">
        <f>'VE-Stock'!R3*1.3</f>
        <v>1.3260000000000001</v>
      </c>
    </row>
    <row r="4" spans="1:18" x14ac:dyDescent="0.25">
      <c r="A4" s="13">
        <f>'VE-Stock'!A4*1.3</f>
        <v>1.3858000000000001</v>
      </c>
      <c r="B4" s="13">
        <f>'VE-Stock'!B4*1.3</f>
        <v>1.3858000000000001</v>
      </c>
      <c r="C4" s="13">
        <f>'VE-Stock'!C4*1.3</f>
        <v>1.3442000000000001</v>
      </c>
      <c r="D4" s="13">
        <f>'VE-Stock'!D4*1.3</f>
        <v>1.3090999999999999</v>
      </c>
      <c r="E4" s="13">
        <f>'VE-Stock'!E4*1.3</f>
        <v>1.3065</v>
      </c>
      <c r="F4" s="13">
        <f>'VE-Stock'!F4*1.3</f>
        <v>1.3234000000000001</v>
      </c>
      <c r="G4" s="13">
        <f>'VE-Stock'!G4*1.3</f>
        <v>1.3208</v>
      </c>
      <c r="H4" s="13">
        <f>'VE-Stock'!H4*1.3</f>
        <v>1.3012999999999999</v>
      </c>
      <c r="I4" s="13">
        <f>'VE-Stock'!I4*1.3</f>
        <v>1.2743899999999999</v>
      </c>
      <c r="J4" s="13">
        <f>'VE-Stock'!J4*1.3</f>
        <v>1.2468299999999999</v>
      </c>
      <c r="K4" s="13">
        <f>'VE-Stock'!K4*1.3</f>
        <v>1.2556700000000001</v>
      </c>
      <c r="L4" s="13">
        <f>'VE-Stock'!L4*1.3</f>
        <v>1.3351</v>
      </c>
      <c r="M4" s="13">
        <f>'VE-Stock'!M4*1.3</f>
        <v>1.3012999999999999</v>
      </c>
      <c r="N4" s="13">
        <f>'VE-Stock'!N4*1.3</f>
        <v>1.3429</v>
      </c>
      <c r="O4" s="13">
        <f>'VE-Stock'!O4*1.3</f>
        <v>1.3156000000000001</v>
      </c>
      <c r="P4" s="13">
        <f>'VE-Stock'!P4*1.3</f>
        <v>1.3</v>
      </c>
      <c r="Q4" s="13">
        <f>'VE-Stock'!Q4*1.3</f>
        <v>1.2935000000000001</v>
      </c>
      <c r="R4" s="13">
        <f>'VE-Stock'!R4*1.3</f>
        <v>1.3</v>
      </c>
    </row>
    <row r="5" spans="1:18" x14ac:dyDescent="0.25">
      <c r="A5" s="13">
        <f>'VE-Stock'!A5*1.3</f>
        <v>1.3793</v>
      </c>
      <c r="B5" s="13">
        <f>'VE-Stock'!B5*1.3</f>
        <v>1.3793</v>
      </c>
      <c r="C5" s="13">
        <f>'VE-Stock'!C5*1.3</f>
        <v>1.3286</v>
      </c>
      <c r="D5" s="13">
        <f>'VE-Stock'!D5*1.3</f>
        <v>1.2994800000000002</v>
      </c>
      <c r="E5" s="13">
        <f>'VE-Stock'!E5*1.3</f>
        <v>1.2760800000000001</v>
      </c>
      <c r="F5" s="13">
        <f>'VE-Stock'!F5*1.3</f>
        <v>1.3104</v>
      </c>
      <c r="G5" s="13">
        <f>'VE-Stock'!G5*1.3</f>
        <v>1.2797200000000002</v>
      </c>
      <c r="H5" s="13">
        <f>'VE-Stock'!H5*1.3</f>
        <v>1.2849200000000001</v>
      </c>
      <c r="I5" s="13">
        <f>'VE-Stock'!I5*1.3</f>
        <v>1.26919</v>
      </c>
      <c r="J5" s="13">
        <f>'VE-Stock'!J5*1.3</f>
        <v>1.22902</v>
      </c>
      <c r="K5" s="13">
        <f>'VE-Stock'!K5*1.3</f>
        <v>1.2655500000000002</v>
      </c>
      <c r="L5" s="13">
        <f>'VE-Stock'!L5*1.3</f>
        <v>1.28427</v>
      </c>
      <c r="M5" s="13">
        <f>'VE-Stock'!M5*1.3</f>
        <v>1.3130000000000002</v>
      </c>
      <c r="N5" s="13">
        <f>'VE-Stock'!N5*1.3</f>
        <v>1.3689</v>
      </c>
      <c r="O5" s="13">
        <f>'VE-Stock'!O5*1.3</f>
        <v>1.3194999999999999</v>
      </c>
      <c r="P5" s="13">
        <f>'VE-Stock'!P5*1.3</f>
        <v>1.2935000000000001</v>
      </c>
      <c r="Q5" s="13">
        <f>'VE-Stock'!Q5*1.3</f>
        <v>1.3</v>
      </c>
      <c r="R5" s="13">
        <f>'VE-Stock'!R5*1.3</f>
        <v>1.2805</v>
      </c>
    </row>
    <row r="6" spans="1:18" x14ac:dyDescent="0.25">
      <c r="A6" s="13">
        <f>'VE-Stock'!A6*1.3</f>
        <v>1.3767</v>
      </c>
      <c r="B6" s="13">
        <f>'VE-Stock'!B6*1.3</f>
        <v>1.3767</v>
      </c>
      <c r="C6" s="13">
        <f>'VE-Stock'!C6*1.3</f>
        <v>1.3026</v>
      </c>
      <c r="D6" s="13">
        <f>'VE-Stock'!D6*1.3</f>
        <v>1.2720500000000001</v>
      </c>
      <c r="E6" s="13">
        <f>'VE-Stock'!E6*1.3</f>
        <v>1.2658100000000001</v>
      </c>
      <c r="F6" s="13">
        <f>'VE-Stock'!F6*1.3</f>
        <v>1.28505</v>
      </c>
      <c r="G6" s="13">
        <f>'VE-Stock'!G6*1.3</f>
        <v>1.25983</v>
      </c>
      <c r="H6" s="13">
        <f>'VE-Stock'!H6*1.3</f>
        <v>1.2561900000000001</v>
      </c>
      <c r="I6" s="13">
        <f>'VE-Stock'!I6*1.3</f>
        <v>1.2641200000000001</v>
      </c>
      <c r="J6" s="13">
        <f>'VE-Stock'!J6*1.3</f>
        <v>1.2381200000000001</v>
      </c>
      <c r="K6" s="13">
        <f>'VE-Stock'!K6*1.3</f>
        <v>1.2348699999999999</v>
      </c>
      <c r="L6" s="13">
        <f>'VE-Stock'!L6*1.3</f>
        <v>1.3220999999999998</v>
      </c>
      <c r="M6" s="13">
        <f>'VE-Stock'!M6*1.3</f>
        <v>1.3376999999999999</v>
      </c>
      <c r="N6" s="13">
        <f>'VE-Stock'!N6*1.3</f>
        <v>1.3714999999999999</v>
      </c>
      <c r="O6" s="13">
        <f>'VE-Stock'!O6*1.3</f>
        <v>1.3</v>
      </c>
      <c r="P6" s="13">
        <f>'VE-Stock'!P6*1.3</f>
        <v>1.2896000000000001</v>
      </c>
      <c r="Q6" s="13">
        <f>'VE-Stock'!Q6*1.3</f>
        <v>1.3</v>
      </c>
      <c r="R6" s="13">
        <f>'VE-Stock'!R6*1.3</f>
        <v>1.3325</v>
      </c>
    </row>
    <row r="7" spans="1:18" x14ac:dyDescent="0.25">
      <c r="A7" s="13">
        <f>'VE-Stock'!A7*1.3</f>
        <v>1.3754000000000002</v>
      </c>
      <c r="B7" s="13">
        <f>'VE-Stock'!B7*1.3</f>
        <v>1.3754000000000002</v>
      </c>
      <c r="C7" s="13">
        <f>'VE-Stock'!C7*1.3</f>
        <v>1.2958400000000001</v>
      </c>
      <c r="D7" s="13">
        <f>'VE-Stock'!D7*1.3</f>
        <v>1.2625599999999999</v>
      </c>
      <c r="E7" s="13">
        <f>'VE-Stock'!E7*1.3</f>
        <v>1.2628200000000001</v>
      </c>
      <c r="F7" s="13">
        <f>'VE-Stock'!F7*1.3</f>
        <v>1.26698</v>
      </c>
      <c r="G7" s="13">
        <f>'VE-Stock'!G7*1.3</f>
        <v>1.2548900000000001</v>
      </c>
      <c r="H7" s="13">
        <f>'VE-Stock'!H7*1.3</f>
        <v>1.2275900000000002</v>
      </c>
      <c r="I7" s="13">
        <f>'VE-Stock'!I7*1.3</f>
        <v>1.24644</v>
      </c>
      <c r="J7" s="13">
        <f>'VE-Stock'!J7*1.3</f>
        <v>1.2356500000000001</v>
      </c>
      <c r="K7" s="13">
        <f>'VE-Stock'!K7*1.3</f>
        <v>1.2169300000000001</v>
      </c>
      <c r="L7" s="13">
        <f>'VE-Stock'!L7*1.3</f>
        <v>1.3260000000000001</v>
      </c>
      <c r="M7" s="13">
        <f>'VE-Stock'!M7*1.3</f>
        <v>1.3194999999999999</v>
      </c>
      <c r="N7" s="13">
        <f>'VE-Stock'!N7*1.3</f>
        <v>1.3390000000000002</v>
      </c>
      <c r="O7" s="13">
        <f>'VE-Stock'!O7*1.3</f>
        <v>1.2792000000000001</v>
      </c>
      <c r="P7" s="13">
        <f>'VE-Stock'!P7*1.3</f>
        <v>1.3130000000000002</v>
      </c>
      <c r="Q7" s="13">
        <f>'VE-Stock'!Q7*1.3</f>
        <v>1.2908999999999999</v>
      </c>
      <c r="R7" s="13">
        <f>'VE-Stock'!R7*1.3</f>
        <v>1.3130000000000002</v>
      </c>
    </row>
    <row r="8" spans="1:18" x14ac:dyDescent="0.25">
      <c r="A8" s="13">
        <f>'VE-Stock'!A8*1.3</f>
        <v>1.3442000000000001</v>
      </c>
      <c r="B8" s="13">
        <f>'VE-Stock'!B8*1.3</f>
        <v>1.3442000000000001</v>
      </c>
      <c r="C8" s="13">
        <f>'VE-Stock'!C8*1.3</f>
        <v>1.27712</v>
      </c>
      <c r="D8" s="13">
        <f>'VE-Stock'!D8*1.3</f>
        <v>1.2687999999999999</v>
      </c>
      <c r="E8" s="13">
        <f>'VE-Stock'!E8*1.3</f>
        <v>1.26711</v>
      </c>
      <c r="F8" s="13">
        <f>'VE-Stock'!F8*1.3</f>
        <v>1.25502</v>
      </c>
      <c r="G8" s="13">
        <f>'VE-Stock'!G8*1.3</f>
        <v>1.24735</v>
      </c>
      <c r="H8" s="13">
        <f>'VE-Stock'!H8*1.3</f>
        <v>1.2421500000000001</v>
      </c>
      <c r="I8" s="13">
        <f>'VE-Stock'!I8*1.3</f>
        <v>1.23123</v>
      </c>
      <c r="J8" s="13">
        <f>'VE-Stock'!J8*1.3</f>
        <v>1.21641</v>
      </c>
      <c r="K8" s="13">
        <f>'VE-Stock'!K8*1.3</f>
        <v>1.2753000000000001</v>
      </c>
      <c r="L8" s="13">
        <f>'VE-Stock'!L8*1.3</f>
        <v>1.3208</v>
      </c>
      <c r="M8" s="13">
        <f>'VE-Stock'!M8*1.3</f>
        <v>1.3065</v>
      </c>
      <c r="N8" s="13">
        <f>'VE-Stock'!N8*1.3</f>
        <v>1.2967500000000001</v>
      </c>
      <c r="O8" s="13">
        <f>'VE-Stock'!O8*1.3</f>
        <v>1.3130000000000002</v>
      </c>
      <c r="P8" s="13">
        <f>'VE-Stock'!P8*1.3</f>
        <v>1.3</v>
      </c>
      <c r="Q8" s="13">
        <f>'VE-Stock'!Q8*1.3</f>
        <v>1.2869999999999999</v>
      </c>
      <c r="R8" s="13">
        <f>'VE-Stock'!R8*1.3</f>
        <v>1.3</v>
      </c>
    </row>
    <row r="9" spans="1:18" x14ac:dyDescent="0.25">
      <c r="A9" s="13">
        <f>'VE-Stock'!A9*1.3</f>
        <v>1.3130000000000002</v>
      </c>
      <c r="B9" s="13">
        <f>'VE-Stock'!B9*1.3</f>
        <v>1.3130000000000002</v>
      </c>
      <c r="C9" s="13">
        <f>'VE-Stock'!C9*1.3</f>
        <v>1.2584</v>
      </c>
      <c r="D9" s="13">
        <f>'VE-Stock'!D9*1.3</f>
        <v>1.2496900000000002</v>
      </c>
      <c r="E9" s="13">
        <f>'VE-Stock'!E9*1.3</f>
        <v>1.27868</v>
      </c>
      <c r="F9" s="13">
        <f>'VE-Stock'!F9*1.3</f>
        <v>1.25515</v>
      </c>
      <c r="G9" s="13">
        <f>'VE-Stock'!G9*1.3</f>
        <v>1.23994</v>
      </c>
      <c r="H9" s="13">
        <f>'VE-Stock'!H9*1.3</f>
        <v>1.2378600000000002</v>
      </c>
      <c r="I9" s="13">
        <f>'VE-Stock'!I9*1.3</f>
        <v>1.22187</v>
      </c>
      <c r="J9" s="13">
        <f>'VE-Stock'!J9*1.3</f>
        <v>1.27504</v>
      </c>
      <c r="K9" s="13">
        <f>'VE-Stock'!K9*1.3</f>
        <v>1.2805</v>
      </c>
      <c r="L9" s="13">
        <f>'VE-Stock'!L9*1.3</f>
        <v>1.3052000000000001</v>
      </c>
      <c r="M9" s="13">
        <f>'VE-Stock'!M9*1.3</f>
        <v>1.2935000000000001</v>
      </c>
      <c r="N9" s="13">
        <f>'VE-Stock'!N9*1.3</f>
        <v>1.3494000000000002</v>
      </c>
      <c r="O9" s="13">
        <f>'VE-Stock'!O9*1.3</f>
        <v>1.3</v>
      </c>
      <c r="P9" s="13">
        <f>'VE-Stock'!P9*1.3</f>
        <v>1.3052000000000001</v>
      </c>
      <c r="Q9" s="13">
        <f>'VE-Stock'!Q9*1.3</f>
        <v>1.2844</v>
      </c>
      <c r="R9" s="13">
        <f>'VE-Stock'!R9*1.3</f>
        <v>1.274</v>
      </c>
    </row>
    <row r="10" spans="1:18" x14ac:dyDescent="0.25">
      <c r="A10" s="13">
        <f>'VE-Stock'!A10*1.3</f>
        <v>1.3</v>
      </c>
      <c r="B10" s="13">
        <f>'VE-Stock'!B10*1.3</f>
        <v>1.3</v>
      </c>
      <c r="C10" s="13">
        <f>'VE-Stock'!C10*1.3</f>
        <v>1.2647699999999999</v>
      </c>
      <c r="D10" s="13">
        <f>'VE-Stock'!D10*1.3</f>
        <v>1.23071</v>
      </c>
      <c r="E10" s="13">
        <f>'VE-Stock'!E10*1.3</f>
        <v>1.25684</v>
      </c>
      <c r="F10" s="13">
        <f>'VE-Stock'!F10*1.3</f>
        <v>1.2298</v>
      </c>
      <c r="G10" s="13">
        <f>'VE-Stock'!G10*1.3</f>
        <v>1.2435800000000001</v>
      </c>
      <c r="H10" s="13">
        <f>'VE-Stock'!H10*1.3</f>
        <v>1.23214</v>
      </c>
      <c r="I10" s="13">
        <f>'VE-Stock'!I10*1.3</f>
        <v>1.24098</v>
      </c>
      <c r="J10" s="13">
        <f>'VE-Stock'!J10*1.3</f>
        <v>1.2522900000000001</v>
      </c>
      <c r="K10" s="13">
        <f>'VE-Stock'!K10*1.3</f>
        <v>1.2918100000000001</v>
      </c>
      <c r="L10" s="13">
        <f>'VE-Stock'!L10*1.3</f>
        <v>1.2902500000000001</v>
      </c>
      <c r="M10" s="13">
        <f>'VE-Stock'!M10*1.3</f>
        <v>1.2935000000000001</v>
      </c>
      <c r="N10" s="13">
        <f>'VE-Stock'!N10*1.3</f>
        <v>1.3298999999999999</v>
      </c>
      <c r="O10" s="13">
        <f>'VE-Stock'!O10*1.3</f>
        <v>1.2896000000000001</v>
      </c>
      <c r="P10" s="13">
        <f>'VE-Stock'!P10*1.3</f>
        <v>1.2779</v>
      </c>
      <c r="Q10" s="13">
        <f>'VE-Stock'!Q10*1.3</f>
        <v>1.2687999999999999</v>
      </c>
      <c r="R10" s="13">
        <f>'VE-Stock'!R10*1.3</f>
        <v>1.2609999999999999</v>
      </c>
    </row>
    <row r="11" spans="1:18" x14ac:dyDescent="0.25">
      <c r="A11" s="13">
        <f>'VE-Stock'!A11*1.3</f>
        <v>1.2869999999999999</v>
      </c>
      <c r="B11" s="13">
        <f>'VE-Stock'!B11*1.3</f>
        <v>1.2869999999999999</v>
      </c>
      <c r="C11" s="13">
        <f>'VE-Stock'!C11*1.3</f>
        <v>1.2415</v>
      </c>
      <c r="D11" s="13">
        <f>'VE-Stock'!D11*1.3</f>
        <v>1.2299300000000002</v>
      </c>
      <c r="E11" s="13">
        <f>'VE-Stock'!E11*1.3</f>
        <v>1.2349999999999999</v>
      </c>
      <c r="F11" s="13">
        <f>'VE-Stock'!F11*1.3</f>
        <v>1.20458</v>
      </c>
      <c r="G11" s="13">
        <f>'VE-Stock'!G11*1.3</f>
        <v>1.21628</v>
      </c>
      <c r="H11" s="13">
        <f>'VE-Stock'!H11*1.3</f>
        <v>1.22109</v>
      </c>
      <c r="I11" s="13">
        <f>'VE-Stock'!I11*1.3</f>
        <v>1.2421500000000001</v>
      </c>
      <c r="J11" s="13">
        <f>'VE-Stock'!J11*1.3</f>
        <v>1.26633</v>
      </c>
      <c r="K11" s="13">
        <f>'VE-Stock'!K11*1.3</f>
        <v>1.3038999999999998</v>
      </c>
      <c r="L11" s="13">
        <f>'VE-Stock'!L11*1.3</f>
        <v>1.2609999999999999</v>
      </c>
      <c r="M11" s="13">
        <f>'VE-Stock'!M11*1.3</f>
        <v>1.2967500000000001</v>
      </c>
      <c r="N11" s="13">
        <f>'VE-Stock'!N11*1.3</f>
        <v>1.2967500000000001</v>
      </c>
      <c r="O11" s="13">
        <f>'VE-Stock'!O11*1.3</f>
        <v>1.2805</v>
      </c>
      <c r="P11" s="13">
        <f>'VE-Stock'!P11*1.3</f>
        <v>1.2935000000000001</v>
      </c>
      <c r="Q11" s="13">
        <f>'VE-Stock'!Q11*1.3</f>
        <v>1.274</v>
      </c>
      <c r="R11" s="13">
        <f>'VE-Stock'!R11*1.3</f>
        <v>1.2609999999999999</v>
      </c>
    </row>
    <row r="12" spans="1:18" x14ac:dyDescent="0.25">
      <c r="A12" s="13">
        <f>'VE-Stock'!A12*1.3</f>
        <v>1.2869999999999999</v>
      </c>
      <c r="B12" s="13">
        <f>'VE-Stock'!B12*1.3</f>
        <v>1.2869999999999999</v>
      </c>
      <c r="C12" s="13">
        <f>'VE-Stock'!C12*1.3</f>
        <v>1.2415</v>
      </c>
      <c r="D12" s="13">
        <f>'VE-Stock'!D12*1.3</f>
        <v>1.2155</v>
      </c>
      <c r="E12" s="13">
        <f>'VE-Stock'!E12*1.3</f>
        <v>1.1830000000000001</v>
      </c>
      <c r="F12" s="13">
        <f>'VE-Stock'!F12*1.3</f>
        <v>1.2025000000000001</v>
      </c>
      <c r="G12" s="13">
        <f>'VE-Stock'!G12*1.3</f>
        <v>1.19093</v>
      </c>
      <c r="H12" s="13">
        <f>'VE-Stock'!H12*1.3</f>
        <v>1.2074400000000001</v>
      </c>
      <c r="I12" s="13">
        <f>'VE-Stock'!I12*1.3</f>
        <v>1.2197900000000002</v>
      </c>
      <c r="J12" s="13">
        <f>'VE-Stock'!J12*1.3</f>
        <v>1.2805</v>
      </c>
      <c r="K12" s="13">
        <f>'VE-Stock'!K12*1.3</f>
        <v>1.2837500000000002</v>
      </c>
      <c r="L12" s="13">
        <f>'VE-Stock'!L12*1.3</f>
        <v>1.2869999999999999</v>
      </c>
      <c r="M12" s="13">
        <f>'VE-Stock'!M12*1.3</f>
        <v>1.2805</v>
      </c>
      <c r="N12" s="13">
        <f>'VE-Stock'!N12*1.3</f>
        <v>1.27725</v>
      </c>
      <c r="O12" s="13">
        <f>'VE-Stock'!O12*1.3</f>
        <v>1.2609999999999999</v>
      </c>
      <c r="P12" s="13">
        <f>'VE-Stock'!P12*1.3</f>
        <v>1.2844</v>
      </c>
      <c r="Q12" s="13">
        <f>'VE-Stock'!Q12*1.3</f>
        <v>1.2609999999999999</v>
      </c>
      <c r="R12" s="13">
        <f>'VE-Stock'!R12*1.3</f>
        <v>1.2349999999999999</v>
      </c>
    </row>
    <row r="13" spans="1:18" x14ac:dyDescent="0.25">
      <c r="A13" s="13">
        <f>'VE-Stock'!A13*1.3</f>
        <v>1.2869999999999999</v>
      </c>
      <c r="B13" s="13">
        <f>'VE-Stock'!B13*1.3</f>
        <v>1.2869999999999999</v>
      </c>
      <c r="C13" s="13">
        <f>'VE-Stock'!C13*1.3</f>
        <v>1.2415</v>
      </c>
      <c r="D13" s="13">
        <f>'VE-Stock'!D13*1.3</f>
        <v>1.2155</v>
      </c>
      <c r="E13" s="13">
        <f>'VE-Stock'!E13*1.3</f>
        <v>1.1830000000000001</v>
      </c>
      <c r="F13" s="13">
        <f>'VE-Stock'!F13*1.3</f>
        <v>1.1765000000000001</v>
      </c>
      <c r="G13" s="13">
        <f>'VE-Stock'!G13*1.3</f>
        <v>1.1550499999999999</v>
      </c>
      <c r="H13" s="13">
        <f>'VE-Stock'!H13*1.3</f>
        <v>1.1869000000000001</v>
      </c>
      <c r="I13" s="13">
        <f>'VE-Stock'!I13*1.3</f>
        <v>1.2119900000000001</v>
      </c>
      <c r="J13" s="13">
        <f>'VE-Stock'!J13*1.3</f>
        <v>1.3038999999999998</v>
      </c>
      <c r="K13" s="13">
        <f>'VE-Stock'!K13*1.3</f>
        <v>1.3</v>
      </c>
      <c r="L13" s="13">
        <f>'VE-Stock'!L13*1.3</f>
        <v>1.27725</v>
      </c>
      <c r="M13" s="13">
        <f>'VE-Stock'!M13*1.3</f>
        <v>1.2642500000000001</v>
      </c>
      <c r="N13" s="13">
        <f>'VE-Stock'!N13*1.3</f>
        <v>1.2609999999999999</v>
      </c>
      <c r="O13" s="13">
        <f>'VE-Stock'!O13*1.3</f>
        <v>1.248</v>
      </c>
      <c r="P13" s="13">
        <f>'VE-Stock'!P13*1.3</f>
        <v>1.2687999999999999</v>
      </c>
      <c r="Q13" s="13">
        <f>'VE-Stock'!Q13*1.3</f>
        <v>1.2415</v>
      </c>
      <c r="R13" s="13">
        <f>'VE-Stock'!R13*1.3</f>
        <v>1.2505999999999999</v>
      </c>
    </row>
    <row r="14" spans="1:18" x14ac:dyDescent="0.25">
      <c r="A14" s="13">
        <f>'VE-Stock'!A14*1.3</f>
        <v>1.2869999999999999</v>
      </c>
      <c r="B14" s="13">
        <f>'VE-Stock'!B14*1.3</f>
        <v>1.2869999999999999</v>
      </c>
      <c r="C14" s="13">
        <f>'VE-Stock'!C14*1.3</f>
        <v>1.2415</v>
      </c>
      <c r="D14" s="13">
        <f>'VE-Stock'!D14*1.3</f>
        <v>1.2155</v>
      </c>
      <c r="E14" s="13">
        <f>'VE-Stock'!E14*1.3</f>
        <v>1.1830000000000001</v>
      </c>
      <c r="F14" s="13">
        <f>'VE-Stock'!F14*1.3</f>
        <v>1.1765000000000001</v>
      </c>
      <c r="G14" s="13">
        <f>'VE-Stock'!G14*1.3</f>
        <v>1.1811799999999999</v>
      </c>
      <c r="H14" s="13">
        <f>'VE-Stock'!H14*1.3</f>
        <v>1.21875</v>
      </c>
      <c r="I14" s="13">
        <f>'VE-Stock'!I14*1.3</f>
        <v>1.274</v>
      </c>
      <c r="J14" s="13">
        <f>'VE-Stock'!J14*1.3</f>
        <v>1.2805</v>
      </c>
      <c r="K14" s="13">
        <f>'VE-Stock'!K14*1.3</f>
        <v>1.2675000000000001</v>
      </c>
      <c r="L14" s="13">
        <f>'VE-Stock'!L14*1.3</f>
        <v>1.2609999999999999</v>
      </c>
      <c r="M14" s="13">
        <f>'VE-Stock'!M14*1.3</f>
        <v>1.2382500000000001</v>
      </c>
      <c r="N14" s="13">
        <f>'VE-Stock'!N14*1.3</f>
        <v>1.2642500000000001</v>
      </c>
      <c r="O14" s="13">
        <f>'VE-Stock'!O14*1.3</f>
        <v>1.248</v>
      </c>
      <c r="P14" s="13">
        <f>'VE-Stock'!P14*1.3</f>
        <v>1.3</v>
      </c>
      <c r="Q14" s="13">
        <f>'VE-Stock'!Q14*1.3</f>
        <v>1.2701</v>
      </c>
      <c r="R14" s="13">
        <f>'VE-Stock'!R14*1.3</f>
        <v>1.274</v>
      </c>
    </row>
    <row r="15" spans="1:18" x14ac:dyDescent="0.25">
      <c r="A15" s="13">
        <f>'VE-Stock'!A15*1.3</f>
        <v>1.2869999999999999</v>
      </c>
      <c r="B15" s="13">
        <f>'VE-Stock'!B15*1.3</f>
        <v>1.2869999999999999</v>
      </c>
      <c r="C15" s="13">
        <f>'VE-Stock'!C15*1.3</f>
        <v>1.2415</v>
      </c>
      <c r="D15" s="13">
        <f>'VE-Stock'!D15*1.3</f>
        <v>1.2155</v>
      </c>
      <c r="E15" s="13">
        <f>'VE-Stock'!E15*1.3</f>
        <v>1.1830000000000001</v>
      </c>
      <c r="F15" s="13">
        <f>'VE-Stock'!F15*1.3</f>
        <v>1.1765000000000001</v>
      </c>
      <c r="G15" s="13">
        <f>'VE-Stock'!G15*1.3</f>
        <v>1.1811799999999999</v>
      </c>
      <c r="H15" s="13">
        <f>'VE-Stock'!H15*1.3</f>
        <v>1.21875</v>
      </c>
      <c r="I15" s="13">
        <f>'VE-Stock'!I15*1.3</f>
        <v>1.274</v>
      </c>
      <c r="J15" s="13">
        <f>'VE-Stock'!J15*1.3</f>
        <v>1.25346</v>
      </c>
      <c r="K15" s="13">
        <f>'VE-Stock'!K15*1.3</f>
        <v>1.2675000000000001</v>
      </c>
      <c r="L15" s="13">
        <f>'VE-Stock'!L15*1.3</f>
        <v>1.2561900000000001</v>
      </c>
      <c r="M15" s="13">
        <f>'VE-Stock'!M15*1.3</f>
        <v>1.2287600000000001</v>
      </c>
      <c r="N15" s="13">
        <f>'VE-Stock'!N15*1.3</f>
        <v>1.2594400000000001</v>
      </c>
      <c r="O15" s="13">
        <f>'VE-Stock'!O15*1.3</f>
        <v>1.2698400000000001</v>
      </c>
      <c r="P15" s="13">
        <f>'VE-Stock'!P15*1.3</f>
        <v>1.3</v>
      </c>
      <c r="Q15" s="13">
        <f>'VE-Stock'!Q15*1.3</f>
        <v>1.2701</v>
      </c>
      <c r="R15" s="13">
        <f>'VE-Stock'!R15*1.3</f>
        <v>1.1653199999999999</v>
      </c>
    </row>
    <row r="16" spans="1:18" x14ac:dyDescent="0.25">
      <c r="A16" s="13">
        <f>'VE-Stock'!A16*1.3</f>
        <v>1.2869999999999999</v>
      </c>
      <c r="B16" s="13">
        <f>'VE-Stock'!B16*1.3</f>
        <v>1.2869999999999999</v>
      </c>
      <c r="C16" s="13">
        <f>'VE-Stock'!C16*1.3</f>
        <v>1.2415</v>
      </c>
      <c r="D16" s="13">
        <f>'VE-Stock'!D16*1.3</f>
        <v>1.2155</v>
      </c>
      <c r="E16" s="13">
        <f>'VE-Stock'!E16*1.3</f>
        <v>1.1830000000000001</v>
      </c>
      <c r="F16" s="13">
        <f>'VE-Stock'!F16*1.3</f>
        <v>1.1765000000000001</v>
      </c>
      <c r="G16" s="13">
        <f>'VE-Stock'!G16*1.3</f>
        <v>1.1811799999999999</v>
      </c>
      <c r="H16" s="13">
        <f>'VE-Stock'!H16*1.3</f>
        <v>1.21875</v>
      </c>
      <c r="I16" s="13">
        <f>'VE-Stock'!I16*1.3</f>
        <v>1.274</v>
      </c>
      <c r="J16" s="13">
        <f>'VE-Stock'!J16*1.3</f>
        <v>1.2521599999999999</v>
      </c>
      <c r="K16" s="13">
        <f>'VE-Stock'!K16*1.3</f>
        <v>1.23604</v>
      </c>
      <c r="L16" s="13">
        <f>'VE-Stock'!L16*1.3</f>
        <v>1.2544999999999999</v>
      </c>
      <c r="M16" s="13">
        <f>'VE-Stock'!M16*1.3</f>
        <v>1.22525</v>
      </c>
      <c r="N16" s="13">
        <f>'VE-Stock'!N16*1.3</f>
        <v>1.2454000000000001</v>
      </c>
      <c r="O16" s="13">
        <f>'VE-Stock'!O16*1.3</f>
        <v>1.2779</v>
      </c>
      <c r="P16" s="13">
        <f>'VE-Stock'!P16*1.3</f>
        <v>1.25905</v>
      </c>
      <c r="Q16" s="13">
        <f>'VE-Stock'!Q16*1.3</f>
        <v>1.2196600000000002</v>
      </c>
      <c r="R16" s="13">
        <f>'VE-Stock'!R16*1.3</f>
        <v>1.16259</v>
      </c>
    </row>
    <row r="17" spans="1:18" x14ac:dyDescent="0.25">
      <c r="A17" s="13">
        <f>'VE-Stock'!A17*1.3</f>
        <v>1.2869999999999999</v>
      </c>
      <c r="B17" s="13">
        <f>'VE-Stock'!B17*1.3</f>
        <v>1.2869999999999999</v>
      </c>
      <c r="C17" s="13">
        <f>'VE-Stock'!C17*1.3</f>
        <v>1.2415</v>
      </c>
      <c r="D17" s="13">
        <f>'VE-Stock'!D17*1.3</f>
        <v>1.2155</v>
      </c>
      <c r="E17" s="13">
        <f>'VE-Stock'!E17*1.3</f>
        <v>1.1830000000000001</v>
      </c>
      <c r="F17" s="13">
        <f>'VE-Stock'!F17*1.3</f>
        <v>1.1765000000000001</v>
      </c>
      <c r="G17" s="13">
        <f>'VE-Stock'!G17*1.3</f>
        <v>1.1811799999999999</v>
      </c>
      <c r="H17" s="13">
        <f>'VE-Stock'!H17*1.3</f>
        <v>1.21875</v>
      </c>
      <c r="I17" s="13">
        <f>'VE-Stock'!I17*1.3</f>
        <v>1.274</v>
      </c>
      <c r="J17" s="13">
        <f>'VE-Stock'!J17*1.3</f>
        <v>1.2507299999999999</v>
      </c>
      <c r="K17" s="13">
        <f>'VE-Stock'!K17*1.3</f>
        <v>1.2025000000000001</v>
      </c>
      <c r="L17" s="13">
        <f>'VE-Stock'!L17*1.3</f>
        <v>1.2355200000000002</v>
      </c>
      <c r="M17" s="13">
        <f>'VE-Stock'!M17*1.3</f>
        <v>1.20627</v>
      </c>
      <c r="N17" s="13">
        <f>'VE-Stock'!N17*1.3</f>
        <v>1.23045</v>
      </c>
      <c r="O17" s="13">
        <f>'VE-Stock'!O17*1.3</f>
        <v>1.2779</v>
      </c>
      <c r="P17" s="13">
        <f>'VE-Stock'!P17*1.3</f>
        <v>1.2155</v>
      </c>
      <c r="Q17" s="13">
        <f>'VE-Stock'!Q17*1.3</f>
        <v>1.1661000000000001</v>
      </c>
      <c r="R17" s="13">
        <f>'VE-Stock'!R17*1.3</f>
        <v>1.1598600000000001</v>
      </c>
    </row>
    <row r="18" spans="1:18" x14ac:dyDescent="0.25">
      <c r="A18" s="13">
        <f>'VE-Stock'!A18*1.3</f>
        <v>1.2869999999999999</v>
      </c>
      <c r="B18" s="13">
        <f>'VE-Stock'!B18*1.3</f>
        <v>1.2869999999999999</v>
      </c>
      <c r="C18" s="13">
        <f>'VE-Stock'!C18*1.3</f>
        <v>1.2415</v>
      </c>
      <c r="D18" s="13">
        <f>'VE-Stock'!D18*1.3</f>
        <v>1.2155</v>
      </c>
      <c r="E18" s="13">
        <f>'VE-Stock'!E18*1.3</f>
        <v>1.1830000000000001</v>
      </c>
      <c r="F18" s="13">
        <f>'VE-Stock'!F18*1.3</f>
        <v>1.1765000000000001</v>
      </c>
      <c r="G18" s="13">
        <f>'VE-Stock'!G18*1.3</f>
        <v>1.1811799999999999</v>
      </c>
      <c r="H18" s="13">
        <f>'VE-Stock'!H18*1.3</f>
        <v>1.21875</v>
      </c>
      <c r="I18" s="13">
        <f>'VE-Stock'!I18*1.3</f>
        <v>1.274</v>
      </c>
      <c r="J18" s="13">
        <f>'VE-Stock'!J18*1.3</f>
        <v>1.24735</v>
      </c>
      <c r="K18" s="13">
        <f>'VE-Stock'!K18*1.3</f>
        <v>1.1939200000000001</v>
      </c>
      <c r="L18" s="13">
        <f>'VE-Stock'!L18*1.3</f>
        <v>1.1900200000000001</v>
      </c>
      <c r="M18" s="13">
        <f>'VE-Stock'!M18*1.3</f>
        <v>1.1607700000000001</v>
      </c>
      <c r="N18" s="13">
        <f>'VE-Stock'!N18*1.3</f>
        <v>1.1947000000000001</v>
      </c>
      <c r="O18" s="13">
        <f>'VE-Stock'!O18*1.3</f>
        <v>1.2129000000000001</v>
      </c>
      <c r="P18" s="13">
        <f>'VE-Stock'!P18*1.3</f>
        <v>1.20692</v>
      </c>
      <c r="Q18" s="13">
        <f>'VE-Stock'!Q18*1.3</f>
        <v>1.1575200000000001</v>
      </c>
      <c r="R18" s="13">
        <f>'VE-Stock'!R18*1.3</f>
        <v>1.1529700000000001</v>
      </c>
    </row>
    <row r="19" spans="1:18" x14ac:dyDescent="0.25">
      <c r="A19" s="13">
        <f>'VE-Stock'!A19*1.3</f>
        <v>1.2869999999999999</v>
      </c>
      <c r="B19" s="13">
        <f>'VE-Stock'!B19*1.3</f>
        <v>1.2869999999999999</v>
      </c>
      <c r="C19" s="13">
        <f>'VE-Stock'!C19*1.3</f>
        <v>1.2415</v>
      </c>
      <c r="D19" s="13">
        <f>'VE-Stock'!D19*1.3</f>
        <v>1.2155</v>
      </c>
      <c r="E19" s="13">
        <f>'VE-Stock'!E19*1.3</f>
        <v>1.1830000000000001</v>
      </c>
      <c r="F19" s="13">
        <f>'VE-Stock'!F19*1.3</f>
        <v>1.1765000000000001</v>
      </c>
      <c r="G19" s="13">
        <f>'VE-Stock'!G19*1.3</f>
        <v>1.1811799999999999</v>
      </c>
      <c r="H19" s="13">
        <f>'VE-Stock'!H19*1.3</f>
        <v>1.21875</v>
      </c>
      <c r="I19" s="13">
        <f>'VE-Stock'!I19*1.3</f>
        <v>1.274</v>
      </c>
      <c r="J19" s="13">
        <f>'VE-Stock'!J19*1.3</f>
        <v>1.2404600000000001</v>
      </c>
      <c r="K19" s="13">
        <f>'VE-Stock'!K19*1.3</f>
        <v>1.1765000000000001</v>
      </c>
      <c r="L19" s="13">
        <f>'VE-Stock'!L19*1.3</f>
        <v>1.17442</v>
      </c>
      <c r="M19" s="13">
        <f>'VE-Stock'!M19*1.3</f>
        <v>1.14517</v>
      </c>
      <c r="N19" s="13">
        <f>'VE-Stock'!N19*1.3</f>
        <v>1.1791</v>
      </c>
      <c r="O19" s="13">
        <f>'VE-Stock'!O19*1.3</f>
        <v>1.1973</v>
      </c>
      <c r="P19" s="13">
        <f>'VE-Stock'!P19*1.3</f>
        <v>1.1895</v>
      </c>
      <c r="Q19" s="13">
        <f>'VE-Stock'!Q19*1.3</f>
        <v>1.1401000000000001</v>
      </c>
      <c r="R19" s="13">
        <f>'VE-Stock'!R19*1.3</f>
        <v>1.1393199999999999</v>
      </c>
    </row>
    <row r="20" spans="1:18" x14ac:dyDescent="0.25">
      <c r="A20" s="13">
        <f>'VE-Stock'!A20*1.3</f>
        <v>1.2869999999999999</v>
      </c>
      <c r="B20" s="13">
        <f>'VE-Stock'!B20*1.3</f>
        <v>1.2869999999999999</v>
      </c>
      <c r="C20" s="13">
        <f>'VE-Stock'!C20*1.3</f>
        <v>1.2415</v>
      </c>
      <c r="D20" s="13">
        <f>'VE-Stock'!D20*1.3</f>
        <v>1.2155</v>
      </c>
      <c r="E20" s="13">
        <f>'VE-Stock'!E20*1.3</f>
        <v>1.1830000000000001</v>
      </c>
      <c r="F20" s="13">
        <f>'VE-Stock'!F20*1.3</f>
        <v>1.1765000000000001</v>
      </c>
      <c r="G20" s="13">
        <f>'VE-Stock'!G20*1.3</f>
        <v>1.1811799999999999</v>
      </c>
      <c r="H20" s="13">
        <f>'VE-Stock'!H20*1.3</f>
        <v>1.21875</v>
      </c>
      <c r="I20" s="13">
        <f>'VE-Stock'!I20*1.3</f>
        <v>1.274</v>
      </c>
      <c r="J20" s="13">
        <f>'VE-Stock'!J20*1.3</f>
        <v>1.2404600000000001</v>
      </c>
      <c r="K20" s="13">
        <f>'VE-Stock'!K20*1.3</f>
        <v>1.1765000000000001</v>
      </c>
      <c r="L20" s="13">
        <f>'VE-Stock'!L20*1.3</f>
        <v>1.1640200000000001</v>
      </c>
      <c r="M20" s="13">
        <f>'VE-Stock'!M20*1.3</f>
        <v>1.1347700000000001</v>
      </c>
      <c r="N20" s="13">
        <f>'VE-Stock'!N20*1.3</f>
        <v>1.1687000000000001</v>
      </c>
      <c r="O20" s="13">
        <f>'VE-Stock'!O20*1.3</f>
        <v>1.1869000000000001</v>
      </c>
      <c r="P20" s="13">
        <f>'VE-Stock'!P20*1.3</f>
        <v>1.1895</v>
      </c>
      <c r="Q20" s="13">
        <f>'VE-Stock'!Q20*1.3</f>
        <v>1.1401000000000001</v>
      </c>
      <c r="R20" s="13">
        <f>'VE-Stock'!R20*1.3</f>
        <v>1.1393199999999999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F996-9C51-43C9-BE4C-60EBEC4148A2}">
  <dimension ref="A1:R20"/>
  <sheetViews>
    <sheetView workbookViewId="0">
      <selection activeCell="E6" sqref="E6"/>
    </sheetView>
  </sheetViews>
  <sheetFormatPr baseColWidth="10" defaultRowHeight="15" x14ac:dyDescent="0.25"/>
  <sheetData>
    <row r="1" spans="1:18" x14ac:dyDescent="0.25">
      <c r="A1" s="1">
        <f>'VE-Stock'!A1*Blend!$D$11</f>
        <v>1.4049642857142857</v>
      </c>
      <c r="B1" s="1">
        <f>'VE-Stock'!B1*Blend!$D$11</f>
        <v>1.4049642857142857</v>
      </c>
      <c r="C1" s="1">
        <f>'VE-Stock'!C1*Blend!$D$11</f>
        <v>1.3738867346938777</v>
      </c>
      <c r="D1" s="1">
        <f>'VE-Stock'!D1*Blend!$D$11</f>
        <v>1.3933102040816328</v>
      </c>
      <c r="E1" s="1">
        <f>'VE-Stock'!E1*Blend!$D$11</f>
        <v>1.3505785714285714</v>
      </c>
      <c r="F1" s="1">
        <f>'VE-Stock'!F1*Blend!$D$11</f>
        <v>1.3376295918367347</v>
      </c>
      <c r="G1" s="1">
        <f>'VE-Stock'!G1*Blend!$D$11</f>
        <v>1.3661173469387755</v>
      </c>
      <c r="H1" s="1">
        <f>'VE-Stock'!H1*Blend!$D$11</f>
        <v>1.3674122448979593</v>
      </c>
      <c r="I1" s="1">
        <f>'VE-Stock'!I1*Blend!$D$11</f>
        <v>1.3000775510204083</v>
      </c>
      <c r="J1" s="1">
        <f>'VE-Stock'!J1*Blend!$D$11</f>
        <v>1.2656332653061226</v>
      </c>
      <c r="K1" s="1">
        <f>'VE-Stock'!K1*Blend!$D$11</f>
        <v>1.2498355102040817</v>
      </c>
      <c r="L1" s="1">
        <f>'VE-Stock'!L1*Blend!$D$11</f>
        <v>1.324680612244898</v>
      </c>
      <c r="M1" s="1">
        <f>'VE-Stock'!M1*Blend!$D$11</f>
        <v>1.4373367346938777</v>
      </c>
      <c r="N1" s="1">
        <f>'VE-Stock'!N1*Blend!$D$11</f>
        <v>1.2916607142857144</v>
      </c>
      <c r="O1" s="1">
        <f>'VE-Stock'!O1*Blend!$D$11</f>
        <v>1.2987826530612245</v>
      </c>
      <c r="P1" s="1">
        <f>'VE-Stock'!P1*Blend!$D$11</f>
        <v>1.2948979591836736</v>
      </c>
      <c r="Q1" s="1">
        <f>'VE-Stock'!Q1*Blend!$D$11</f>
        <v>1.3026673469387755</v>
      </c>
      <c r="R1" s="1">
        <f>'VE-Stock'!R1*Blend!$D$11</f>
        <v>1.320795918367347</v>
      </c>
    </row>
    <row r="2" spans="1:18" x14ac:dyDescent="0.25">
      <c r="A2" s="1">
        <f>'VE-Stock'!A2*Blend!$D$11</f>
        <v>1.4049642857142857</v>
      </c>
      <c r="B2" s="1">
        <f>'VE-Stock'!B2*Blend!$D$11</f>
        <v>1.4049642857142857</v>
      </c>
      <c r="C2" s="1">
        <f>'VE-Stock'!C2*Blend!$D$11</f>
        <v>1.3790663265306122</v>
      </c>
      <c r="D2" s="1">
        <f>'VE-Stock'!D2*Blend!$D$11</f>
        <v>1.3272704081632654</v>
      </c>
      <c r="E2" s="1">
        <f>'VE-Stock'!E2*Blend!$D$11</f>
        <v>1.320795918367347</v>
      </c>
      <c r="F2" s="1">
        <f>'VE-Stock'!F2*Blend!$D$11</f>
        <v>1.3389244897959185</v>
      </c>
      <c r="G2" s="1">
        <f>'VE-Stock'!G2*Blend!$D$11</f>
        <v>1.3492836734693878</v>
      </c>
      <c r="H2" s="1">
        <f>'VE-Stock'!H2*Blend!$D$11</f>
        <v>1.3298602040816327</v>
      </c>
      <c r="I2" s="1">
        <f>'VE-Stock'!I2*Blend!$D$11</f>
        <v>1.253461224489796</v>
      </c>
      <c r="J2" s="1">
        <f>'VE-Stock'!J2*Blend!$D$11</f>
        <v>1.2627844897959184</v>
      </c>
      <c r="K2" s="1">
        <f>'VE-Stock'!K2*Blend!$D$11</f>
        <v>1.2532022448979592</v>
      </c>
      <c r="L2" s="1">
        <f>'VE-Stock'!L2*Blend!$D$11</f>
        <v>1.3415142857142859</v>
      </c>
      <c r="M2" s="1">
        <f>'VE-Stock'!M2*Blend!$D$11</f>
        <v>1.4373367346938777</v>
      </c>
      <c r="N2" s="1">
        <f>'VE-Stock'!N2*Blend!$D$11</f>
        <v>1.2916607142857144</v>
      </c>
      <c r="O2" s="1">
        <f>'VE-Stock'!O2*Blend!$D$11</f>
        <v>1.2987826530612245</v>
      </c>
      <c r="P2" s="1">
        <f>'VE-Stock'!P2*Blend!$D$11</f>
        <v>1.2948979591836736</v>
      </c>
      <c r="Q2" s="1">
        <f>'VE-Stock'!Q2*Blend!$D$11</f>
        <v>1.3026673469387755</v>
      </c>
      <c r="R2" s="1">
        <f>'VE-Stock'!R2*Blend!$D$11</f>
        <v>1.320795918367347</v>
      </c>
    </row>
    <row r="3" spans="1:18" x14ac:dyDescent="0.25">
      <c r="A3" s="1">
        <f>'VE-Stock'!A3*Blend!$D$11</f>
        <v>1.3816561224489796</v>
      </c>
      <c r="B3" s="1">
        <f>'VE-Stock'!B3*Blend!$D$11</f>
        <v>1.3816561224489796</v>
      </c>
      <c r="C3" s="1">
        <f>'VE-Stock'!C3*Blend!$D$11</f>
        <v>1.3738867346938777</v>
      </c>
      <c r="D3" s="1">
        <f>'VE-Stock'!D3*Blend!$D$11</f>
        <v>1.3169112244897958</v>
      </c>
      <c r="E3" s="1">
        <f>'VE-Stock'!E3*Blend!$D$11</f>
        <v>1.3130265306122451</v>
      </c>
      <c r="F3" s="1">
        <f>'VE-Stock'!F3*Blend!$D$11</f>
        <v>1.3220908163265306</v>
      </c>
      <c r="G3" s="1">
        <f>'VE-Stock'!G3*Blend!$D$11</f>
        <v>1.3492836734693878</v>
      </c>
      <c r="H3" s="1">
        <f>'VE-Stock'!H3*Blend!$D$11</f>
        <v>1.3182061224489796</v>
      </c>
      <c r="I3" s="1">
        <f>'VE-Stock'!I3*Blend!$D$11</f>
        <v>1.2566984693877552</v>
      </c>
      <c r="J3" s="1">
        <f>'VE-Stock'!J3*Blend!$D$11</f>
        <v>1.2598062244897961</v>
      </c>
      <c r="K3" s="1">
        <f>'VE-Stock'!K3*Blend!$D$11</f>
        <v>1.2565689795918369</v>
      </c>
      <c r="L3" s="1">
        <f>'VE-Stock'!L3*Blend!$D$11</f>
        <v>1.3596428571428574</v>
      </c>
      <c r="M3" s="1">
        <f>'VE-Stock'!M3*Blend!$D$11</f>
        <v>1.3674122448979593</v>
      </c>
      <c r="N3" s="1">
        <f>'VE-Stock'!N3*Blend!$D$11</f>
        <v>1.2916607142857144</v>
      </c>
      <c r="O3" s="1">
        <f>'VE-Stock'!O3*Blend!$D$11</f>
        <v>1.2987826530612245</v>
      </c>
      <c r="P3" s="1">
        <f>'VE-Stock'!P3*Blend!$D$11</f>
        <v>1.2948979591836736</v>
      </c>
      <c r="Q3" s="1">
        <f>'VE-Stock'!Q3*Blend!$D$11</f>
        <v>1.3026673469387755</v>
      </c>
      <c r="R3" s="1">
        <f>'VE-Stock'!R3*Blend!$D$11</f>
        <v>1.320795918367347</v>
      </c>
    </row>
    <row r="4" spans="1:18" x14ac:dyDescent="0.25">
      <c r="A4" s="1">
        <f>'VE-Stock'!A4*Blend!$D$11</f>
        <v>1.380361224489796</v>
      </c>
      <c r="B4" s="1">
        <f>'VE-Stock'!B4*Blend!$D$11</f>
        <v>1.380361224489796</v>
      </c>
      <c r="C4" s="1">
        <f>'VE-Stock'!C4*Blend!$D$11</f>
        <v>1.3389244897959185</v>
      </c>
      <c r="D4" s="1">
        <f>'VE-Stock'!D4*Blend!$D$11</f>
        <v>1.3039622448979591</v>
      </c>
      <c r="E4" s="1">
        <f>'VE-Stock'!E4*Blend!$D$11</f>
        <v>1.3013724489795917</v>
      </c>
      <c r="F4" s="1">
        <f>'VE-Stock'!F4*Blend!$D$11</f>
        <v>1.3182061224489796</v>
      </c>
      <c r="G4" s="1">
        <f>'VE-Stock'!G4*Blend!$D$11</f>
        <v>1.3156163265306124</v>
      </c>
      <c r="H4" s="1">
        <f>'VE-Stock'!H4*Blend!$D$11</f>
        <v>1.2961928571428571</v>
      </c>
      <c r="I4" s="1">
        <f>'VE-Stock'!I4*Blend!$D$11</f>
        <v>1.2693884693877551</v>
      </c>
      <c r="J4" s="1">
        <f>'VE-Stock'!J4*Blend!$D$11</f>
        <v>1.2419366326530612</v>
      </c>
      <c r="K4" s="1">
        <f>'VE-Stock'!K4*Blend!$D$11</f>
        <v>1.2507419387755103</v>
      </c>
      <c r="L4" s="1">
        <f>'VE-Stock'!L4*Blend!$D$11</f>
        <v>1.3298602040816327</v>
      </c>
      <c r="M4" s="1">
        <f>'VE-Stock'!M4*Blend!$D$11</f>
        <v>1.2961928571428571</v>
      </c>
      <c r="N4" s="1">
        <f>'VE-Stock'!N4*Blend!$D$11</f>
        <v>1.3376295918367347</v>
      </c>
      <c r="O4" s="1">
        <f>'VE-Stock'!O4*Blend!$D$11</f>
        <v>1.3104367346938777</v>
      </c>
      <c r="P4" s="1">
        <f>'VE-Stock'!P4*Blend!$D$11</f>
        <v>1.2948979591836736</v>
      </c>
      <c r="Q4" s="1">
        <f>'VE-Stock'!Q4*Blend!$D$11</f>
        <v>1.2884234693877552</v>
      </c>
      <c r="R4" s="1">
        <f>'VE-Stock'!R4*Blend!$D$11</f>
        <v>1.2948979591836736</v>
      </c>
    </row>
    <row r="5" spans="1:18" x14ac:dyDescent="0.25">
      <c r="A5" s="1">
        <f>'VE-Stock'!A5*Blend!$D$11</f>
        <v>1.3738867346938777</v>
      </c>
      <c r="B5" s="1">
        <f>'VE-Stock'!B5*Blend!$D$11</f>
        <v>1.3738867346938777</v>
      </c>
      <c r="C5" s="1">
        <f>'VE-Stock'!C5*Blend!$D$11</f>
        <v>1.3233857142857144</v>
      </c>
      <c r="D5" s="1">
        <f>'VE-Stock'!D5*Blend!$D$11</f>
        <v>1.2943800000000001</v>
      </c>
      <c r="E5" s="1">
        <f>'VE-Stock'!E5*Blend!$D$11</f>
        <v>1.271071836734694</v>
      </c>
      <c r="F5" s="1">
        <f>'VE-Stock'!F5*Blend!$D$11</f>
        <v>1.3052571428571429</v>
      </c>
      <c r="G5" s="1">
        <f>'VE-Stock'!G5*Blend!$D$11</f>
        <v>1.2746975510204084</v>
      </c>
      <c r="H5" s="1">
        <f>'VE-Stock'!H5*Blend!$D$11</f>
        <v>1.2798771428571429</v>
      </c>
      <c r="I5" s="1">
        <f>'VE-Stock'!I5*Blend!$D$11</f>
        <v>1.2642088775510205</v>
      </c>
      <c r="J5" s="1">
        <f>'VE-Stock'!J5*Blend!$D$11</f>
        <v>1.2241965306122451</v>
      </c>
      <c r="K5" s="1">
        <f>'VE-Stock'!K5*Blend!$D$11</f>
        <v>1.2605831632653062</v>
      </c>
      <c r="L5" s="1">
        <f>'VE-Stock'!L5*Blend!$D$11</f>
        <v>1.2792296938775511</v>
      </c>
      <c r="M5" s="1">
        <f>'VE-Stock'!M5*Blend!$D$11</f>
        <v>1.3078469387755103</v>
      </c>
      <c r="N5" s="1">
        <f>'VE-Stock'!N5*Blend!$D$11</f>
        <v>1.3635275510204081</v>
      </c>
      <c r="O5" s="1">
        <f>'VE-Stock'!O5*Blend!$D$11</f>
        <v>1.3143214285714286</v>
      </c>
      <c r="P5" s="1">
        <f>'VE-Stock'!P5*Blend!$D$11</f>
        <v>1.2884234693877552</v>
      </c>
      <c r="Q5" s="1">
        <f>'VE-Stock'!Q5*Blend!$D$11</f>
        <v>1.2948979591836736</v>
      </c>
      <c r="R5" s="1">
        <f>'VE-Stock'!R5*Blend!$D$11</f>
        <v>1.2754744897959185</v>
      </c>
    </row>
    <row r="6" spans="1:18" x14ac:dyDescent="0.25">
      <c r="A6" s="1">
        <f>'VE-Stock'!A6*Blend!$D$11</f>
        <v>1.3712969387755103</v>
      </c>
      <c r="B6" s="1">
        <f>'VE-Stock'!B6*Blend!$D$11</f>
        <v>1.3712969387755103</v>
      </c>
      <c r="C6" s="1">
        <f>'VE-Stock'!C6*Blend!$D$11</f>
        <v>1.297487755102041</v>
      </c>
      <c r="D6" s="1">
        <f>'VE-Stock'!D6*Blend!$D$11</f>
        <v>1.2670576530612245</v>
      </c>
      <c r="E6" s="1">
        <f>'VE-Stock'!E6*Blend!$D$11</f>
        <v>1.260842142857143</v>
      </c>
      <c r="F6" s="1">
        <f>'VE-Stock'!F6*Blend!$D$11</f>
        <v>1.2800066326530615</v>
      </c>
      <c r="G6" s="1">
        <f>'VE-Stock'!G6*Blend!$D$11</f>
        <v>1.2548856122448979</v>
      </c>
      <c r="H6" s="1">
        <f>'VE-Stock'!H6*Blend!$D$11</f>
        <v>1.2512598979591838</v>
      </c>
      <c r="I6" s="1">
        <f>'VE-Stock'!I6*Blend!$D$11</f>
        <v>1.2591587755102043</v>
      </c>
      <c r="J6" s="1">
        <f>'VE-Stock'!J6*Blend!$D$11</f>
        <v>1.2332608163265308</v>
      </c>
      <c r="K6" s="1">
        <f>'VE-Stock'!K6*Blend!$D$11</f>
        <v>1.2300235714285714</v>
      </c>
      <c r="L6" s="1">
        <f>'VE-Stock'!L6*Blend!$D$11</f>
        <v>1.3169112244897958</v>
      </c>
      <c r="M6" s="1">
        <f>'VE-Stock'!M6*Blend!$D$11</f>
        <v>1.3324499999999999</v>
      </c>
      <c r="N6" s="1">
        <f>'VE-Stock'!N6*Blend!$D$11</f>
        <v>1.3661173469387755</v>
      </c>
      <c r="O6" s="1">
        <f>'VE-Stock'!O6*Blend!$D$11</f>
        <v>1.2948979591836736</v>
      </c>
      <c r="P6" s="1">
        <f>'VE-Stock'!P6*Blend!$D$11</f>
        <v>1.2845387755102042</v>
      </c>
      <c r="Q6" s="1">
        <f>'VE-Stock'!Q6*Blend!$D$11</f>
        <v>1.2948979591836736</v>
      </c>
      <c r="R6" s="1">
        <f>'VE-Stock'!R6*Blend!$D$11</f>
        <v>1.3272704081632654</v>
      </c>
    </row>
    <row r="7" spans="1:18" x14ac:dyDescent="0.25">
      <c r="A7" s="1">
        <f>'VE-Stock'!A7*Blend!$D$11</f>
        <v>1.3700020408163267</v>
      </c>
      <c r="B7" s="1">
        <f>'VE-Stock'!B7*Blend!$D$11</f>
        <v>1.3700020408163267</v>
      </c>
      <c r="C7" s="1">
        <f>'VE-Stock'!C7*Blend!$D$11</f>
        <v>1.2907542857142857</v>
      </c>
      <c r="D7" s="1">
        <f>'VE-Stock'!D7*Blend!$D$11</f>
        <v>1.2576048979591836</v>
      </c>
      <c r="E7" s="1">
        <f>'VE-Stock'!E7*Blend!$D$11</f>
        <v>1.2578638775510205</v>
      </c>
      <c r="F7" s="1">
        <f>'VE-Stock'!F7*Blend!$D$11</f>
        <v>1.2620075510204083</v>
      </c>
      <c r="G7" s="1">
        <f>'VE-Stock'!G7*Blend!$D$11</f>
        <v>1.2499650000000002</v>
      </c>
      <c r="H7" s="1">
        <f>'VE-Stock'!H7*Blend!$D$11</f>
        <v>1.222772142857143</v>
      </c>
      <c r="I7" s="1">
        <f>'VE-Stock'!I7*Blend!$D$11</f>
        <v>1.2415481632653063</v>
      </c>
      <c r="J7" s="1">
        <f>'VE-Stock'!J7*Blend!$D$11</f>
        <v>1.2308005102040818</v>
      </c>
      <c r="K7" s="1">
        <f>'VE-Stock'!K7*Blend!$D$11</f>
        <v>1.2121539795918368</v>
      </c>
      <c r="L7" s="1">
        <f>'VE-Stock'!L7*Blend!$D$11</f>
        <v>1.320795918367347</v>
      </c>
      <c r="M7" s="1">
        <f>'VE-Stock'!M7*Blend!$D$11</f>
        <v>1.3143214285714286</v>
      </c>
      <c r="N7" s="1">
        <f>'VE-Stock'!N7*Blend!$D$11</f>
        <v>1.3337448979591837</v>
      </c>
      <c r="O7" s="1">
        <f>'VE-Stock'!O7*Blend!$D$11</f>
        <v>1.2741795918367347</v>
      </c>
      <c r="P7" s="1">
        <f>'VE-Stock'!P7*Blend!$D$11</f>
        <v>1.3078469387755103</v>
      </c>
      <c r="Q7" s="1">
        <f>'VE-Stock'!Q7*Blend!$D$11</f>
        <v>1.2858336734693878</v>
      </c>
      <c r="R7" s="1">
        <f>'VE-Stock'!R7*Blend!$D$11</f>
        <v>1.3078469387755103</v>
      </c>
    </row>
    <row r="8" spans="1:18" x14ac:dyDescent="0.25">
      <c r="A8" s="1">
        <f>'VE-Stock'!A8*Blend!$D$11</f>
        <v>1.3389244897959185</v>
      </c>
      <c r="B8" s="1">
        <f>'VE-Stock'!B8*Blend!$D$11</f>
        <v>1.3389244897959185</v>
      </c>
      <c r="C8" s="1">
        <f>'VE-Stock'!C8*Blend!$D$11</f>
        <v>1.272107755102041</v>
      </c>
      <c r="D8" s="1">
        <f>'VE-Stock'!D8*Blend!$D$11</f>
        <v>1.2638204081632654</v>
      </c>
      <c r="E8" s="1">
        <f>'VE-Stock'!E8*Blend!$D$11</f>
        <v>1.2621370408163266</v>
      </c>
      <c r="F8" s="1">
        <f>'VE-Stock'!F8*Blend!$D$11</f>
        <v>1.2500944897959185</v>
      </c>
      <c r="G8" s="1">
        <f>'VE-Stock'!G8*Blend!$D$11</f>
        <v>1.2424545918367349</v>
      </c>
      <c r="H8" s="1">
        <f>'VE-Stock'!H8*Blend!$D$11</f>
        <v>1.2372750000000001</v>
      </c>
      <c r="I8" s="1">
        <f>'VE-Stock'!I8*Blend!$D$11</f>
        <v>1.2263978571428573</v>
      </c>
      <c r="J8" s="1">
        <f>'VE-Stock'!J8*Blend!$D$11</f>
        <v>1.2116360204081633</v>
      </c>
      <c r="K8" s="1">
        <f>'VE-Stock'!K8*Blend!$D$11</f>
        <v>1.2702948979591837</v>
      </c>
      <c r="L8" s="1">
        <f>'VE-Stock'!L8*Blend!$D$11</f>
        <v>1.3156163265306124</v>
      </c>
      <c r="M8" s="1">
        <f>'VE-Stock'!M8*Blend!$D$11</f>
        <v>1.3013724489795917</v>
      </c>
      <c r="N8" s="1">
        <f>'VE-Stock'!N8*Blend!$D$11</f>
        <v>1.2916607142857144</v>
      </c>
      <c r="O8" s="1">
        <f>'VE-Stock'!O8*Blend!$D$11</f>
        <v>1.3078469387755103</v>
      </c>
      <c r="P8" s="1">
        <f>'VE-Stock'!P8*Blend!$D$11</f>
        <v>1.2948979591836736</v>
      </c>
      <c r="Q8" s="1">
        <f>'VE-Stock'!Q8*Blend!$D$11</f>
        <v>1.2819489795918368</v>
      </c>
      <c r="R8" s="1">
        <f>'VE-Stock'!R8*Blend!$D$11</f>
        <v>1.2948979591836736</v>
      </c>
    </row>
    <row r="9" spans="1:18" x14ac:dyDescent="0.25">
      <c r="A9" s="1">
        <f>'VE-Stock'!A9*Blend!$D$11</f>
        <v>1.3078469387755103</v>
      </c>
      <c r="B9" s="1">
        <f>'VE-Stock'!B9*Blend!$D$11</f>
        <v>1.3078469387755103</v>
      </c>
      <c r="C9" s="1">
        <f>'VE-Stock'!C9*Blend!$D$11</f>
        <v>1.253461224489796</v>
      </c>
      <c r="D9" s="1">
        <f>'VE-Stock'!D9*Blend!$D$11</f>
        <v>1.2447854081632654</v>
      </c>
      <c r="E9" s="1">
        <f>'VE-Stock'!E9*Blend!$D$11</f>
        <v>1.2736616326530614</v>
      </c>
      <c r="F9" s="1">
        <f>'VE-Stock'!F9*Blend!$D$11</f>
        <v>1.2502239795918368</v>
      </c>
      <c r="G9" s="1">
        <f>'VE-Stock'!G9*Blend!$D$11</f>
        <v>1.2350736734693879</v>
      </c>
      <c r="H9" s="1">
        <f>'VE-Stock'!H9*Blend!$D$11</f>
        <v>1.233001836734694</v>
      </c>
      <c r="I9" s="1">
        <f>'VE-Stock'!I9*Blend!$D$11</f>
        <v>1.2170745918367347</v>
      </c>
      <c r="J9" s="1">
        <f>'VE-Stock'!J9*Blend!$D$11</f>
        <v>1.2700359183673471</v>
      </c>
      <c r="K9" s="1">
        <f>'VE-Stock'!K9*Blend!$D$11</f>
        <v>1.2754744897959185</v>
      </c>
      <c r="L9" s="1">
        <f>'VE-Stock'!L9*Blend!$D$11</f>
        <v>1.3000775510204083</v>
      </c>
      <c r="M9" s="1">
        <f>'VE-Stock'!M9*Blend!$D$11</f>
        <v>1.2884234693877552</v>
      </c>
      <c r="N9" s="1">
        <f>'VE-Stock'!N9*Blend!$D$11</f>
        <v>1.3441040816326533</v>
      </c>
      <c r="O9" s="1">
        <f>'VE-Stock'!O9*Blend!$D$11</f>
        <v>1.2948979591836736</v>
      </c>
      <c r="P9" s="1">
        <f>'VE-Stock'!P9*Blend!$D$11</f>
        <v>1.3000775510204083</v>
      </c>
      <c r="Q9" s="1">
        <f>'VE-Stock'!Q9*Blend!$D$11</f>
        <v>1.2793591836734695</v>
      </c>
      <c r="R9" s="1">
        <f>'VE-Stock'!R9*Blend!$D$11</f>
        <v>1.2690000000000001</v>
      </c>
    </row>
    <row r="10" spans="1:18" x14ac:dyDescent="0.25">
      <c r="A10" s="1">
        <f>'VE-Stock'!A10*Blend!$D$11</f>
        <v>1.2948979591836736</v>
      </c>
      <c r="B10" s="1">
        <f>'VE-Stock'!B10*Blend!$D$11</f>
        <v>1.2948979591836736</v>
      </c>
      <c r="C10" s="1">
        <f>'VE-Stock'!C10*Blend!$D$11</f>
        <v>1.2598062244897961</v>
      </c>
      <c r="D10" s="1">
        <f>'VE-Stock'!D10*Blend!$D$11</f>
        <v>1.2258798979591838</v>
      </c>
      <c r="E10" s="1">
        <f>'VE-Stock'!E10*Blend!$D$11</f>
        <v>1.2519073469387756</v>
      </c>
      <c r="F10" s="1">
        <f>'VE-Stock'!F10*Blend!$D$11</f>
        <v>1.2249734693877552</v>
      </c>
      <c r="G10" s="1">
        <f>'VE-Stock'!G10*Blend!$D$11</f>
        <v>1.2386993877551022</v>
      </c>
      <c r="H10" s="1">
        <f>'VE-Stock'!H10*Blend!$D$11</f>
        <v>1.2273042857142857</v>
      </c>
      <c r="I10" s="1">
        <f>'VE-Stock'!I10*Blend!$D$11</f>
        <v>1.2361095918367349</v>
      </c>
      <c r="J10" s="1">
        <f>'VE-Stock'!J10*Blend!$D$11</f>
        <v>1.2473752040816328</v>
      </c>
      <c r="K10" s="1">
        <f>'VE-Stock'!K10*Blend!$D$11</f>
        <v>1.2867401020408165</v>
      </c>
      <c r="L10" s="1">
        <f>'VE-Stock'!L10*Blend!$D$11</f>
        <v>1.285186224489796</v>
      </c>
      <c r="M10" s="1">
        <f>'VE-Stock'!M10*Blend!$D$11</f>
        <v>1.2884234693877552</v>
      </c>
      <c r="N10" s="1">
        <f>'VE-Stock'!N10*Blend!$D$11</f>
        <v>1.324680612244898</v>
      </c>
      <c r="O10" s="1">
        <f>'VE-Stock'!O10*Blend!$D$11</f>
        <v>1.2845387755102042</v>
      </c>
      <c r="P10" s="1">
        <f>'VE-Stock'!P10*Blend!$D$11</f>
        <v>1.2728846938775511</v>
      </c>
      <c r="Q10" s="1">
        <f>'VE-Stock'!Q10*Blend!$D$11</f>
        <v>1.2638204081632654</v>
      </c>
      <c r="R10" s="1">
        <f>'VE-Stock'!R10*Blend!$D$11</f>
        <v>1.2560510204081634</v>
      </c>
    </row>
    <row r="11" spans="1:18" x14ac:dyDescent="0.25">
      <c r="A11" s="1">
        <f>'VE-Stock'!A11*Blend!$D$11</f>
        <v>1.2819489795918368</v>
      </c>
      <c r="B11" s="1">
        <f>'VE-Stock'!B11*Blend!$D$11</f>
        <v>1.2819489795918368</v>
      </c>
      <c r="C11" s="1">
        <f>'VE-Stock'!C11*Blend!$D$11</f>
        <v>1.2366275510204081</v>
      </c>
      <c r="D11" s="1">
        <f>'VE-Stock'!D11*Blend!$D$11</f>
        <v>1.2251029591836737</v>
      </c>
      <c r="E11" s="1">
        <f>'VE-Stock'!E11*Blend!$D$11</f>
        <v>1.2301530612244898</v>
      </c>
      <c r="F11" s="1">
        <f>'VE-Stock'!F11*Blend!$D$11</f>
        <v>1.1998524489795919</v>
      </c>
      <c r="G11" s="1">
        <f>'VE-Stock'!G11*Blend!$D$11</f>
        <v>1.211506530612245</v>
      </c>
      <c r="H11" s="1">
        <f>'VE-Stock'!H11*Blend!$D$11</f>
        <v>1.2162976530612246</v>
      </c>
      <c r="I11" s="1">
        <f>'VE-Stock'!I11*Blend!$D$11</f>
        <v>1.2372750000000001</v>
      </c>
      <c r="J11" s="1">
        <f>'VE-Stock'!J11*Blend!$D$11</f>
        <v>1.2613601020408163</v>
      </c>
      <c r="K11" s="1">
        <f>'VE-Stock'!K11*Blend!$D$11</f>
        <v>1.2987826530612245</v>
      </c>
      <c r="L11" s="1">
        <f>'VE-Stock'!L11*Blend!$D$11</f>
        <v>1.2560510204081634</v>
      </c>
      <c r="M11" s="1">
        <f>'VE-Stock'!M11*Blend!$D$11</f>
        <v>1.2916607142857144</v>
      </c>
      <c r="N11" s="1">
        <f>'VE-Stock'!N11*Blend!$D$11</f>
        <v>1.2916607142857144</v>
      </c>
      <c r="O11" s="1">
        <f>'VE-Stock'!O11*Blend!$D$11</f>
        <v>1.2754744897959185</v>
      </c>
      <c r="P11" s="1">
        <f>'VE-Stock'!P11*Blend!$D$11</f>
        <v>1.2884234693877552</v>
      </c>
      <c r="Q11" s="1">
        <f>'VE-Stock'!Q11*Blend!$D$11</f>
        <v>1.2690000000000001</v>
      </c>
      <c r="R11" s="1">
        <f>'VE-Stock'!R11*Blend!$D$11</f>
        <v>1.2560510204081634</v>
      </c>
    </row>
    <row r="12" spans="1:18" x14ac:dyDescent="0.25">
      <c r="A12" s="1">
        <f>'VE-Stock'!A12*Blend!$D$11</f>
        <v>1.2819489795918368</v>
      </c>
      <c r="B12" s="1">
        <f>'VE-Stock'!B12*Blend!$D$11</f>
        <v>1.2819489795918368</v>
      </c>
      <c r="C12" s="1">
        <f>'VE-Stock'!C12*Blend!$D$11</f>
        <v>1.2366275510204081</v>
      </c>
      <c r="D12" s="1">
        <f>'VE-Stock'!D12*Blend!$D$11</f>
        <v>1.2107295918367349</v>
      </c>
      <c r="E12" s="1">
        <f>'VE-Stock'!E12*Blend!$D$11</f>
        <v>1.1783571428571429</v>
      </c>
      <c r="F12" s="1">
        <f>'VE-Stock'!F12*Blend!$D$11</f>
        <v>1.1977806122448982</v>
      </c>
      <c r="G12" s="1">
        <f>'VE-Stock'!G12*Blend!$D$11</f>
        <v>1.1862560204081634</v>
      </c>
      <c r="H12" s="1">
        <f>'VE-Stock'!H12*Blend!$D$11</f>
        <v>1.2027012244897959</v>
      </c>
      <c r="I12" s="1">
        <f>'VE-Stock'!I12*Blend!$D$11</f>
        <v>1.215002755102041</v>
      </c>
      <c r="J12" s="1">
        <f>'VE-Stock'!J12*Blend!$D$11</f>
        <v>1.2754744897959185</v>
      </c>
      <c r="K12" s="1">
        <f>'VE-Stock'!K12*Blend!$D$11</f>
        <v>1.2787117346938777</v>
      </c>
      <c r="L12" s="1">
        <f>'VE-Stock'!L12*Blend!$D$11</f>
        <v>1.2819489795918368</v>
      </c>
      <c r="M12" s="1">
        <f>'VE-Stock'!M12*Blend!$D$11</f>
        <v>1.2754744897959185</v>
      </c>
      <c r="N12" s="1">
        <f>'VE-Stock'!N12*Blend!$D$11</f>
        <v>1.2722372448979593</v>
      </c>
      <c r="O12" s="1">
        <f>'VE-Stock'!O12*Blend!$D$11</f>
        <v>1.2560510204081634</v>
      </c>
      <c r="P12" s="1">
        <f>'VE-Stock'!P12*Blend!$D$11</f>
        <v>1.2793591836734695</v>
      </c>
      <c r="Q12" s="1">
        <f>'VE-Stock'!Q12*Blend!$D$11</f>
        <v>1.2560510204081634</v>
      </c>
      <c r="R12" s="1">
        <f>'VE-Stock'!R12*Blend!$D$11</f>
        <v>1.2301530612244898</v>
      </c>
    </row>
    <row r="13" spans="1:18" x14ac:dyDescent="0.25">
      <c r="A13" s="1">
        <f>'VE-Stock'!A13*Blend!$D$11</f>
        <v>1.2819489795918368</v>
      </c>
      <c r="B13" s="1">
        <f>'VE-Stock'!B13*Blend!$D$11</f>
        <v>1.2819489795918368</v>
      </c>
      <c r="C13" s="1">
        <f>'VE-Stock'!C13*Blend!$D$11</f>
        <v>1.2366275510204081</v>
      </c>
      <c r="D13" s="1">
        <f>'VE-Stock'!D13*Blend!$D$11</f>
        <v>1.2107295918367349</v>
      </c>
      <c r="E13" s="1">
        <f>'VE-Stock'!E13*Blend!$D$11</f>
        <v>1.1783571428571429</v>
      </c>
      <c r="F13" s="1">
        <f>'VE-Stock'!F13*Blend!$D$11</f>
        <v>1.1718826530612245</v>
      </c>
      <c r="G13" s="1">
        <f>'VE-Stock'!G13*Blend!$D$11</f>
        <v>1.1505168367346938</v>
      </c>
      <c r="H13" s="1">
        <f>'VE-Stock'!H13*Blend!$D$11</f>
        <v>1.1822418367346941</v>
      </c>
      <c r="I13" s="1">
        <f>'VE-Stock'!I13*Blend!$D$11</f>
        <v>1.2072333673469389</v>
      </c>
      <c r="J13" s="1">
        <f>'VE-Stock'!J13*Blend!$D$11</f>
        <v>1.2987826530612245</v>
      </c>
      <c r="K13" s="1">
        <f>'VE-Stock'!K13*Blend!$D$11</f>
        <v>1.2948979591836736</v>
      </c>
      <c r="L13" s="1">
        <f>'VE-Stock'!L13*Blend!$D$11</f>
        <v>1.2722372448979593</v>
      </c>
      <c r="M13" s="1">
        <f>'VE-Stock'!M13*Blend!$D$11</f>
        <v>1.2592882653061226</v>
      </c>
      <c r="N13" s="1">
        <f>'VE-Stock'!N13*Blend!$D$11</f>
        <v>1.2560510204081634</v>
      </c>
      <c r="O13" s="1">
        <f>'VE-Stock'!O13*Blend!$D$11</f>
        <v>1.2431020408163265</v>
      </c>
      <c r="P13" s="1">
        <f>'VE-Stock'!P13*Blend!$D$11</f>
        <v>1.2638204081632654</v>
      </c>
      <c r="Q13" s="1">
        <f>'VE-Stock'!Q13*Blend!$D$11</f>
        <v>1.2366275510204081</v>
      </c>
      <c r="R13" s="1">
        <f>'VE-Stock'!R13*Blend!$D$11</f>
        <v>1.2456918367346939</v>
      </c>
    </row>
    <row r="14" spans="1:18" x14ac:dyDescent="0.25">
      <c r="A14" s="1">
        <f>'VE-Stock'!A14*Blend!$D$11</f>
        <v>1.2819489795918368</v>
      </c>
      <c r="B14" s="1">
        <f>'VE-Stock'!B14*Blend!$D$11</f>
        <v>1.2819489795918368</v>
      </c>
      <c r="C14" s="1">
        <f>'VE-Stock'!C14*Blend!$D$11</f>
        <v>1.2366275510204081</v>
      </c>
      <c r="D14" s="1">
        <f>'VE-Stock'!D14*Blend!$D$11</f>
        <v>1.2107295918367349</v>
      </c>
      <c r="E14" s="1">
        <f>'VE-Stock'!E14*Blend!$D$11</f>
        <v>1.1783571428571429</v>
      </c>
      <c r="F14" s="1">
        <f>'VE-Stock'!F14*Blend!$D$11</f>
        <v>1.1718826530612245</v>
      </c>
      <c r="G14" s="1">
        <f>'VE-Stock'!G14*Blend!$D$11</f>
        <v>1.1765442857142858</v>
      </c>
      <c r="H14" s="1">
        <f>'VE-Stock'!H14*Blend!$D$11</f>
        <v>1.2139668367346941</v>
      </c>
      <c r="I14" s="1">
        <f>'VE-Stock'!I14*Blend!$D$11</f>
        <v>1.2690000000000001</v>
      </c>
      <c r="J14" s="1">
        <f>'VE-Stock'!J14*Blend!$D$11</f>
        <v>1.2754744897959185</v>
      </c>
      <c r="K14" s="1">
        <f>'VE-Stock'!K14*Blend!$D$11</f>
        <v>1.2625255102040818</v>
      </c>
      <c r="L14" s="1">
        <f>'VE-Stock'!L14*Blend!$D$11</f>
        <v>1.2560510204081634</v>
      </c>
      <c r="M14" s="1">
        <f>'VE-Stock'!M14*Blend!$D$11</f>
        <v>1.2333903061224492</v>
      </c>
      <c r="N14" s="1">
        <f>'VE-Stock'!N14*Blend!$D$11</f>
        <v>1.2592882653061226</v>
      </c>
      <c r="O14" s="1">
        <f>'VE-Stock'!O14*Blend!$D$11</f>
        <v>1.2431020408163265</v>
      </c>
      <c r="P14" s="1">
        <f>'VE-Stock'!P14*Blend!$D$11</f>
        <v>1.2948979591836736</v>
      </c>
      <c r="Q14" s="1">
        <f>'VE-Stock'!Q14*Blend!$D$11</f>
        <v>1.2651153061224489</v>
      </c>
      <c r="R14" s="1">
        <f>'VE-Stock'!R14*Blend!$D$11</f>
        <v>1.2690000000000001</v>
      </c>
    </row>
    <row r="15" spans="1:18" x14ac:dyDescent="0.25">
      <c r="A15" s="1">
        <f>'VE-Stock'!A15*Blend!$D$11</f>
        <v>1.2819489795918368</v>
      </c>
      <c r="B15" s="1">
        <f>'VE-Stock'!B15*Blend!$D$11</f>
        <v>1.2819489795918368</v>
      </c>
      <c r="C15" s="1">
        <f>'VE-Stock'!C15*Blend!$D$11</f>
        <v>1.2366275510204081</v>
      </c>
      <c r="D15" s="1">
        <f>'VE-Stock'!D15*Blend!$D$11</f>
        <v>1.2107295918367349</v>
      </c>
      <c r="E15" s="1">
        <f>'VE-Stock'!E15*Blend!$D$11</f>
        <v>1.1783571428571429</v>
      </c>
      <c r="F15" s="1">
        <f>'VE-Stock'!F15*Blend!$D$11</f>
        <v>1.1718826530612245</v>
      </c>
      <c r="G15" s="1">
        <f>'VE-Stock'!G15*Blend!$D$11</f>
        <v>1.1765442857142858</v>
      </c>
      <c r="H15" s="1">
        <f>'VE-Stock'!H15*Blend!$D$11</f>
        <v>1.2139668367346941</v>
      </c>
      <c r="I15" s="1">
        <f>'VE-Stock'!I15*Blend!$D$11</f>
        <v>1.2690000000000001</v>
      </c>
      <c r="J15" s="1">
        <f>'VE-Stock'!J15*Blend!$D$11</f>
        <v>1.2485406122448979</v>
      </c>
      <c r="K15" s="1">
        <f>'VE-Stock'!K15*Blend!$D$11</f>
        <v>1.2625255102040818</v>
      </c>
      <c r="L15" s="1">
        <f>'VE-Stock'!L15*Blend!$D$11</f>
        <v>1.2512598979591838</v>
      </c>
      <c r="M15" s="1">
        <f>'VE-Stock'!M15*Blend!$D$11</f>
        <v>1.2239375510204082</v>
      </c>
      <c r="N15" s="1">
        <f>'VE-Stock'!N15*Blend!$D$11</f>
        <v>1.254497142857143</v>
      </c>
      <c r="O15" s="1">
        <f>'VE-Stock'!O15*Blend!$D$11</f>
        <v>1.2648563265306123</v>
      </c>
      <c r="P15" s="1">
        <f>'VE-Stock'!P15*Blend!$D$11</f>
        <v>1.2948979591836736</v>
      </c>
      <c r="Q15" s="1">
        <f>'VE-Stock'!Q15*Blend!$D$11</f>
        <v>1.2651153061224489</v>
      </c>
      <c r="R15" s="1">
        <f>'VE-Stock'!R15*Blend!$D$11</f>
        <v>1.1607465306122449</v>
      </c>
    </row>
    <row r="16" spans="1:18" x14ac:dyDescent="0.25">
      <c r="A16" s="1">
        <f>'VE-Stock'!A16*Blend!$D$11</f>
        <v>1.2819489795918368</v>
      </c>
      <c r="B16" s="1">
        <f>'VE-Stock'!B16*Blend!$D$11</f>
        <v>1.2819489795918368</v>
      </c>
      <c r="C16" s="1">
        <f>'VE-Stock'!C16*Blend!$D$11</f>
        <v>1.2366275510204081</v>
      </c>
      <c r="D16" s="1">
        <f>'VE-Stock'!D16*Blend!$D$11</f>
        <v>1.2107295918367349</v>
      </c>
      <c r="E16" s="1">
        <f>'VE-Stock'!E16*Blend!$D$11</f>
        <v>1.1783571428571429</v>
      </c>
      <c r="F16" s="1">
        <f>'VE-Stock'!F16*Blend!$D$11</f>
        <v>1.1718826530612245</v>
      </c>
      <c r="G16" s="1">
        <f>'VE-Stock'!G16*Blend!$D$11</f>
        <v>1.1765442857142858</v>
      </c>
      <c r="H16" s="1">
        <f>'VE-Stock'!H16*Blend!$D$11</f>
        <v>1.2139668367346941</v>
      </c>
      <c r="I16" s="1">
        <f>'VE-Stock'!I16*Blend!$D$11</f>
        <v>1.2690000000000001</v>
      </c>
      <c r="J16" s="1">
        <f>'VE-Stock'!J16*Blend!$D$11</f>
        <v>1.2472457142857143</v>
      </c>
      <c r="K16" s="1">
        <f>'VE-Stock'!K16*Blend!$D$11</f>
        <v>1.2311889795918367</v>
      </c>
      <c r="L16" s="1">
        <f>'VE-Stock'!L16*Blend!$D$11</f>
        <v>1.2495765306122451</v>
      </c>
      <c r="M16" s="1">
        <f>'VE-Stock'!M16*Blend!$D$11</f>
        <v>1.2204413265306124</v>
      </c>
      <c r="N16" s="1">
        <f>'VE-Stock'!N16*Blend!$D$11</f>
        <v>1.2405122448979593</v>
      </c>
      <c r="O16" s="1">
        <f>'VE-Stock'!O16*Blend!$D$11</f>
        <v>1.2728846938775511</v>
      </c>
      <c r="P16" s="1">
        <f>'VE-Stock'!P16*Blend!$D$11</f>
        <v>1.2541086734693878</v>
      </c>
      <c r="Q16" s="1">
        <f>'VE-Stock'!Q16*Blend!$D$11</f>
        <v>1.2148732653061225</v>
      </c>
      <c r="R16" s="1">
        <f>'VE-Stock'!R16*Blend!$D$11</f>
        <v>1.1580272448979592</v>
      </c>
    </row>
    <row r="17" spans="1:18" x14ac:dyDescent="0.25">
      <c r="A17" s="1">
        <f>'VE-Stock'!A17*Blend!$D$11</f>
        <v>1.2819489795918368</v>
      </c>
      <c r="B17" s="1">
        <f>'VE-Stock'!B17*Blend!$D$11</f>
        <v>1.2819489795918368</v>
      </c>
      <c r="C17" s="1">
        <f>'VE-Stock'!C17*Blend!$D$11</f>
        <v>1.2366275510204081</v>
      </c>
      <c r="D17" s="1">
        <f>'VE-Stock'!D17*Blend!$D$11</f>
        <v>1.2107295918367349</v>
      </c>
      <c r="E17" s="1">
        <f>'VE-Stock'!E17*Blend!$D$11</f>
        <v>1.1783571428571429</v>
      </c>
      <c r="F17" s="1">
        <f>'VE-Stock'!F17*Blend!$D$11</f>
        <v>1.1718826530612245</v>
      </c>
      <c r="G17" s="1">
        <f>'VE-Stock'!G17*Blend!$D$11</f>
        <v>1.1765442857142858</v>
      </c>
      <c r="H17" s="1">
        <f>'VE-Stock'!H17*Blend!$D$11</f>
        <v>1.2139668367346941</v>
      </c>
      <c r="I17" s="1">
        <f>'VE-Stock'!I17*Blend!$D$11</f>
        <v>1.2690000000000001</v>
      </c>
      <c r="J17" s="1">
        <f>'VE-Stock'!J17*Blend!$D$11</f>
        <v>1.2458213265306122</v>
      </c>
      <c r="K17" s="1">
        <f>'VE-Stock'!K17*Blend!$D$11</f>
        <v>1.1977806122448982</v>
      </c>
      <c r="L17" s="1">
        <f>'VE-Stock'!L17*Blend!$D$11</f>
        <v>1.2306710204081635</v>
      </c>
      <c r="M17" s="1">
        <f>'VE-Stock'!M17*Blend!$D$11</f>
        <v>1.2015358163265306</v>
      </c>
      <c r="N17" s="1">
        <f>'VE-Stock'!N17*Blend!$D$11</f>
        <v>1.225620918367347</v>
      </c>
      <c r="O17" s="1">
        <f>'VE-Stock'!O17*Blend!$D$11</f>
        <v>1.2728846938775511</v>
      </c>
      <c r="P17" s="1">
        <f>'VE-Stock'!P17*Blend!$D$11</f>
        <v>1.2107295918367349</v>
      </c>
      <c r="Q17" s="1">
        <f>'VE-Stock'!Q17*Blend!$D$11</f>
        <v>1.1615234693877552</v>
      </c>
      <c r="R17" s="1">
        <f>'VE-Stock'!R17*Blend!$D$11</f>
        <v>1.1553079591836735</v>
      </c>
    </row>
    <row r="18" spans="1:18" x14ac:dyDescent="0.25">
      <c r="A18" s="1">
        <f>'VE-Stock'!A18*Blend!$D$11</f>
        <v>1.2819489795918368</v>
      </c>
      <c r="B18" s="1">
        <f>'VE-Stock'!B18*Blend!$D$11</f>
        <v>1.2819489795918368</v>
      </c>
      <c r="C18" s="1">
        <f>'VE-Stock'!C18*Blend!$D$11</f>
        <v>1.2366275510204081</v>
      </c>
      <c r="D18" s="1">
        <f>'VE-Stock'!D18*Blend!$D$11</f>
        <v>1.2107295918367349</v>
      </c>
      <c r="E18" s="1">
        <f>'VE-Stock'!E18*Blend!$D$11</f>
        <v>1.1783571428571429</v>
      </c>
      <c r="F18" s="1">
        <f>'VE-Stock'!F18*Blend!$D$11</f>
        <v>1.1718826530612245</v>
      </c>
      <c r="G18" s="1">
        <f>'VE-Stock'!G18*Blend!$D$11</f>
        <v>1.1765442857142858</v>
      </c>
      <c r="H18" s="1">
        <f>'VE-Stock'!H18*Blend!$D$11</f>
        <v>1.2139668367346941</v>
      </c>
      <c r="I18" s="1">
        <f>'VE-Stock'!I18*Blend!$D$11</f>
        <v>1.2690000000000001</v>
      </c>
      <c r="J18" s="1">
        <f>'VE-Stock'!J18*Blend!$D$11</f>
        <v>1.2424545918367349</v>
      </c>
      <c r="K18" s="1">
        <f>'VE-Stock'!K18*Blend!$D$11</f>
        <v>1.1892342857142857</v>
      </c>
      <c r="L18" s="1">
        <f>'VE-Stock'!L18*Blend!$D$11</f>
        <v>1.1853495918367347</v>
      </c>
      <c r="M18" s="1">
        <f>'VE-Stock'!M18*Blend!$D$11</f>
        <v>1.1562143877551021</v>
      </c>
      <c r="N18" s="1">
        <f>'VE-Stock'!N18*Blend!$D$11</f>
        <v>1.190011224489796</v>
      </c>
      <c r="O18" s="1">
        <f>'VE-Stock'!O18*Blend!$D$11</f>
        <v>1.2081397959183675</v>
      </c>
      <c r="P18" s="1">
        <f>'VE-Stock'!P18*Blend!$D$11</f>
        <v>1.2021832653061226</v>
      </c>
      <c r="Q18" s="1">
        <f>'VE-Stock'!Q18*Blend!$D$11</f>
        <v>1.1529771428571429</v>
      </c>
      <c r="R18" s="1">
        <f>'VE-Stock'!R18*Blend!$D$11</f>
        <v>1.1484450000000002</v>
      </c>
    </row>
    <row r="19" spans="1:18" x14ac:dyDescent="0.25">
      <c r="A19" s="1">
        <f>'VE-Stock'!A19*Blend!$D$11</f>
        <v>1.2819489795918368</v>
      </c>
      <c r="B19" s="1">
        <f>'VE-Stock'!B19*Blend!$D$11</f>
        <v>1.2819489795918368</v>
      </c>
      <c r="C19" s="1">
        <f>'VE-Stock'!C19*Blend!$D$11</f>
        <v>1.2366275510204081</v>
      </c>
      <c r="D19" s="1">
        <f>'VE-Stock'!D19*Blend!$D$11</f>
        <v>1.2107295918367349</v>
      </c>
      <c r="E19" s="1">
        <f>'VE-Stock'!E19*Blend!$D$11</f>
        <v>1.1783571428571429</v>
      </c>
      <c r="F19" s="1">
        <f>'VE-Stock'!F19*Blend!$D$11</f>
        <v>1.1718826530612245</v>
      </c>
      <c r="G19" s="1">
        <f>'VE-Stock'!G19*Blend!$D$11</f>
        <v>1.1765442857142858</v>
      </c>
      <c r="H19" s="1">
        <f>'VE-Stock'!H19*Blend!$D$11</f>
        <v>1.2139668367346941</v>
      </c>
      <c r="I19" s="1">
        <f>'VE-Stock'!I19*Blend!$D$11</f>
        <v>1.2690000000000001</v>
      </c>
      <c r="J19" s="1">
        <f>'VE-Stock'!J19*Blend!$D$11</f>
        <v>1.2355916326530614</v>
      </c>
      <c r="K19" s="1">
        <f>'VE-Stock'!K19*Blend!$D$11</f>
        <v>1.1718826530612245</v>
      </c>
      <c r="L19" s="1">
        <f>'VE-Stock'!L19*Blend!$D$11</f>
        <v>1.1698108163265306</v>
      </c>
      <c r="M19" s="1">
        <f>'VE-Stock'!M19*Blend!$D$11</f>
        <v>1.140675612244898</v>
      </c>
      <c r="N19" s="1">
        <f>'VE-Stock'!N19*Blend!$D$11</f>
        <v>1.1744724489795919</v>
      </c>
      <c r="O19" s="1">
        <f>'VE-Stock'!O19*Blend!$D$11</f>
        <v>1.1926010204081634</v>
      </c>
      <c r="P19" s="1">
        <f>'VE-Stock'!P19*Blend!$D$11</f>
        <v>1.1848316326530615</v>
      </c>
      <c r="Q19" s="1">
        <f>'VE-Stock'!Q19*Blend!$D$11</f>
        <v>1.1356255102040818</v>
      </c>
      <c r="R19" s="1">
        <f>'VE-Stock'!R19*Blend!$D$11</f>
        <v>1.1348485714285714</v>
      </c>
    </row>
    <row r="20" spans="1:18" x14ac:dyDescent="0.25">
      <c r="A20" s="1">
        <f>'VE-Stock'!A20*Blend!$D$11</f>
        <v>1.2819489795918368</v>
      </c>
      <c r="B20" s="1">
        <f>'VE-Stock'!B20*Blend!$D$11</f>
        <v>1.2819489795918368</v>
      </c>
      <c r="C20" s="1">
        <f>'VE-Stock'!C20*Blend!$D$11</f>
        <v>1.2366275510204081</v>
      </c>
      <c r="D20" s="1">
        <f>'VE-Stock'!D20*Blend!$D$11</f>
        <v>1.2107295918367349</v>
      </c>
      <c r="E20" s="1">
        <f>'VE-Stock'!E20*Blend!$D$11</f>
        <v>1.1783571428571429</v>
      </c>
      <c r="F20" s="1">
        <f>'VE-Stock'!F20*Blend!$D$11</f>
        <v>1.1718826530612245</v>
      </c>
      <c r="G20" s="1">
        <f>'VE-Stock'!G20*Blend!$D$11</f>
        <v>1.1765442857142858</v>
      </c>
      <c r="H20" s="1">
        <f>'VE-Stock'!H20*Blend!$D$11</f>
        <v>1.2139668367346941</v>
      </c>
      <c r="I20" s="1">
        <f>'VE-Stock'!I20*Blend!$D$11</f>
        <v>1.2690000000000001</v>
      </c>
      <c r="J20" s="1">
        <f>'VE-Stock'!J20*Blend!$D$11</f>
        <v>1.2355916326530614</v>
      </c>
      <c r="K20" s="1">
        <f>'VE-Stock'!K20*Blend!$D$11</f>
        <v>1.1718826530612245</v>
      </c>
      <c r="L20" s="1">
        <f>'VE-Stock'!L20*Blend!$D$11</f>
        <v>1.1594516326530613</v>
      </c>
      <c r="M20" s="1">
        <f>'VE-Stock'!M20*Blend!$D$11</f>
        <v>1.1303164285714287</v>
      </c>
      <c r="N20" s="1">
        <f>'VE-Stock'!N20*Blend!$D$11</f>
        <v>1.1641132653061226</v>
      </c>
      <c r="O20" s="1">
        <f>'VE-Stock'!O20*Blend!$D$11</f>
        <v>1.1822418367346941</v>
      </c>
      <c r="P20" s="1">
        <f>'VE-Stock'!P20*Blend!$D$11</f>
        <v>1.1848316326530615</v>
      </c>
      <c r="Q20" s="1">
        <f>'VE-Stock'!Q20*Blend!$D$11</f>
        <v>1.1356255102040818</v>
      </c>
      <c r="R20" s="1">
        <f>'VE-Stock'!R20*Blend!$D$11</f>
        <v>1.1348485714285714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AE61-16B0-42F5-825A-15B2546CB191}">
  <dimension ref="A1:R20"/>
  <sheetViews>
    <sheetView workbookViewId="0">
      <selection activeCell="F25" sqref="F25"/>
    </sheetView>
  </sheetViews>
  <sheetFormatPr baseColWidth="10" defaultRowHeight="15" x14ac:dyDescent="0.25"/>
  <sheetData>
    <row r="1" spans="1:18" x14ac:dyDescent="0.25">
      <c r="A1" s="1">
        <f>'VE-Stock'!A1*Blend!$E$11</f>
        <v>1.4049642857142857</v>
      </c>
      <c r="B1" s="1">
        <f>'VE-Stock'!B1*Blend!$E$11</f>
        <v>1.4049642857142857</v>
      </c>
      <c r="C1" s="1">
        <f>'VE-Stock'!C1*Blend!$E$11</f>
        <v>1.3738867346938777</v>
      </c>
      <c r="D1" s="1">
        <f>'VE-Stock'!D1*Blend!$E$11</f>
        <v>1.3933102040816328</v>
      </c>
      <c r="E1" s="1">
        <f>'VE-Stock'!E1*Blend!$E$11</f>
        <v>1.3505785714285714</v>
      </c>
      <c r="F1" s="1">
        <f>'VE-Stock'!F1*Blend!$E$11</f>
        <v>1.3376295918367347</v>
      </c>
      <c r="G1" s="1">
        <f>'VE-Stock'!G1*Blend!$E$11</f>
        <v>1.3661173469387755</v>
      </c>
      <c r="H1" s="1">
        <f>'VE-Stock'!H1*Blend!$E$11</f>
        <v>1.3674122448979593</v>
      </c>
      <c r="I1" s="1">
        <f>'VE-Stock'!I1*Blend!$E$11</f>
        <v>1.3000775510204083</v>
      </c>
      <c r="J1" s="1">
        <f>'VE-Stock'!J1*Blend!$E$11</f>
        <v>1.2656332653061226</v>
      </c>
      <c r="K1" s="1">
        <f>'VE-Stock'!K1*Blend!$E$11</f>
        <v>1.2498355102040817</v>
      </c>
      <c r="L1" s="1">
        <f>'VE-Stock'!L1*Blend!$E$11</f>
        <v>1.324680612244898</v>
      </c>
      <c r="M1" s="1">
        <f>'VE-Stock'!M1*Blend!$E$11</f>
        <v>1.4373367346938777</v>
      </c>
      <c r="N1" s="1">
        <f>'VE-Stock'!N1*Blend!$E$11</f>
        <v>1.2916607142857144</v>
      </c>
      <c r="O1" s="1">
        <f>'VE-Stock'!O1*Blend!$E$11</f>
        <v>1.2987826530612245</v>
      </c>
      <c r="P1" s="1">
        <f>'VE-Stock'!P1*Blend!$E$11</f>
        <v>1.2948979591836736</v>
      </c>
      <c r="Q1" s="1">
        <f>'VE-Stock'!Q1*Blend!$E$11</f>
        <v>1.3026673469387755</v>
      </c>
      <c r="R1" s="1">
        <f>'VE-Stock'!R1*Blend!$E$11</f>
        <v>1.320795918367347</v>
      </c>
    </row>
    <row r="2" spans="1:18" x14ac:dyDescent="0.25">
      <c r="A2" s="1">
        <f>'VE-Stock'!A2*Blend!$E$11</f>
        <v>1.4049642857142857</v>
      </c>
      <c r="B2" s="1">
        <f>'VE-Stock'!B2*Blend!$E$11</f>
        <v>1.4049642857142857</v>
      </c>
      <c r="C2" s="1">
        <f>'VE-Stock'!C2*Blend!$E$11</f>
        <v>1.3790663265306122</v>
      </c>
      <c r="D2" s="1">
        <f>'VE-Stock'!D2*Blend!$E$11</f>
        <v>1.3272704081632654</v>
      </c>
      <c r="E2" s="1">
        <f>'VE-Stock'!E2*Blend!$E$11</f>
        <v>1.320795918367347</v>
      </c>
      <c r="F2" s="1">
        <f>'VE-Stock'!F2*Blend!$E$11</f>
        <v>1.3389244897959185</v>
      </c>
      <c r="G2" s="1">
        <f>'VE-Stock'!G2*Blend!$E$11</f>
        <v>1.3492836734693878</v>
      </c>
      <c r="H2" s="1">
        <f>'VE-Stock'!H2*Blend!$E$11</f>
        <v>1.3298602040816327</v>
      </c>
      <c r="I2" s="1">
        <f>'VE-Stock'!I2*Blend!$E$11</f>
        <v>1.253461224489796</v>
      </c>
      <c r="J2" s="1">
        <f>'VE-Stock'!J2*Blend!$E$11</f>
        <v>1.2627844897959184</v>
      </c>
      <c r="K2" s="1">
        <f>'VE-Stock'!K2*Blend!$E$11</f>
        <v>1.2532022448979592</v>
      </c>
      <c r="L2" s="1">
        <f>'VE-Stock'!L2*Blend!$E$11</f>
        <v>1.3415142857142859</v>
      </c>
      <c r="M2" s="1">
        <f>'VE-Stock'!M2*Blend!$E$11</f>
        <v>1.4373367346938777</v>
      </c>
      <c r="N2" s="1">
        <f>'VE-Stock'!N2*Blend!$E$11</f>
        <v>1.2916607142857144</v>
      </c>
      <c r="O2" s="1">
        <f>'VE-Stock'!O2*Blend!$E$11</f>
        <v>1.2987826530612245</v>
      </c>
      <c r="P2" s="1">
        <f>'VE-Stock'!P2*Blend!$E$11</f>
        <v>1.2948979591836736</v>
      </c>
      <c r="Q2" s="1">
        <f>'VE-Stock'!Q2*Blend!$E$11</f>
        <v>1.3026673469387755</v>
      </c>
      <c r="R2" s="1">
        <f>'VE-Stock'!R2*Blend!$E$11</f>
        <v>1.320795918367347</v>
      </c>
    </row>
    <row r="3" spans="1:18" x14ac:dyDescent="0.25">
      <c r="A3" s="1">
        <f>'VE-Stock'!A3*Blend!$E$11</f>
        <v>1.3816561224489796</v>
      </c>
      <c r="B3" s="1">
        <f>'VE-Stock'!B3*Blend!$E$11</f>
        <v>1.3816561224489796</v>
      </c>
      <c r="C3" s="1">
        <f>'VE-Stock'!C3*Blend!$E$11</f>
        <v>1.3738867346938777</v>
      </c>
      <c r="D3" s="1">
        <f>'VE-Stock'!D3*Blend!$E$11</f>
        <v>1.3169112244897958</v>
      </c>
      <c r="E3" s="1">
        <f>'VE-Stock'!E3*Blend!$E$11</f>
        <v>1.3130265306122451</v>
      </c>
      <c r="F3" s="1">
        <f>'VE-Stock'!F3*Blend!$E$11</f>
        <v>1.3220908163265306</v>
      </c>
      <c r="G3" s="1">
        <f>'VE-Stock'!G3*Blend!$E$11</f>
        <v>1.3492836734693878</v>
      </c>
      <c r="H3" s="1">
        <f>'VE-Stock'!H3*Blend!$E$11</f>
        <v>1.3182061224489796</v>
      </c>
      <c r="I3" s="1">
        <f>'VE-Stock'!I3*Blend!$E$11</f>
        <v>1.2566984693877552</v>
      </c>
      <c r="J3" s="1">
        <f>'VE-Stock'!J3*Blend!$E$11</f>
        <v>1.2598062244897961</v>
      </c>
      <c r="K3" s="1">
        <f>'VE-Stock'!K3*Blend!$E$11</f>
        <v>1.2565689795918369</v>
      </c>
      <c r="L3" s="1">
        <f>'VE-Stock'!L3*Blend!$E$11</f>
        <v>1.3596428571428574</v>
      </c>
      <c r="M3" s="1">
        <f>'VE-Stock'!M3*Blend!$E$11</f>
        <v>1.3674122448979593</v>
      </c>
      <c r="N3" s="1">
        <f>'VE-Stock'!N3*Blend!$E$11</f>
        <v>1.2916607142857144</v>
      </c>
      <c r="O3" s="1">
        <f>'VE-Stock'!O3*Blend!$E$11</f>
        <v>1.2987826530612245</v>
      </c>
      <c r="P3" s="1">
        <f>'VE-Stock'!P3*Blend!$E$11</f>
        <v>1.2948979591836736</v>
      </c>
      <c r="Q3" s="1">
        <f>'VE-Stock'!Q3*Blend!$E$11</f>
        <v>1.3026673469387755</v>
      </c>
      <c r="R3" s="1">
        <f>'VE-Stock'!R3*Blend!$E$11</f>
        <v>1.320795918367347</v>
      </c>
    </row>
    <row r="4" spans="1:18" x14ac:dyDescent="0.25">
      <c r="A4" s="1">
        <f>'VE-Stock'!A4*Blend!$E$11</f>
        <v>1.380361224489796</v>
      </c>
      <c r="B4" s="1">
        <f>'VE-Stock'!B4*Blend!$E$11</f>
        <v>1.380361224489796</v>
      </c>
      <c r="C4" s="1">
        <f>'VE-Stock'!C4*Blend!$E$11</f>
        <v>1.3389244897959185</v>
      </c>
      <c r="D4" s="1">
        <f>'VE-Stock'!D4*Blend!$E$11</f>
        <v>1.3039622448979591</v>
      </c>
      <c r="E4" s="1">
        <f>'VE-Stock'!E4*Blend!$E$11</f>
        <v>1.3013724489795917</v>
      </c>
      <c r="F4" s="1">
        <f>'VE-Stock'!F4*Blend!$E$11</f>
        <v>1.3182061224489796</v>
      </c>
      <c r="G4" s="1">
        <f>'VE-Stock'!G4*Blend!$E$11</f>
        <v>1.3156163265306124</v>
      </c>
      <c r="H4" s="1">
        <f>'VE-Stock'!H4*Blend!$E$11</f>
        <v>1.2961928571428571</v>
      </c>
      <c r="I4" s="1">
        <f>'VE-Stock'!I4*Blend!$E$11</f>
        <v>1.2693884693877551</v>
      </c>
      <c r="J4" s="1">
        <f>'VE-Stock'!J4*Blend!$E$11</f>
        <v>1.2419366326530612</v>
      </c>
      <c r="K4" s="1">
        <f>'VE-Stock'!K4*Blend!$E$11</f>
        <v>1.2507419387755103</v>
      </c>
      <c r="L4" s="1">
        <f>'VE-Stock'!L4*Blend!$E$11</f>
        <v>1.3298602040816327</v>
      </c>
      <c r="M4" s="1">
        <f>'VE-Stock'!M4*Blend!$E$11</f>
        <v>1.2961928571428571</v>
      </c>
      <c r="N4" s="1">
        <f>'VE-Stock'!N4*Blend!$E$11</f>
        <v>1.3376295918367347</v>
      </c>
      <c r="O4" s="1">
        <f>'VE-Stock'!O4*Blend!$E$11</f>
        <v>1.3104367346938777</v>
      </c>
      <c r="P4" s="1">
        <f>'VE-Stock'!P4*Blend!$E$11</f>
        <v>1.2948979591836736</v>
      </c>
      <c r="Q4" s="1">
        <f>'VE-Stock'!Q4*Blend!$E$11</f>
        <v>1.2884234693877552</v>
      </c>
      <c r="R4" s="1">
        <f>'VE-Stock'!R4*Blend!$E$11</f>
        <v>1.2948979591836736</v>
      </c>
    </row>
    <row r="5" spans="1:18" x14ac:dyDescent="0.25">
      <c r="A5" s="1">
        <f>'VE-Stock'!A5*Blend!$E$11</f>
        <v>1.3738867346938777</v>
      </c>
      <c r="B5" s="1">
        <f>'VE-Stock'!B5*Blend!$E$11</f>
        <v>1.3738867346938777</v>
      </c>
      <c r="C5" s="1">
        <f>'VE-Stock'!C5*Blend!$E$11</f>
        <v>1.3233857142857144</v>
      </c>
      <c r="D5" s="1">
        <f>'VE-Stock'!D5*Blend!$E$11</f>
        <v>1.2943800000000001</v>
      </c>
      <c r="E5" s="1">
        <f>'VE-Stock'!E5*Blend!$E$11</f>
        <v>1.271071836734694</v>
      </c>
      <c r="F5" s="1">
        <f>'VE-Stock'!F5*Blend!$E$11</f>
        <v>1.3052571428571429</v>
      </c>
      <c r="G5" s="1">
        <f>'VE-Stock'!G5*Blend!$E$11</f>
        <v>1.2746975510204084</v>
      </c>
      <c r="H5" s="1">
        <f>'VE-Stock'!H5*Blend!$E$11</f>
        <v>1.2798771428571429</v>
      </c>
      <c r="I5" s="1">
        <f>'VE-Stock'!I5*Blend!$E$11</f>
        <v>1.2642088775510205</v>
      </c>
      <c r="J5" s="1">
        <f>'VE-Stock'!J5*Blend!$E$11</f>
        <v>1.2241965306122451</v>
      </c>
      <c r="K5" s="1">
        <f>'VE-Stock'!K5*Blend!$E$11</f>
        <v>1.2605831632653062</v>
      </c>
      <c r="L5" s="1">
        <f>'VE-Stock'!L5*Blend!$E$11</f>
        <v>1.2792296938775511</v>
      </c>
      <c r="M5" s="1">
        <f>'VE-Stock'!M5*Blend!$E$11</f>
        <v>1.3078469387755103</v>
      </c>
      <c r="N5" s="1">
        <f>'VE-Stock'!N5*Blend!$E$11</f>
        <v>1.3635275510204081</v>
      </c>
      <c r="O5" s="1">
        <f>'VE-Stock'!O5*Blend!$E$11</f>
        <v>1.3143214285714286</v>
      </c>
      <c r="P5" s="1">
        <f>'VE-Stock'!P5*Blend!$E$11</f>
        <v>1.2884234693877552</v>
      </c>
      <c r="Q5" s="1">
        <f>'VE-Stock'!Q5*Blend!$E$11</f>
        <v>1.2948979591836736</v>
      </c>
      <c r="R5" s="1">
        <f>'VE-Stock'!R5*Blend!$E$11</f>
        <v>1.2754744897959185</v>
      </c>
    </row>
    <row r="6" spans="1:18" x14ac:dyDescent="0.25">
      <c r="A6" s="1">
        <f>'VE-Stock'!A6*Blend!$E$11</f>
        <v>1.3712969387755103</v>
      </c>
      <c r="B6" s="1">
        <f>'VE-Stock'!B6*Blend!$E$11</f>
        <v>1.3712969387755103</v>
      </c>
      <c r="C6" s="1">
        <f>'VE-Stock'!C6*Blend!$E$11</f>
        <v>1.297487755102041</v>
      </c>
      <c r="D6" s="1">
        <f>'VE-Stock'!D6*Blend!$E$11</f>
        <v>1.2670576530612245</v>
      </c>
      <c r="E6" s="1">
        <f>'VE-Stock'!E6*Blend!$E$11</f>
        <v>1.260842142857143</v>
      </c>
      <c r="F6" s="1">
        <f>'VE-Stock'!F6*Blend!$E$11</f>
        <v>1.2800066326530615</v>
      </c>
      <c r="G6" s="1">
        <f>'VE-Stock'!G6*Blend!$E$11</f>
        <v>1.2548856122448979</v>
      </c>
      <c r="H6" s="1">
        <f>'VE-Stock'!H6*Blend!$E$11</f>
        <v>1.2512598979591838</v>
      </c>
      <c r="I6" s="1">
        <f>'VE-Stock'!I6*Blend!$E$11</f>
        <v>1.2591587755102043</v>
      </c>
      <c r="J6" s="1">
        <f>'VE-Stock'!J6*Blend!$E$11</f>
        <v>1.2332608163265308</v>
      </c>
      <c r="K6" s="1">
        <f>'VE-Stock'!K6*Blend!$E$11</f>
        <v>1.2300235714285714</v>
      </c>
      <c r="L6" s="1">
        <f>'VE-Stock'!L6*Blend!$E$11</f>
        <v>1.3169112244897958</v>
      </c>
      <c r="M6" s="1">
        <f>'VE-Stock'!M6*Blend!$E$11</f>
        <v>1.3324499999999999</v>
      </c>
      <c r="N6" s="1">
        <f>'VE-Stock'!N6*Blend!$E$11</f>
        <v>1.3661173469387755</v>
      </c>
      <c r="O6" s="1">
        <f>'VE-Stock'!O6*Blend!$E$11</f>
        <v>1.2948979591836736</v>
      </c>
      <c r="P6" s="1">
        <f>'VE-Stock'!P6*Blend!$E$11</f>
        <v>1.2845387755102042</v>
      </c>
      <c r="Q6" s="1">
        <f>'VE-Stock'!Q6*Blend!$E$11</f>
        <v>1.2948979591836736</v>
      </c>
      <c r="R6" s="1">
        <f>'VE-Stock'!R6*Blend!$E$11</f>
        <v>1.3272704081632654</v>
      </c>
    </row>
    <row r="7" spans="1:18" x14ac:dyDescent="0.25">
      <c r="A7" s="1">
        <f>'VE-Stock'!A7*Blend!$E$11</f>
        <v>1.3700020408163267</v>
      </c>
      <c r="B7" s="1">
        <f>'VE-Stock'!B7*Blend!$E$11</f>
        <v>1.3700020408163267</v>
      </c>
      <c r="C7" s="1">
        <f>'VE-Stock'!C7*Blend!$E$11</f>
        <v>1.2907542857142857</v>
      </c>
      <c r="D7" s="1">
        <f>'VE-Stock'!D7*Blend!$E$11</f>
        <v>1.2576048979591836</v>
      </c>
      <c r="E7" s="1">
        <f>'VE-Stock'!E7*Blend!$E$11</f>
        <v>1.2578638775510205</v>
      </c>
      <c r="F7" s="1">
        <f>'VE-Stock'!F7*Blend!$E$11</f>
        <v>1.2620075510204083</v>
      </c>
      <c r="G7" s="1">
        <f>'VE-Stock'!G7*Blend!$E$11</f>
        <v>1.2499650000000002</v>
      </c>
      <c r="H7" s="1">
        <f>'VE-Stock'!H7*Blend!$E$11</f>
        <v>1.222772142857143</v>
      </c>
      <c r="I7" s="1">
        <f>'VE-Stock'!I7*Blend!$E$11</f>
        <v>1.2415481632653063</v>
      </c>
      <c r="J7" s="1">
        <f>'VE-Stock'!J7*Blend!$E$11</f>
        <v>1.2308005102040818</v>
      </c>
      <c r="K7" s="1">
        <f>'VE-Stock'!K7*Blend!$E$11</f>
        <v>1.2121539795918368</v>
      </c>
      <c r="L7" s="1">
        <f>'VE-Stock'!L7*Blend!$E$11</f>
        <v>1.320795918367347</v>
      </c>
      <c r="M7" s="1">
        <f>'VE-Stock'!M7*Blend!$E$11</f>
        <v>1.3143214285714286</v>
      </c>
      <c r="N7" s="1">
        <f>'VE-Stock'!N7*Blend!$E$11</f>
        <v>1.3337448979591837</v>
      </c>
      <c r="O7" s="1">
        <f>'VE-Stock'!O7*Blend!$E$11</f>
        <v>1.2741795918367347</v>
      </c>
      <c r="P7" s="1">
        <f>'VE-Stock'!P7*Blend!$E$11</f>
        <v>1.3078469387755103</v>
      </c>
      <c r="Q7" s="1">
        <f>'VE-Stock'!Q7*Blend!$E$11</f>
        <v>1.2858336734693878</v>
      </c>
      <c r="R7" s="1">
        <f>'VE-Stock'!R7*Blend!$E$11</f>
        <v>1.3078469387755103</v>
      </c>
    </row>
    <row r="8" spans="1:18" x14ac:dyDescent="0.25">
      <c r="A8" s="1">
        <f>'VE-Stock'!A8*Blend!$E$11</f>
        <v>1.3389244897959185</v>
      </c>
      <c r="B8" s="1">
        <f>'VE-Stock'!B8*Blend!$E$11</f>
        <v>1.3389244897959185</v>
      </c>
      <c r="C8" s="1">
        <f>'VE-Stock'!C8*Blend!$E$11</f>
        <v>1.272107755102041</v>
      </c>
      <c r="D8" s="1">
        <f>'VE-Stock'!D8*Blend!$E$11</f>
        <v>1.2638204081632654</v>
      </c>
      <c r="E8" s="1">
        <f>'VE-Stock'!E8*Blend!$E$11</f>
        <v>1.2621370408163266</v>
      </c>
      <c r="F8" s="1">
        <f>'VE-Stock'!F8*Blend!$E$11</f>
        <v>1.2500944897959185</v>
      </c>
      <c r="G8" s="1">
        <f>'VE-Stock'!G8*Blend!$E$11</f>
        <v>1.2424545918367349</v>
      </c>
      <c r="H8" s="1">
        <f>'VE-Stock'!H8*Blend!$E$11</f>
        <v>1.2372750000000001</v>
      </c>
      <c r="I8" s="1">
        <f>'VE-Stock'!I8*Blend!$E$11</f>
        <v>1.2263978571428573</v>
      </c>
      <c r="J8" s="1">
        <f>'VE-Stock'!J8*Blend!$E$11</f>
        <v>1.2116360204081633</v>
      </c>
      <c r="K8" s="1">
        <f>'VE-Stock'!K8*Blend!$E$11</f>
        <v>1.2702948979591837</v>
      </c>
      <c r="L8" s="1">
        <f>'VE-Stock'!L8*Blend!$E$11</f>
        <v>1.3156163265306124</v>
      </c>
      <c r="M8" s="1">
        <f>'VE-Stock'!M8*Blend!$E$11</f>
        <v>1.3013724489795917</v>
      </c>
      <c r="N8" s="1">
        <f>'VE-Stock'!N8*Blend!$E$11</f>
        <v>1.2916607142857144</v>
      </c>
      <c r="O8" s="1">
        <f>'VE-Stock'!O8*Blend!$E$11</f>
        <v>1.3078469387755103</v>
      </c>
      <c r="P8" s="1">
        <f>'VE-Stock'!P8*Blend!$E$11</f>
        <v>1.2948979591836736</v>
      </c>
      <c r="Q8" s="1">
        <f>'VE-Stock'!Q8*Blend!$E$11</f>
        <v>1.2819489795918368</v>
      </c>
      <c r="R8" s="1">
        <f>'VE-Stock'!R8*Blend!$E$11</f>
        <v>1.2948979591836736</v>
      </c>
    </row>
    <row r="9" spans="1:18" x14ac:dyDescent="0.25">
      <c r="A9" s="1">
        <f>'VE-Stock'!A9*Blend!$E$11</f>
        <v>1.3078469387755103</v>
      </c>
      <c r="B9" s="1">
        <f>'VE-Stock'!B9*Blend!$E$11</f>
        <v>1.3078469387755103</v>
      </c>
      <c r="C9" s="1">
        <f>'VE-Stock'!C9*Blend!$E$11</f>
        <v>1.253461224489796</v>
      </c>
      <c r="D9" s="1">
        <f>'VE-Stock'!D9*Blend!$E$11</f>
        <v>1.2447854081632654</v>
      </c>
      <c r="E9" s="1">
        <f>'VE-Stock'!E9*Blend!$E$11</f>
        <v>1.2736616326530614</v>
      </c>
      <c r="F9" s="1">
        <f>'VE-Stock'!F9*Blend!$E$11</f>
        <v>1.2502239795918368</v>
      </c>
      <c r="G9" s="1">
        <f>'VE-Stock'!G9*Blend!$E$11</f>
        <v>1.2350736734693879</v>
      </c>
      <c r="H9" s="1">
        <f>'VE-Stock'!H9*Blend!$E$11</f>
        <v>1.233001836734694</v>
      </c>
      <c r="I9" s="1">
        <f>'VE-Stock'!I9*Blend!$E$11</f>
        <v>1.2170745918367347</v>
      </c>
      <c r="J9" s="1">
        <f>'VE-Stock'!J9*Blend!$E$11</f>
        <v>1.2700359183673471</v>
      </c>
      <c r="K9" s="1">
        <f>'VE-Stock'!K9*Blend!$E$11</f>
        <v>1.2754744897959185</v>
      </c>
      <c r="L9" s="1">
        <f>'VE-Stock'!L9*Blend!$E$11</f>
        <v>1.3000775510204083</v>
      </c>
      <c r="M9" s="1">
        <f>'VE-Stock'!M9*Blend!$E$11</f>
        <v>1.2884234693877552</v>
      </c>
      <c r="N9" s="1">
        <f>'VE-Stock'!N9*Blend!$E$11</f>
        <v>1.3441040816326533</v>
      </c>
      <c r="O9" s="1">
        <f>'VE-Stock'!O9*Blend!$E$11</f>
        <v>1.2948979591836736</v>
      </c>
      <c r="P9" s="1">
        <f>'VE-Stock'!P9*Blend!$E$11</f>
        <v>1.3000775510204083</v>
      </c>
      <c r="Q9" s="1">
        <f>'VE-Stock'!Q9*Blend!$E$11</f>
        <v>1.2793591836734695</v>
      </c>
      <c r="R9" s="1">
        <f>'VE-Stock'!R9*Blend!$E$11</f>
        <v>1.2690000000000001</v>
      </c>
    </row>
    <row r="10" spans="1:18" x14ac:dyDescent="0.25">
      <c r="A10" s="1">
        <f>'VE-Stock'!A10*Blend!$E$11</f>
        <v>1.2948979591836736</v>
      </c>
      <c r="B10" s="1">
        <f>'VE-Stock'!B10*Blend!$E$11</f>
        <v>1.2948979591836736</v>
      </c>
      <c r="C10" s="1">
        <f>'VE-Stock'!C10*Blend!$E$11</f>
        <v>1.2598062244897961</v>
      </c>
      <c r="D10" s="1">
        <f>'VE-Stock'!D10*Blend!$E$11</f>
        <v>1.2258798979591838</v>
      </c>
      <c r="E10" s="1">
        <f>'VE-Stock'!E10*Blend!$E$11</f>
        <v>1.2519073469387756</v>
      </c>
      <c r="F10" s="1">
        <f>'VE-Stock'!F10*Blend!$E$11</f>
        <v>1.2249734693877552</v>
      </c>
      <c r="G10" s="1">
        <f>'VE-Stock'!G10*Blend!$E$11</f>
        <v>1.2386993877551022</v>
      </c>
      <c r="H10" s="1">
        <f>'VE-Stock'!H10*Blend!$E$11</f>
        <v>1.2273042857142857</v>
      </c>
      <c r="I10" s="1">
        <f>'VE-Stock'!I10*Blend!$E$11</f>
        <v>1.2361095918367349</v>
      </c>
      <c r="J10" s="1">
        <f>'VE-Stock'!J10*Blend!$E$11</f>
        <v>1.2473752040816328</v>
      </c>
      <c r="K10" s="1">
        <f>'VE-Stock'!K10*Blend!$E$11</f>
        <v>1.2867401020408165</v>
      </c>
      <c r="L10" s="1">
        <f>'VE-Stock'!L10*Blend!$E$11</f>
        <v>1.285186224489796</v>
      </c>
      <c r="M10" s="1">
        <f>'VE-Stock'!M10*Blend!$E$11</f>
        <v>1.2884234693877552</v>
      </c>
      <c r="N10" s="1">
        <f>'VE-Stock'!N10*Blend!$E$11</f>
        <v>1.324680612244898</v>
      </c>
      <c r="O10" s="1">
        <f>'VE-Stock'!O10*Blend!$E$11</f>
        <v>1.2845387755102042</v>
      </c>
      <c r="P10" s="1">
        <f>'VE-Stock'!P10*Blend!$E$11</f>
        <v>1.2728846938775511</v>
      </c>
      <c r="Q10" s="1">
        <f>'VE-Stock'!Q10*Blend!$E$11</f>
        <v>1.2638204081632654</v>
      </c>
      <c r="R10" s="1">
        <f>'VE-Stock'!R10*Blend!$E$11</f>
        <v>1.2560510204081634</v>
      </c>
    </row>
    <row r="11" spans="1:18" x14ac:dyDescent="0.25">
      <c r="A11" s="1">
        <f>'VE-Stock'!A11*Blend!$E$11</f>
        <v>1.2819489795918368</v>
      </c>
      <c r="B11" s="1">
        <f>'VE-Stock'!B11*Blend!$E$11</f>
        <v>1.2819489795918368</v>
      </c>
      <c r="C11" s="1">
        <f>'VE-Stock'!C11*Blend!$E$11</f>
        <v>1.2366275510204081</v>
      </c>
      <c r="D11" s="1">
        <f>'VE-Stock'!D11*Blend!$E$11</f>
        <v>1.2251029591836737</v>
      </c>
      <c r="E11" s="1">
        <f>'VE-Stock'!E11*Blend!$E$11</f>
        <v>1.2301530612244898</v>
      </c>
      <c r="F11" s="1">
        <f>'VE-Stock'!F11*Blend!$E$11</f>
        <v>1.1998524489795919</v>
      </c>
      <c r="G11" s="1">
        <f>'VE-Stock'!G11*Blend!$E$11</f>
        <v>1.211506530612245</v>
      </c>
      <c r="H11" s="1">
        <f>'VE-Stock'!H11*Blend!$E$11</f>
        <v>1.2162976530612246</v>
      </c>
      <c r="I11" s="1">
        <f>'VE-Stock'!I11*Blend!$E$11</f>
        <v>1.2372750000000001</v>
      </c>
      <c r="J11" s="1">
        <f>'VE-Stock'!J11*Blend!$E$11</f>
        <v>1.2613601020408163</v>
      </c>
      <c r="K11" s="1">
        <f>'VE-Stock'!K11*Blend!$E$11</f>
        <v>1.2987826530612245</v>
      </c>
      <c r="L11" s="1">
        <f>'VE-Stock'!L11*Blend!$E$11</f>
        <v>1.2560510204081634</v>
      </c>
      <c r="M11" s="1">
        <f>'VE-Stock'!M11*Blend!$E$11</f>
        <v>1.2916607142857144</v>
      </c>
      <c r="N11" s="1">
        <f>'VE-Stock'!N11*Blend!$E$11</f>
        <v>1.2916607142857144</v>
      </c>
      <c r="O11" s="1">
        <f>'VE-Stock'!O11*Blend!$E$11</f>
        <v>1.2754744897959185</v>
      </c>
      <c r="P11" s="1">
        <f>'VE-Stock'!P11*Blend!$E$11</f>
        <v>1.2884234693877552</v>
      </c>
      <c r="Q11" s="1">
        <f>'VE-Stock'!Q11*Blend!$E$11</f>
        <v>1.2690000000000001</v>
      </c>
      <c r="R11" s="1">
        <f>'VE-Stock'!R11*Blend!$E$11</f>
        <v>1.2560510204081634</v>
      </c>
    </row>
    <row r="12" spans="1:18" x14ac:dyDescent="0.25">
      <c r="A12" s="1">
        <f>'VE-Stock'!A12*Blend!$E$11</f>
        <v>1.2819489795918368</v>
      </c>
      <c r="B12" s="1">
        <f>'VE-Stock'!B12*Blend!$E$11</f>
        <v>1.2819489795918368</v>
      </c>
      <c r="C12" s="1">
        <f>'VE-Stock'!C12*Blend!$E$11</f>
        <v>1.2366275510204081</v>
      </c>
      <c r="D12" s="1">
        <f>'VE-Stock'!D12*Blend!$E$11</f>
        <v>1.2107295918367349</v>
      </c>
      <c r="E12" s="1">
        <f>'VE-Stock'!E12*Blend!$E$11</f>
        <v>1.1783571428571429</v>
      </c>
      <c r="F12" s="1">
        <f>'VE-Stock'!F12*Blend!$E$11</f>
        <v>1.1977806122448982</v>
      </c>
      <c r="G12" s="1">
        <f>'VE-Stock'!G12*Blend!$E$11</f>
        <v>1.1862560204081634</v>
      </c>
      <c r="H12" s="1">
        <f>'VE-Stock'!H12*Blend!$E$11</f>
        <v>1.2027012244897959</v>
      </c>
      <c r="I12" s="1">
        <f>'VE-Stock'!I12*Blend!$E$11</f>
        <v>1.215002755102041</v>
      </c>
      <c r="J12" s="1">
        <f>'VE-Stock'!J12*Blend!$E$11</f>
        <v>1.2754744897959185</v>
      </c>
      <c r="K12" s="1">
        <f>'VE-Stock'!K12*Blend!$E$11</f>
        <v>1.2787117346938777</v>
      </c>
      <c r="L12" s="1">
        <f>'VE-Stock'!L12*Blend!$E$11</f>
        <v>1.2819489795918368</v>
      </c>
      <c r="M12" s="1">
        <f>'VE-Stock'!M12*Blend!$E$11</f>
        <v>1.2754744897959185</v>
      </c>
      <c r="N12" s="1">
        <f>'VE-Stock'!N12*Blend!$E$11</f>
        <v>1.2722372448979593</v>
      </c>
      <c r="O12" s="1">
        <f>'VE-Stock'!O12*Blend!$E$11</f>
        <v>1.2560510204081634</v>
      </c>
      <c r="P12" s="1">
        <f>'VE-Stock'!P12*Blend!$E$11</f>
        <v>1.2793591836734695</v>
      </c>
      <c r="Q12" s="1">
        <f>'VE-Stock'!Q12*Blend!$E$11</f>
        <v>1.2560510204081634</v>
      </c>
      <c r="R12" s="1">
        <f>'VE-Stock'!R12*Blend!$E$11</f>
        <v>1.2301530612244898</v>
      </c>
    </row>
    <row r="13" spans="1:18" x14ac:dyDescent="0.25">
      <c r="A13" s="1">
        <f>'VE-Stock'!A13*Blend!$E$11</f>
        <v>1.2819489795918368</v>
      </c>
      <c r="B13" s="1">
        <f>'VE-Stock'!B13*Blend!$E$11</f>
        <v>1.2819489795918368</v>
      </c>
      <c r="C13" s="1">
        <f>'VE-Stock'!C13*Blend!$E$11</f>
        <v>1.2366275510204081</v>
      </c>
      <c r="D13" s="1">
        <f>'VE-Stock'!D13*Blend!$E$11</f>
        <v>1.2107295918367349</v>
      </c>
      <c r="E13" s="1">
        <f>'VE-Stock'!E13*Blend!$E$11</f>
        <v>1.1783571428571429</v>
      </c>
      <c r="F13" s="1">
        <f>'VE-Stock'!F13*Blend!$E$11</f>
        <v>1.1718826530612245</v>
      </c>
      <c r="G13" s="1">
        <f>'VE-Stock'!G13*Blend!$E$11</f>
        <v>1.1505168367346938</v>
      </c>
      <c r="H13" s="1">
        <f>'VE-Stock'!H13*Blend!$E$11</f>
        <v>1.1822418367346941</v>
      </c>
      <c r="I13" s="1">
        <f>'VE-Stock'!I13*Blend!$E$11</f>
        <v>1.2072333673469389</v>
      </c>
      <c r="J13" s="1">
        <f>'VE-Stock'!J13*Blend!$E$11</f>
        <v>1.2987826530612245</v>
      </c>
      <c r="K13" s="1">
        <f>'VE-Stock'!K13*Blend!$E$11</f>
        <v>1.2948979591836736</v>
      </c>
      <c r="L13" s="1">
        <f>'VE-Stock'!L13*Blend!$E$11</f>
        <v>1.2722372448979593</v>
      </c>
      <c r="M13" s="1">
        <f>'VE-Stock'!M13*Blend!$E$11</f>
        <v>1.2592882653061226</v>
      </c>
      <c r="N13" s="1">
        <f>'VE-Stock'!N13*Blend!$E$11</f>
        <v>1.2560510204081634</v>
      </c>
      <c r="O13" s="1">
        <f>'VE-Stock'!O13*Blend!$E$11</f>
        <v>1.2431020408163265</v>
      </c>
      <c r="P13" s="1">
        <f>'VE-Stock'!P13*Blend!$E$11</f>
        <v>1.2638204081632654</v>
      </c>
      <c r="Q13" s="1">
        <f>'VE-Stock'!Q13*Blend!$E$11</f>
        <v>1.2366275510204081</v>
      </c>
      <c r="R13" s="1">
        <f>'VE-Stock'!R13*Blend!$E$11</f>
        <v>1.2456918367346939</v>
      </c>
    </row>
    <row r="14" spans="1:18" x14ac:dyDescent="0.25">
      <c r="A14" s="1">
        <f>'VE-Stock'!A14*Blend!$E$11</f>
        <v>1.2819489795918368</v>
      </c>
      <c r="B14" s="1">
        <f>'VE-Stock'!B14*Blend!$E$11</f>
        <v>1.2819489795918368</v>
      </c>
      <c r="C14" s="1">
        <f>'VE-Stock'!C14*Blend!$E$11</f>
        <v>1.2366275510204081</v>
      </c>
      <c r="D14" s="1">
        <f>'VE-Stock'!D14*Blend!$E$11</f>
        <v>1.2107295918367349</v>
      </c>
      <c r="E14" s="1">
        <f>'VE-Stock'!E14*Blend!$E$11</f>
        <v>1.1783571428571429</v>
      </c>
      <c r="F14" s="1">
        <f>'VE-Stock'!F14*Blend!$E$11</f>
        <v>1.1718826530612245</v>
      </c>
      <c r="G14" s="1">
        <f>'VE-Stock'!G14*Blend!$E$11</f>
        <v>1.1765442857142858</v>
      </c>
      <c r="H14" s="1">
        <f>'VE-Stock'!H14*Blend!$E$11</f>
        <v>1.2139668367346941</v>
      </c>
      <c r="I14" s="1">
        <f>'VE-Stock'!I14*Blend!$E$11</f>
        <v>1.2690000000000001</v>
      </c>
      <c r="J14" s="1">
        <f>'VE-Stock'!J14*Blend!$E$11</f>
        <v>1.2754744897959185</v>
      </c>
      <c r="K14" s="1">
        <f>'VE-Stock'!K14*Blend!$E$11</f>
        <v>1.2625255102040818</v>
      </c>
      <c r="L14" s="1">
        <f>'VE-Stock'!L14*Blend!$E$11</f>
        <v>1.2560510204081634</v>
      </c>
      <c r="M14" s="1">
        <f>'VE-Stock'!M14*Blend!$E$11</f>
        <v>1.2333903061224492</v>
      </c>
      <c r="N14" s="1">
        <f>'VE-Stock'!N14*Blend!$E$11</f>
        <v>1.2592882653061226</v>
      </c>
      <c r="O14" s="1">
        <f>'VE-Stock'!O14*Blend!$E$11</f>
        <v>1.2431020408163265</v>
      </c>
      <c r="P14" s="1">
        <f>'VE-Stock'!P14*Blend!$E$11</f>
        <v>1.2948979591836736</v>
      </c>
      <c r="Q14" s="1">
        <f>'VE-Stock'!Q14*Blend!$E$11</f>
        <v>1.2651153061224489</v>
      </c>
      <c r="R14" s="1">
        <f>'VE-Stock'!R14*Blend!$E$11</f>
        <v>1.2690000000000001</v>
      </c>
    </row>
    <row r="15" spans="1:18" x14ac:dyDescent="0.25">
      <c r="A15" s="1">
        <f>'VE-Stock'!A15*Blend!$E$11</f>
        <v>1.2819489795918368</v>
      </c>
      <c r="B15" s="1">
        <f>'VE-Stock'!B15*Blend!$E$11</f>
        <v>1.2819489795918368</v>
      </c>
      <c r="C15" s="1">
        <f>'VE-Stock'!C15*Blend!$E$11</f>
        <v>1.2366275510204081</v>
      </c>
      <c r="D15" s="1">
        <f>'VE-Stock'!D15*Blend!$E$11</f>
        <v>1.2107295918367349</v>
      </c>
      <c r="E15" s="1">
        <f>'VE-Stock'!E15*Blend!$E$11</f>
        <v>1.1783571428571429</v>
      </c>
      <c r="F15" s="1">
        <f>'VE-Stock'!F15*Blend!$E$11</f>
        <v>1.1718826530612245</v>
      </c>
      <c r="G15" s="1">
        <f>'VE-Stock'!G15*Blend!$E$11</f>
        <v>1.1765442857142858</v>
      </c>
      <c r="H15" s="1">
        <f>'VE-Stock'!H15*Blend!$E$11</f>
        <v>1.2139668367346941</v>
      </c>
      <c r="I15" s="1">
        <f>'VE-Stock'!I15*Blend!$E$11</f>
        <v>1.2690000000000001</v>
      </c>
      <c r="J15" s="1">
        <f>'VE-Stock'!J15*Blend!$E$11</f>
        <v>1.2485406122448979</v>
      </c>
      <c r="K15" s="1">
        <f>'VE-Stock'!K15*Blend!$E$11</f>
        <v>1.2625255102040818</v>
      </c>
      <c r="L15" s="1">
        <f>'VE-Stock'!L15*Blend!$E$11</f>
        <v>1.2512598979591838</v>
      </c>
      <c r="M15" s="1">
        <f>'VE-Stock'!M15*Blend!$E$11</f>
        <v>1.2239375510204082</v>
      </c>
      <c r="N15" s="1">
        <f>'VE-Stock'!N15*Blend!$E$11</f>
        <v>1.254497142857143</v>
      </c>
      <c r="O15" s="1">
        <f>'VE-Stock'!O15*Blend!$E$11</f>
        <v>1.2648563265306123</v>
      </c>
      <c r="P15" s="1">
        <f>'VE-Stock'!P15*Blend!$E$11</f>
        <v>1.2948979591836736</v>
      </c>
      <c r="Q15" s="1">
        <f>'VE-Stock'!Q15*Blend!$E$11</f>
        <v>1.2651153061224489</v>
      </c>
      <c r="R15" s="1">
        <f>'VE-Stock'!R15*Blend!$E$11</f>
        <v>1.1607465306122449</v>
      </c>
    </row>
    <row r="16" spans="1:18" x14ac:dyDescent="0.25">
      <c r="A16" s="1">
        <f>'VE-Stock'!A16*Blend!$E$11</f>
        <v>1.2819489795918368</v>
      </c>
      <c r="B16" s="1">
        <f>'VE-Stock'!B16*Blend!$E$11</f>
        <v>1.2819489795918368</v>
      </c>
      <c r="C16" s="1">
        <f>'VE-Stock'!C16*Blend!$E$11</f>
        <v>1.2366275510204081</v>
      </c>
      <c r="D16" s="1">
        <f>'VE-Stock'!D16*Blend!$E$11</f>
        <v>1.2107295918367349</v>
      </c>
      <c r="E16" s="1">
        <f>'VE-Stock'!E16*Blend!$E$11</f>
        <v>1.1783571428571429</v>
      </c>
      <c r="F16" s="1">
        <f>'VE-Stock'!F16*Blend!$E$11</f>
        <v>1.1718826530612245</v>
      </c>
      <c r="G16" s="1">
        <f>'VE-Stock'!G16*Blend!$E$11</f>
        <v>1.1765442857142858</v>
      </c>
      <c r="H16" s="1">
        <f>'VE-Stock'!H16*Blend!$E$11</f>
        <v>1.2139668367346941</v>
      </c>
      <c r="I16" s="1">
        <f>'VE-Stock'!I16*Blend!$E$11</f>
        <v>1.2690000000000001</v>
      </c>
      <c r="J16" s="1">
        <f>'VE-Stock'!J16*Blend!$E$11</f>
        <v>1.2472457142857143</v>
      </c>
      <c r="K16" s="1">
        <f>'VE-Stock'!K16*Blend!$E$11</f>
        <v>1.2311889795918367</v>
      </c>
      <c r="L16" s="1">
        <f>'VE-Stock'!L16*Blend!$E$11</f>
        <v>1.2495765306122451</v>
      </c>
      <c r="M16" s="1">
        <f>'VE-Stock'!M16*Blend!$E$11</f>
        <v>1.2204413265306124</v>
      </c>
      <c r="N16" s="1">
        <f>'VE-Stock'!N16*Blend!$E$11</f>
        <v>1.2405122448979593</v>
      </c>
      <c r="O16" s="1">
        <f>'VE-Stock'!O16*Blend!$E$11</f>
        <v>1.2728846938775511</v>
      </c>
      <c r="P16" s="1">
        <f>'VE-Stock'!P16*Blend!$E$11</f>
        <v>1.2541086734693878</v>
      </c>
      <c r="Q16" s="1">
        <f>'VE-Stock'!Q16*Blend!$E$11</f>
        <v>1.2148732653061225</v>
      </c>
      <c r="R16" s="1">
        <f>'VE-Stock'!R16*Blend!$E$11</f>
        <v>1.1580272448979592</v>
      </c>
    </row>
    <row r="17" spans="1:18" x14ac:dyDescent="0.25">
      <c r="A17" s="1">
        <f>'VE-Stock'!A17*Blend!$E$11</f>
        <v>1.2819489795918368</v>
      </c>
      <c r="B17" s="1">
        <f>'VE-Stock'!B17*Blend!$E$11</f>
        <v>1.2819489795918368</v>
      </c>
      <c r="C17" s="1">
        <f>'VE-Stock'!C17*Blend!$E$11</f>
        <v>1.2366275510204081</v>
      </c>
      <c r="D17" s="1">
        <f>'VE-Stock'!D17*Blend!$E$11</f>
        <v>1.2107295918367349</v>
      </c>
      <c r="E17" s="1">
        <f>'VE-Stock'!E17*Blend!$E$11</f>
        <v>1.1783571428571429</v>
      </c>
      <c r="F17" s="1">
        <f>'VE-Stock'!F17*Blend!$E$11</f>
        <v>1.1718826530612245</v>
      </c>
      <c r="G17" s="1">
        <f>'VE-Stock'!G17*Blend!$E$11</f>
        <v>1.1765442857142858</v>
      </c>
      <c r="H17" s="1">
        <f>'VE-Stock'!H17*Blend!$E$11</f>
        <v>1.2139668367346941</v>
      </c>
      <c r="I17" s="1">
        <f>'VE-Stock'!I17*Blend!$E$11</f>
        <v>1.2690000000000001</v>
      </c>
      <c r="J17" s="1">
        <f>'VE-Stock'!J17*Blend!$E$11</f>
        <v>1.2458213265306122</v>
      </c>
      <c r="K17" s="1">
        <f>'VE-Stock'!K17*Blend!$E$11</f>
        <v>1.1977806122448982</v>
      </c>
      <c r="L17" s="1">
        <f>'VE-Stock'!L17*Blend!$E$11</f>
        <v>1.2306710204081635</v>
      </c>
      <c r="M17" s="1">
        <f>'VE-Stock'!M17*Blend!$E$11</f>
        <v>1.2015358163265306</v>
      </c>
      <c r="N17" s="1">
        <f>'VE-Stock'!N17*Blend!$E$11</f>
        <v>1.225620918367347</v>
      </c>
      <c r="O17" s="1">
        <f>'VE-Stock'!O17*Blend!$E$11</f>
        <v>1.2728846938775511</v>
      </c>
      <c r="P17" s="1">
        <f>'VE-Stock'!P17*Blend!$E$11</f>
        <v>1.2107295918367349</v>
      </c>
      <c r="Q17" s="1">
        <f>'VE-Stock'!Q17*Blend!$E$11</f>
        <v>1.1615234693877552</v>
      </c>
      <c r="R17" s="1">
        <f>'VE-Stock'!R17*Blend!$E$11</f>
        <v>1.1553079591836735</v>
      </c>
    </row>
    <row r="18" spans="1:18" x14ac:dyDescent="0.25">
      <c r="A18" s="1">
        <f>'VE-Stock'!A18*Blend!$E$11</f>
        <v>1.2819489795918368</v>
      </c>
      <c r="B18" s="1">
        <f>'VE-Stock'!B18*Blend!$E$11</f>
        <v>1.2819489795918368</v>
      </c>
      <c r="C18" s="1">
        <f>'VE-Stock'!C18*Blend!$E$11</f>
        <v>1.2366275510204081</v>
      </c>
      <c r="D18" s="1">
        <f>'VE-Stock'!D18*Blend!$E$11</f>
        <v>1.2107295918367349</v>
      </c>
      <c r="E18" s="1">
        <f>'VE-Stock'!E18*Blend!$E$11</f>
        <v>1.1783571428571429</v>
      </c>
      <c r="F18" s="1">
        <f>'VE-Stock'!F18*Blend!$E$11</f>
        <v>1.1718826530612245</v>
      </c>
      <c r="G18" s="1">
        <f>'VE-Stock'!G18*Blend!$E$11</f>
        <v>1.1765442857142858</v>
      </c>
      <c r="H18" s="1">
        <f>'VE-Stock'!H18*Blend!$E$11</f>
        <v>1.2139668367346941</v>
      </c>
      <c r="I18" s="1">
        <f>'VE-Stock'!I18*Blend!$E$11</f>
        <v>1.2690000000000001</v>
      </c>
      <c r="J18" s="1">
        <f>'VE-Stock'!J18*Blend!$E$11</f>
        <v>1.2424545918367349</v>
      </c>
      <c r="K18" s="1">
        <f>'VE-Stock'!K18*Blend!$E$11</f>
        <v>1.1892342857142857</v>
      </c>
      <c r="L18" s="1">
        <f>'VE-Stock'!L18*Blend!$E$11</f>
        <v>1.1853495918367347</v>
      </c>
      <c r="M18" s="1">
        <f>'VE-Stock'!M18*Blend!$E$11</f>
        <v>1.1562143877551021</v>
      </c>
      <c r="N18" s="1">
        <f>'VE-Stock'!N18*Blend!$E$11</f>
        <v>1.190011224489796</v>
      </c>
      <c r="O18" s="1">
        <f>'VE-Stock'!O18*Blend!$E$11</f>
        <v>1.2081397959183675</v>
      </c>
      <c r="P18" s="1">
        <f>'VE-Stock'!P18*Blend!$E$11</f>
        <v>1.2021832653061226</v>
      </c>
      <c r="Q18" s="1">
        <f>'VE-Stock'!Q18*Blend!$E$11</f>
        <v>1.1529771428571429</v>
      </c>
      <c r="R18" s="1">
        <f>'VE-Stock'!R18*Blend!$E$11</f>
        <v>1.1484450000000002</v>
      </c>
    </row>
    <row r="19" spans="1:18" x14ac:dyDescent="0.25">
      <c r="A19" s="1">
        <f>'VE-Stock'!A19*Blend!$E$11</f>
        <v>1.2819489795918368</v>
      </c>
      <c r="B19" s="1">
        <f>'VE-Stock'!B19*Blend!$E$11</f>
        <v>1.2819489795918368</v>
      </c>
      <c r="C19" s="1">
        <f>'VE-Stock'!C19*Blend!$E$11</f>
        <v>1.2366275510204081</v>
      </c>
      <c r="D19" s="1">
        <f>'VE-Stock'!D19*Blend!$E$11</f>
        <v>1.2107295918367349</v>
      </c>
      <c r="E19" s="1">
        <f>'VE-Stock'!E19*Blend!$E$11</f>
        <v>1.1783571428571429</v>
      </c>
      <c r="F19" s="1">
        <f>'VE-Stock'!F19*Blend!$E$11</f>
        <v>1.1718826530612245</v>
      </c>
      <c r="G19" s="1">
        <f>'VE-Stock'!G19*Blend!$E$11</f>
        <v>1.1765442857142858</v>
      </c>
      <c r="H19" s="1">
        <f>'VE-Stock'!H19*Blend!$E$11</f>
        <v>1.2139668367346941</v>
      </c>
      <c r="I19" s="1">
        <f>'VE-Stock'!I19*Blend!$E$11</f>
        <v>1.2690000000000001</v>
      </c>
      <c r="J19" s="1">
        <f>'VE-Stock'!J19*Blend!$E$11</f>
        <v>1.2355916326530614</v>
      </c>
      <c r="K19" s="1">
        <f>'VE-Stock'!K19*Blend!$E$11</f>
        <v>1.1718826530612245</v>
      </c>
      <c r="L19" s="1">
        <f>'VE-Stock'!L19*Blend!$E$11</f>
        <v>1.1698108163265306</v>
      </c>
      <c r="M19" s="1">
        <f>'VE-Stock'!M19*Blend!$E$11</f>
        <v>1.140675612244898</v>
      </c>
      <c r="N19" s="1">
        <f>'VE-Stock'!N19*Blend!$E$11</f>
        <v>1.1744724489795919</v>
      </c>
      <c r="O19" s="1">
        <f>'VE-Stock'!O19*Blend!$E$11</f>
        <v>1.1926010204081634</v>
      </c>
      <c r="P19" s="1">
        <f>'VE-Stock'!P19*Blend!$E$11</f>
        <v>1.1848316326530615</v>
      </c>
      <c r="Q19" s="1">
        <f>'VE-Stock'!Q19*Blend!$E$11</f>
        <v>1.1356255102040818</v>
      </c>
      <c r="R19" s="1">
        <f>'VE-Stock'!R19*Blend!$E$11</f>
        <v>1.1348485714285714</v>
      </c>
    </row>
    <row r="20" spans="1:18" x14ac:dyDescent="0.25">
      <c r="A20" s="1">
        <f>'VE-Stock'!A20*Blend!$E$11</f>
        <v>1.2819489795918368</v>
      </c>
      <c r="B20" s="1">
        <f>'VE-Stock'!B20*Blend!$E$11</f>
        <v>1.2819489795918368</v>
      </c>
      <c r="C20" s="1">
        <f>'VE-Stock'!C20*Blend!$E$11</f>
        <v>1.2366275510204081</v>
      </c>
      <c r="D20" s="1">
        <f>'VE-Stock'!D20*Blend!$E$11</f>
        <v>1.2107295918367349</v>
      </c>
      <c r="E20" s="1">
        <f>'VE-Stock'!E20*Blend!$E$11</f>
        <v>1.1783571428571429</v>
      </c>
      <c r="F20" s="1">
        <f>'VE-Stock'!F20*Blend!$E$11</f>
        <v>1.1718826530612245</v>
      </c>
      <c r="G20" s="1">
        <f>'VE-Stock'!G20*Blend!$E$11</f>
        <v>1.1765442857142858</v>
      </c>
      <c r="H20" s="1">
        <f>'VE-Stock'!H20*Blend!$E$11</f>
        <v>1.2139668367346941</v>
      </c>
      <c r="I20" s="1">
        <f>'VE-Stock'!I20*Blend!$E$11</f>
        <v>1.2690000000000001</v>
      </c>
      <c r="J20" s="1">
        <f>'VE-Stock'!J20*Blend!$E$11</f>
        <v>1.2355916326530614</v>
      </c>
      <c r="K20" s="1">
        <f>'VE-Stock'!K20*Blend!$E$11</f>
        <v>1.1718826530612245</v>
      </c>
      <c r="L20" s="1">
        <f>'VE-Stock'!L20*Blend!$E$11</f>
        <v>1.1594516326530613</v>
      </c>
      <c r="M20" s="1">
        <f>'VE-Stock'!M20*Blend!$E$11</f>
        <v>1.1303164285714287</v>
      </c>
      <c r="N20" s="1">
        <f>'VE-Stock'!N20*Blend!$E$11</f>
        <v>1.1641132653061226</v>
      </c>
      <c r="O20" s="1">
        <f>'VE-Stock'!O20*Blend!$E$11</f>
        <v>1.1822418367346941</v>
      </c>
      <c r="P20" s="1">
        <f>'VE-Stock'!P20*Blend!$E$11</f>
        <v>1.1848316326530615</v>
      </c>
      <c r="Q20" s="1">
        <f>'VE-Stock'!Q20*Blend!$E$11</f>
        <v>1.1356255102040818</v>
      </c>
      <c r="R20" s="1">
        <f>'VE-Stock'!R20*Blend!$E$11</f>
        <v>1.1348485714285714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405C-A678-47D1-9072-ADEDA89E5AE2}">
  <dimension ref="A1:E4"/>
  <sheetViews>
    <sheetView tabSelected="1" workbookViewId="0">
      <selection activeCell="E2" sqref="E2"/>
    </sheetView>
  </sheetViews>
  <sheetFormatPr baseColWidth="10" defaultRowHeight="15" x14ac:dyDescent="0.25"/>
  <cols>
    <col min="1" max="1" width="18.5703125" customWidth="1"/>
  </cols>
  <sheetData>
    <row r="1" spans="1:5" x14ac:dyDescent="0.25">
      <c r="B1" s="16" t="s">
        <v>16</v>
      </c>
      <c r="C1" s="1" t="s">
        <v>22</v>
      </c>
      <c r="D1" s="18" t="s">
        <v>23</v>
      </c>
      <c r="E1" s="19">
        <v>-0.25</v>
      </c>
    </row>
    <row r="2" spans="1:5" x14ac:dyDescent="0.25">
      <c r="A2" t="s">
        <v>17</v>
      </c>
      <c r="B2" s="16">
        <v>369.47199999999998</v>
      </c>
      <c r="C2" s="1">
        <f>B2-(B2*30%)</f>
        <v>258.63040000000001</v>
      </c>
      <c r="D2" s="18">
        <f>B2*Blend!$E$10</f>
        <v>260.5154612244898</v>
      </c>
      <c r="E2">
        <f>B2*75%</f>
        <v>277.10399999999998</v>
      </c>
    </row>
    <row r="3" spans="1:5" x14ac:dyDescent="0.25">
      <c r="A3" t="s">
        <v>18</v>
      </c>
      <c r="B3" s="16">
        <v>475.93</v>
      </c>
      <c r="C3" s="1">
        <f>B3-(B3*30%)</f>
        <v>333.15100000000001</v>
      </c>
      <c r="D3" s="18">
        <f>B3*Blend!$E$10</f>
        <v>335.57921428571427</v>
      </c>
      <c r="E3">
        <f t="shared" ref="E3:E4" si="0">B3*75%</f>
        <v>356.94749999999999</v>
      </c>
    </row>
    <row r="4" spans="1:5" x14ac:dyDescent="0.25">
      <c r="A4" t="s">
        <v>19</v>
      </c>
      <c r="B4" s="16">
        <v>475.93</v>
      </c>
      <c r="C4" s="1">
        <f>B4-(B4*30%)</f>
        <v>333.15100000000001</v>
      </c>
      <c r="D4" s="18">
        <f>B4*Blend!$E$10</f>
        <v>335.57921428571427</v>
      </c>
      <c r="E4">
        <f t="shared" si="0"/>
        <v>356.94749999999999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26DA-F509-4385-B6B3-72E60872EBDC}">
  <dimension ref="A1:P19"/>
  <sheetViews>
    <sheetView workbookViewId="0">
      <selection activeCell="B18" sqref="B18:G18"/>
    </sheetView>
  </sheetViews>
  <sheetFormatPr baseColWidth="10" defaultRowHeight="15" x14ac:dyDescent="0.25"/>
  <cols>
    <col min="1" max="1" width="24" bestFit="1" customWidth="1"/>
  </cols>
  <sheetData>
    <row r="1" spans="1:16" x14ac:dyDescent="0.25">
      <c r="A1" t="s">
        <v>7</v>
      </c>
      <c r="B1" s="8">
        <v>-30</v>
      </c>
      <c r="C1" s="8">
        <v>-20</v>
      </c>
      <c r="D1" s="8">
        <v>-10</v>
      </c>
      <c r="E1" s="8">
        <v>0</v>
      </c>
      <c r="F1" s="8">
        <v>10</v>
      </c>
      <c r="G1" s="8">
        <v>20</v>
      </c>
      <c r="H1" s="8">
        <v>30</v>
      </c>
      <c r="I1" s="8">
        <v>40</v>
      </c>
      <c r="J1" s="8">
        <v>50</v>
      </c>
      <c r="K1" s="8">
        <v>60</v>
      </c>
      <c r="L1" s="8">
        <v>70</v>
      </c>
      <c r="M1" s="8">
        <v>80</v>
      </c>
      <c r="N1" s="8">
        <v>90</v>
      </c>
      <c r="O1" s="8">
        <v>100</v>
      </c>
      <c r="P1" s="8">
        <v>110</v>
      </c>
    </row>
    <row r="2" spans="1:16" x14ac:dyDescent="0.25">
      <c r="A2" t="s">
        <v>6</v>
      </c>
      <c r="B2" s="2">
        <v>101.8</v>
      </c>
      <c r="C2" s="2">
        <v>60.84</v>
      </c>
      <c r="D2" s="2">
        <v>35</v>
      </c>
      <c r="E2" s="2">
        <v>35</v>
      </c>
      <c r="F2" s="2">
        <v>35</v>
      </c>
      <c r="G2" s="2">
        <v>35</v>
      </c>
      <c r="H2" s="2">
        <v>35</v>
      </c>
      <c r="I2" s="2">
        <v>35</v>
      </c>
      <c r="J2" s="2">
        <v>35</v>
      </c>
      <c r="K2" s="2">
        <v>9</v>
      </c>
      <c r="L2" s="2">
        <v>8</v>
      </c>
      <c r="M2" s="2">
        <v>5.2480000000000002</v>
      </c>
      <c r="N2" s="2">
        <v>3.1440000000000001</v>
      </c>
      <c r="O2" s="2">
        <v>3.1440000000000001</v>
      </c>
      <c r="P2" s="2">
        <v>3.1440000000000001</v>
      </c>
    </row>
    <row r="3" spans="1:16" x14ac:dyDescent="0.25">
      <c r="A3" t="s">
        <v>15</v>
      </c>
      <c r="B3" s="14">
        <v>1</v>
      </c>
      <c r="C3" s="14">
        <v>1.5</v>
      </c>
      <c r="D3" s="14">
        <v>1.5</v>
      </c>
      <c r="E3" s="14">
        <v>1.5</v>
      </c>
      <c r="F3" s="14">
        <v>1</v>
      </c>
      <c r="G3" s="14">
        <v>1</v>
      </c>
      <c r="H3" s="14">
        <v>0.1</v>
      </c>
      <c r="I3" s="14">
        <v>0.1</v>
      </c>
      <c r="J3" s="14">
        <v>0.1</v>
      </c>
      <c r="K3" s="14">
        <v>0.1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</row>
    <row r="4" spans="1:16" x14ac:dyDescent="0.25">
      <c r="A4" t="s">
        <v>14</v>
      </c>
      <c r="B4" s="9">
        <f>IF(B2*B3+B2&lt;130,B2*B3+B2,130)</f>
        <v>130</v>
      </c>
      <c r="C4" s="9">
        <f t="shared" ref="C4:P4" si="0">IF(C2*C3+C2&lt;130,C2*C3+C2,130)</f>
        <v>130</v>
      </c>
      <c r="D4" s="9">
        <f t="shared" si="0"/>
        <v>87.5</v>
      </c>
      <c r="E4" s="9">
        <f t="shared" si="0"/>
        <v>87.5</v>
      </c>
      <c r="F4" s="9">
        <f t="shared" si="0"/>
        <v>70</v>
      </c>
      <c r="G4" s="9">
        <f t="shared" si="0"/>
        <v>70</v>
      </c>
      <c r="H4" s="9">
        <f t="shared" si="0"/>
        <v>38.5</v>
      </c>
      <c r="I4" s="9">
        <f t="shared" si="0"/>
        <v>38.5</v>
      </c>
      <c r="J4" s="9">
        <f t="shared" si="0"/>
        <v>38.5</v>
      </c>
      <c r="K4" s="9">
        <f t="shared" si="0"/>
        <v>9.9</v>
      </c>
      <c r="L4" s="9">
        <f t="shared" si="0"/>
        <v>8</v>
      </c>
      <c r="M4" s="9">
        <f t="shared" si="0"/>
        <v>5.2480000000000002</v>
      </c>
      <c r="N4" s="9">
        <f t="shared" si="0"/>
        <v>3.1440000000000001</v>
      </c>
      <c r="O4" s="9">
        <f t="shared" si="0"/>
        <v>3.1440000000000001</v>
      </c>
      <c r="P4" s="9">
        <f t="shared" si="0"/>
        <v>3.1440000000000001</v>
      </c>
    </row>
    <row r="5" spans="1:16" x14ac:dyDescent="0.25">
      <c r="A5" t="s">
        <v>57</v>
      </c>
      <c r="B5" s="22">
        <f>B2+30%*B2</f>
        <v>132.34</v>
      </c>
      <c r="C5" s="22">
        <f t="shared" ref="C5:P5" si="1">C2+30%*C2</f>
        <v>79.091999999999999</v>
      </c>
      <c r="D5" s="22">
        <f t="shared" si="1"/>
        <v>45.5</v>
      </c>
      <c r="E5" s="22">
        <f t="shared" si="1"/>
        <v>45.5</v>
      </c>
      <c r="F5" s="22">
        <f t="shared" si="1"/>
        <v>45.5</v>
      </c>
      <c r="G5" s="22">
        <f t="shared" si="1"/>
        <v>45.5</v>
      </c>
      <c r="H5" s="22">
        <f t="shared" si="1"/>
        <v>45.5</v>
      </c>
      <c r="I5" s="22">
        <f t="shared" si="1"/>
        <v>45.5</v>
      </c>
      <c r="J5" s="22">
        <f t="shared" si="1"/>
        <v>45.5</v>
      </c>
      <c r="K5" s="22">
        <f t="shared" si="1"/>
        <v>11.7</v>
      </c>
      <c r="L5" s="22">
        <f t="shared" si="1"/>
        <v>10.4</v>
      </c>
      <c r="M5" s="22">
        <f t="shared" si="1"/>
        <v>6.8224</v>
      </c>
      <c r="N5" s="22">
        <f t="shared" si="1"/>
        <v>4.0872000000000002</v>
      </c>
      <c r="O5" s="22">
        <f t="shared" si="1"/>
        <v>4.0872000000000002</v>
      </c>
      <c r="P5" s="22">
        <f t="shared" si="1"/>
        <v>4.0872000000000002</v>
      </c>
    </row>
    <row r="6" spans="1:16" x14ac:dyDescent="0.25">
      <c r="B6" s="8">
        <v>130</v>
      </c>
      <c r="C6" s="8">
        <v>130</v>
      </c>
      <c r="D6" s="8">
        <v>87.5</v>
      </c>
      <c r="E6" s="8">
        <v>87.5</v>
      </c>
      <c r="F6" s="8">
        <v>70</v>
      </c>
      <c r="G6" s="8">
        <v>52.5</v>
      </c>
      <c r="H6" s="8">
        <v>52.5</v>
      </c>
      <c r="I6" s="8">
        <v>52.5</v>
      </c>
      <c r="J6" s="8">
        <v>52.5</v>
      </c>
      <c r="K6" s="8">
        <v>9.8960000000000008</v>
      </c>
      <c r="L6" s="8">
        <v>8.8000000000000007</v>
      </c>
      <c r="M6" s="8">
        <v>5.7759999999999998</v>
      </c>
      <c r="N6" s="8">
        <v>3.456</v>
      </c>
      <c r="O6" s="8">
        <v>3.456</v>
      </c>
      <c r="P6" s="8">
        <v>3.456</v>
      </c>
    </row>
    <row r="8" spans="1:16" x14ac:dyDescent="0.25">
      <c r="A8" t="s">
        <v>20</v>
      </c>
      <c r="B8" s="2">
        <v>101.8</v>
      </c>
      <c r="C8" s="2">
        <v>60.84</v>
      </c>
      <c r="D8" s="2">
        <v>35</v>
      </c>
      <c r="E8" s="2">
        <v>35</v>
      </c>
      <c r="F8" s="2">
        <v>20</v>
      </c>
      <c r="G8" s="2">
        <v>13</v>
      </c>
      <c r="H8" s="2">
        <v>12</v>
      </c>
      <c r="I8" s="2">
        <v>11</v>
      </c>
      <c r="J8" s="2">
        <v>10</v>
      </c>
      <c r="K8" s="2">
        <v>9</v>
      </c>
      <c r="L8" s="2">
        <v>8</v>
      </c>
      <c r="M8" s="2">
        <v>5.2480000000000002</v>
      </c>
      <c r="N8" s="2">
        <v>3.1440000000000001</v>
      </c>
      <c r="O8" s="2">
        <v>3.1440000000000001</v>
      </c>
      <c r="P8" s="2">
        <v>3.1440000000000001</v>
      </c>
    </row>
    <row r="9" spans="1:16" x14ac:dyDescent="0.25">
      <c r="A9" t="s">
        <v>21</v>
      </c>
      <c r="B9" s="9">
        <f>B8</f>
        <v>101.8</v>
      </c>
      <c r="C9" s="17">
        <f t="shared" ref="C9:J9" si="2">IF(C8*2*0.75&lt;130,C8*2*0.75,130)</f>
        <v>91.26</v>
      </c>
      <c r="D9" s="17">
        <f t="shared" si="2"/>
        <v>52.5</v>
      </c>
      <c r="E9" s="17">
        <f t="shared" si="2"/>
        <v>52.5</v>
      </c>
      <c r="F9" s="17">
        <f t="shared" si="2"/>
        <v>30</v>
      </c>
      <c r="G9" s="17">
        <f t="shared" si="2"/>
        <v>19.5</v>
      </c>
      <c r="H9" s="17">
        <f t="shared" si="2"/>
        <v>18</v>
      </c>
      <c r="I9" s="17">
        <f t="shared" si="2"/>
        <v>16.5</v>
      </c>
      <c r="J9" s="17">
        <f t="shared" si="2"/>
        <v>15</v>
      </c>
      <c r="K9" s="9">
        <f t="shared" ref="K9:P9" si="3">K8</f>
        <v>9</v>
      </c>
      <c r="L9" s="9">
        <f t="shared" si="3"/>
        <v>8</v>
      </c>
      <c r="M9" s="9">
        <f t="shared" si="3"/>
        <v>5.2480000000000002</v>
      </c>
      <c r="N9" s="9">
        <f t="shared" si="3"/>
        <v>3.1440000000000001</v>
      </c>
      <c r="O9" s="9">
        <f t="shared" si="3"/>
        <v>3.1440000000000001</v>
      </c>
      <c r="P9" s="9">
        <f t="shared" si="3"/>
        <v>3.1440000000000001</v>
      </c>
    </row>
    <row r="10" spans="1:16" x14ac:dyDescent="0.25">
      <c r="B10" s="17">
        <f t="shared" ref="B10" si="4">IF(B8*2*0.75&lt;130,B8*2*0.75,130)</f>
        <v>130</v>
      </c>
      <c r="C10" s="17">
        <f>IF(C8*2*0.75&lt;130,C8*2*0.75,130)</f>
        <v>91.26</v>
      </c>
      <c r="D10" s="17">
        <f t="shared" ref="D10:P10" si="5">IF(D8*2*0.75&lt;130,D8*2*0.75,130)</f>
        <v>52.5</v>
      </c>
      <c r="E10" s="17">
        <f t="shared" si="5"/>
        <v>52.5</v>
      </c>
      <c r="F10" s="17">
        <f t="shared" si="5"/>
        <v>30</v>
      </c>
      <c r="G10" s="17">
        <f t="shared" si="5"/>
        <v>19.5</v>
      </c>
      <c r="H10" s="17">
        <f t="shared" si="5"/>
        <v>18</v>
      </c>
      <c r="I10" s="17">
        <f t="shared" si="5"/>
        <v>16.5</v>
      </c>
      <c r="J10" s="17">
        <f t="shared" si="5"/>
        <v>15</v>
      </c>
      <c r="K10" s="17">
        <f t="shared" si="5"/>
        <v>13.5</v>
      </c>
      <c r="L10" s="17">
        <f t="shared" si="5"/>
        <v>12</v>
      </c>
      <c r="M10" s="17">
        <f t="shared" si="5"/>
        <v>7.8719999999999999</v>
      </c>
      <c r="N10" s="17">
        <f t="shared" si="5"/>
        <v>4.7160000000000002</v>
      </c>
      <c r="O10" s="17">
        <f t="shared" si="5"/>
        <v>4.7160000000000002</v>
      </c>
      <c r="P10" s="17">
        <f t="shared" si="5"/>
        <v>4.7160000000000002</v>
      </c>
    </row>
    <row r="14" spans="1:16" x14ac:dyDescent="0.25">
      <c r="A14">
        <v>1.05</v>
      </c>
    </row>
    <row r="15" spans="1:16" x14ac:dyDescent="0.25">
      <c r="A15" t="s">
        <v>7</v>
      </c>
      <c r="B15" s="8">
        <v>-30</v>
      </c>
      <c r="C15" s="8">
        <v>-20</v>
      </c>
      <c r="D15" s="8">
        <v>-10</v>
      </c>
      <c r="E15" s="8">
        <v>0</v>
      </c>
      <c r="F15" s="8">
        <v>10</v>
      </c>
      <c r="G15" s="8">
        <v>20</v>
      </c>
      <c r="H15" s="8">
        <v>30</v>
      </c>
      <c r="I15" s="8">
        <v>40</v>
      </c>
      <c r="J15" s="8">
        <v>50</v>
      </c>
      <c r="K15" s="8">
        <v>60</v>
      </c>
      <c r="L15" s="8">
        <v>70</v>
      </c>
      <c r="M15" s="8">
        <v>80</v>
      </c>
      <c r="N15" s="8">
        <v>90</v>
      </c>
      <c r="O15" s="8">
        <v>100</v>
      </c>
      <c r="P15" s="8">
        <v>110</v>
      </c>
    </row>
    <row r="16" spans="1:16" x14ac:dyDescent="0.25">
      <c r="A16" t="s">
        <v>38</v>
      </c>
      <c r="B16" s="2">
        <v>101.8</v>
      </c>
      <c r="C16" s="2">
        <v>60.84</v>
      </c>
      <c r="D16" s="2">
        <v>35</v>
      </c>
      <c r="E16" s="2">
        <v>35</v>
      </c>
      <c r="F16" s="2">
        <v>35</v>
      </c>
      <c r="G16" s="2">
        <v>35</v>
      </c>
      <c r="H16" s="2">
        <v>35</v>
      </c>
      <c r="I16" s="2">
        <v>35</v>
      </c>
      <c r="J16" s="2">
        <v>35</v>
      </c>
      <c r="K16" s="2">
        <v>9</v>
      </c>
      <c r="L16" s="2">
        <v>8</v>
      </c>
      <c r="M16" s="2">
        <v>5.2480000000000002</v>
      </c>
      <c r="N16" s="2">
        <v>3.1440000000000001</v>
      </c>
      <c r="O16" s="2">
        <v>3.1440000000000001</v>
      </c>
      <c r="P16" s="2">
        <v>3.1440000000000001</v>
      </c>
    </row>
    <row r="17" spans="1:16" x14ac:dyDescent="0.25">
      <c r="A17" t="s">
        <v>36</v>
      </c>
      <c r="B17" s="19">
        <v>0.5</v>
      </c>
      <c r="C17" s="19">
        <v>0.5</v>
      </c>
      <c r="D17" s="19">
        <v>0.4</v>
      </c>
      <c r="E17" s="19">
        <v>0.3</v>
      </c>
      <c r="F17" s="19">
        <v>0.2</v>
      </c>
      <c r="G17" s="19">
        <v>0.1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</row>
    <row r="18" spans="1:16" x14ac:dyDescent="0.25">
      <c r="A18" t="s">
        <v>24</v>
      </c>
      <c r="B18" s="9">
        <v>152.69999999999999</v>
      </c>
      <c r="C18" s="9">
        <v>91.26</v>
      </c>
      <c r="D18" s="9">
        <v>49</v>
      </c>
      <c r="E18" s="9">
        <v>45.5</v>
      </c>
      <c r="F18" s="9">
        <v>42</v>
      </c>
      <c r="G18" s="9">
        <v>38.5</v>
      </c>
      <c r="H18" s="9">
        <v>35</v>
      </c>
      <c r="I18" s="9">
        <v>35</v>
      </c>
      <c r="J18" s="9">
        <v>35</v>
      </c>
      <c r="K18" s="9">
        <v>9</v>
      </c>
      <c r="L18" s="9">
        <v>8</v>
      </c>
      <c r="M18" s="9">
        <v>5.2480000000000002</v>
      </c>
      <c r="N18" s="9">
        <v>3.1440000000000001</v>
      </c>
      <c r="O18" s="9">
        <v>3.1440000000000001</v>
      </c>
      <c r="P18" s="9">
        <v>3.1440000000000001</v>
      </c>
    </row>
    <row r="19" spans="1:16" x14ac:dyDescent="0.25">
      <c r="A19" t="s">
        <v>39</v>
      </c>
      <c r="B19" s="2">
        <v>101.8</v>
      </c>
      <c r="C19" s="2">
        <v>60.84</v>
      </c>
      <c r="D19" s="2">
        <v>35</v>
      </c>
      <c r="E19" s="2">
        <v>35</v>
      </c>
      <c r="F19" s="2">
        <v>20</v>
      </c>
      <c r="G19" s="2">
        <v>13</v>
      </c>
      <c r="H19" s="2">
        <v>12</v>
      </c>
      <c r="I19" s="2">
        <v>11</v>
      </c>
      <c r="J19" s="2">
        <v>10</v>
      </c>
      <c r="K19" s="2">
        <v>9</v>
      </c>
      <c r="L19" s="2">
        <v>8</v>
      </c>
      <c r="M19" s="2">
        <v>5.2480000000000002</v>
      </c>
      <c r="N19" s="2">
        <v>3.1440000000000001</v>
      </c>
      <c r="O19" s="2">
        <v>3.1440000000000001</v>
      </c>
      <c r="P19" s="2">
        <v>3.1440000000000001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D7B9-4B1D-4E8C-A42C-E86EAA5F24F9}">
  <dimension ref="A1:J45"/>
  <sheetViews>
    <sheetView workbookViewId="0">
      <selection activeCell="N11" sqref="N11"/>
    </sheetView>
  </sheetViews>
  <sheetFormatPr baseColWidth="10" defaultRowHeight="15" x14ac:dyDescent="0.25"/>
  <sheetData>
    <row r="1" spans="1:10" x14ac:dyDescent="0.25">
      <c r="A1" s="2">
        <v>7.4020000000000001</v>
      </c>
      <c r="B1" s="2">
        <v>5.859</v>
      </c>
      <c r="C1" s="2">
        <v>4.641</v>
      </c>
      <c r="D1" s="2">
        <v>3.4769999999999999</v>
      </c>
      <c r="E1" s="2">
        <v>2.7810000000000001</v>
      </c>
      <c r="F1" s="2">
        <v>2.3239999999999998</v>
      </c>
      <c r="G1" s="2">
        <v>1.992</v>
      </c>
      <c r="H1" s="2">
        <v>1.738</v>
      </c>
      <c r="I1" s="2">
        <v>1.5429999999999999</v>
      </c>
    </row>
    <row r="2" spans="1:10" x14ac:dyDescent="0.25">
      <c r="A2" s="2">
        <v>6.5940000000000003</v>
      </c>
      <c r="B2" s="2">
        <v>5.2030000000000003</v>
      </c>
      <c r="C2" s="2">
        <v>4.5629999999999997</v>
      </c>
      <c r="D2" s="2">
        <v>3.4769999999999999</v>
      </c>
      <c r="E2" s="2">
        <v>2.7810000000000001</v>
      </c>
      <c r="F2" s="2">
        <v>2.3239999999999998</v>
      </c>
      <c r="G2" s="2">
        <v>1.992</v>
      </c>
      <c r="H2" s="2">
        <v>1.738</v>
      </c>
      <c r="I2" s="2">
        <v>1.5429999999999999</v>
      </c>
    </row>
    <row r="3" spans="1:10" x14ac:dyDescent="0.25">
      <c r="A3" s="2">
        <v>5.9379999999999997</v>
      </c>
      <c r="B3" s="2">
        <v>4.7190000000000003</v>
      </c>
      <c r="C3" s="2">
        <v>4.1210000000000004</v>
      </c>
      <c r="D3" s="2">
        <v>3.4769999999999999</v>
      </c>
      <c r="E3" s="2">
        <v>2.7810000000000001</v>
      </c>
      <c r="F3" s="2">
        <v>2.3239999999999998</v>
      </c>
      <c r="G3" s="2">
        <v>1.992</v>
      </c>
      <c r="H3" s="2">
        <v>1.738</v>
      </c>
      <c r="I3" s="2">
        <v>1.5429999999999999</v>
      </c>
    </row>
    <row r="4" spans="1:10" x14ac:dyDescent="0.25">
      <c r="A4" s="2">
        <v>5.4489999999999998</v>
      </c>
      <c r="B4" s="2">
        <v>4.3159999999999998</v>
      </c>
      <c r="C4" s="2">
        <v>3.77</v>
      </c>
      <c r="D4" s="2">
        <v>3.4380000000000002</v>
      </c>
      <c r="E4" s="2">
        <v>2.7810000000000001</v>
      </c>
      <c r="F4" s="2">
        <v>2.3239999999999998</v>
      </c>
      <c r="G4" s="2">
        <v>1.992</v>
      </c>
      <c r="H4" s="2">
        <v>1.738</v>
      </c>
      <c r="I4" s="2">
        <v>1.5429999999999999</v>
      </c>
    </row>
    <row r="5" spans="1:10" x14ac:dyDescent="0.25">
      <c r="A5" s="2">
        <v>5.0469999999999997</v>
      </c>
      <c r="B5" s="2">
        <v>3.984</v>
      </c>
      <c r="C5" s="2">
        <v>3.496</v>
      </c>
      <c r="D5" s="2">
        <v>3.1949999999999998</v>
      </c>
      <c r="E5" s="2">
        <v>2.7810000000000001</v>
      </c>
      <c r="F5" s="2">
        <v>2.3239999999999998</v>
      </c>
      <c r="G5" s="2">
        <v>1.992</v>
      </c>
      <c r="H5" s="2">
        <v>1.738</v>
      </c>
      <c r="I5" s="2">
        <v>1.5429999999999999</v>
      </c>
    </row>
    <row r="6" spans="1:10" x14ac:dyDescent="0.25">
      <c r="A6" s="2">
        <v>4.7190000000000003</v>
      </c>
      <c r="B6" s="2">
        <v>3.742</v>
      </c>
      <c r="C6" s="2">
        <v>3.2810000000000001</v>
      </c>
      <c r="D6" s="2">
        <v>2.9689999999999999</v>
      </c>
      <c r="E6" s="2">
        <v>2.766</v>
      </c>
      <c r="F6" s="2">
        <v>2.3239999999999998</v>
      </c>
      <c r="G6" s="2">
        <v>1.992</v>
      </c>
      <c r="H6" s="2">
        <v>1.738</v>
      </c>
      <c r="I6" s="2">
        <v>1.5429999999999999</v>
      </c>
    </row>
    <row r="7" spans="1:10" x14ac:dyDescent="0.25">
      <c r="A7" s="2">
        <v>4.3159999999999998</v>
      </c>
      <c r="B7" s="2">
        <v>3.496</v>
      </c>
      <c r="C7" s="2">
        <v>3.0659999999999998</v>
      </c>
      <c r="D7" s="2">
        <v>2.7810000000000001</v>
      </c>
      <c r="E7" s="2">
        <v>2.5859999999999999</v>
      </c>
      <c r="F7" s="2">
        <v>2.3239999999999998</v>
      </c>
      <c r="G7" s="2">
        <v>1.992</v>
      </c>
      <c r="H7" s="2">
        <v>1.738</v>
      </c>
      <c r="I7" s="2">
        <v>1.5429999999999999</v>
      </c>
    </row>
    <row r="8" spans="1:10" x14ac:dyDescent="0.25">
      <c r="A8" s="2">
        <v>3.6640000000000001</v>
      </c>
      <c r="B8" s="2">
        <v>3.3010000000000002</v>
      </c>
      <c r="C8" s="2">
        <v>2.8980000000000001</v>
      </c>
      <c r="D8" s="2">
        <v>2.6480000000000001</v>
      </c>
      <c r="E8" s="2">
        <v>2.4409999999999998</v>
      </c>
      <c r="F8" s="2">
        <v>2.3050000000000002</v>
      </c>
      <c r="G8" s="2">
        <v>1.992</v>
      </c>
      <c r="H8" s="2">
        <v>1.738</v>
      </c>
      <c r="I8" s="2">
        <v>1.5429999999999999</v>
      </c>
    </row>
    <row r="9" spans="1:10" x14ac:dyDescent="0.25">
      <c r="A9" s="2">
        <v>3.1720000000000002</v>
      </c>
      <c r="B9" s="2">
        <v>3.0550000000000002</v>
      </c>
      <c r="C9" s="2">
        <v>2.742</v>
      </c>
      <c r="D9" s="2">
        <v>2.5</v>
      </c>
      <c r="E9" s="2">
        <v>2.3239999999999998</v>
      </c>
      <c r="F9" s="2">
        <v>2.1880000000000002</v>
      </c>
      <c r="G9" s="2">
        <v>1.992</v>
      </c>
      <c r="H9" s="2">
        <v>1.738</v>
      </c>
      <c r="I9" s="2">
        <v>1.5429999999999999</v>
      </c>
    </row>
    <row r="11" spans="1:10" x14ac:dyDescent="0.25">
      <c r="A11" s="8">
        <v>1000</v>
      </c>
      <c r="B11">
        <f>A11+1000</f>
        <v>2000</v>
      </c>
      <c r="C11">
        <f t="shared" ref="C11:H11" si="0">B11+1000</f>
        <v>3000</v>
      </c>
      <c r="D11">
        <f t="shared" si="0"/>
        <v>4000</v>
      </c>
      <c r="E11">
        <f t="shared" si="0"/>
        <v>5000</v>
      </c>
      <c r="F11">
        <f t="shared" si="0"/>
        <v>6000</v>
      </c>
      <c r="G11">
        <f t="shared" si="0"/>
        <v>7000</v>
      </c>
      <c r="H11">
        <f t="shared" si="0"/>
        <v>8000</v>
      </c>
      <c r="I11">
        <f>H11+1000</f>
        <v>9000</v>
      </c>
      <c r="J11" t="s">
        <v>32</v>
      </c>
    </row>
    <row r="12" spans="1:10" x14ac:dyDescent="0.25">
      <c r="A12">
        <f>(60/A11*1000)</f>
        <v>60</v>
      </c>
      <c r="B12">
        <f t="shared" ref="B12:H12" si="1">(60/B11*1000)</f>
        <v>30</v>
      </c>
      <c r="C12">
        <f t="shared" si="1"/>
        <v>20</v>
      </c>
      <c r="D12">
        <f t="shared" si="1"/>
        <v>15</v>
      </c>
      <c r="E12">
        <f t="shared" si="1"/>
        <v>12</v>
      </c>
      <c r="F12">
        <f t="shared" si="1"/>
        <v>10</v>
      </c>
      <c r="G12">
        <f t="shared" si="1"/>
        <v>8.5714285714285712</v>
      </c>
      <c r="H12">
        <f t="shared" si="1"/>
        <v>7.5</v>
      </c>
      <c r="I12">
        <f>(60/I11*1000)</f>
        <v>6.666666666666667</v>
      </c>
      <c r="J12" t="s">
        <v>33</v>
      </c>
    </row>
    <row r="13" spans="1:10" x14ac:dyDescent="0.25">
      <c r="A13">
        <f t="shared" ref="A13:H13" si="2">A12*40%</f>
        <v>24</v>
      </c>
      <c r="B13">
        <f t="shared" si="2"/>
        <v>12</v>
      </c>
      <c r="C13">
        <f t="shared" si="2"/>
        <v>8</v>
      </c>
      <c r="D13">
        <f t="shared" si="2"/>
        <v>6</v>
      </c>
      <c r="E13">
        <f t="shared" si="2"/>
        <v>4.8000000000000007</v>
      </c>
      <c r="F13">
        <f t="shared" si="2"/>
        <v>4</v>
      </c>
      <c r="G13">
        <f t="shared" si="2"/>
        <v>3.4285714285714288</v>
      </c>
      <c r="H13">
        <f t="shared" si="2"/>
        <v>3</v>
      </c>
      <c r="I13">
        <f>I12*40%</f>
        <v>2.666666666666667</v>
      </c>
      <c r="J13" t="s">
        <v>34</v>
      </c>
    </row>
    <row r="15" spans="1:10" x14ac:dyDescent="0.25">
      <c r="A15" t="s">
        <v>35</v>
      </c>
    </row>
    <row r="16" spans="1:10" x14ac:dyDescent="0.25">
      <c r="A16" s="8">
        <v>7.4020000000000001</v>
      </c>
      <c r="B16" s="8">
        <v>6.6559999999999997</v>
      </c>
      <c r="C16" s="8">
        <v>5.4340000000000002</v>
      </c>
      <c r="D16" s="8">
        <v>4.1989999999999998</v>
      </c>
      <c r="E16" s="8">
        <v>3.359</v>
      </c>
      <c r="F16" s="8">
        <v>2.8050000000000002</v>
      </c>
      <c r="G16" s="8">
        <v>2.5230000000000001</v>
      </c>
      <c r="H16" s="8">
        <v>2.2069999999999999</v>
      </c>
      <c r="I16" s="8">
        <v>1.9570000000000001</v>
      </c>
    </row>
    <row r="17" spans="1:9" x14ac:dyDescent="0.25">
      <c r="A17" s="8">
        <v>7.266</v>
      </c>
      <c r="B17" s="8">
        <v>5.9139999999999997</v>
      </c>
      <c r="C17" s="8">
        <v>5.3440000000000003</v>
      </c>
      <c r="D17" s="8">
        <v>4.1989999999999998</v>
      </c>
      <c r="E17" s="8">
        <v>3.359</v>
      </c>
      <c r="F17" s="8">
        <v>2.8050000000000002</v>
      </c>
      <c r="G17" s="8">
        <v>2.5230000000000001</v>
      </c>
      <c r="H17" s="8">
        <v>2.2069999999999999</v>
      </c>
      <c r="I17" s="8">
        <v>1.9570000000000001</v>
      </c>
    </row>
    <row r="18" spans="1:9" x14ac:dyDescent="0.25">
      <c r="A18" s="8">
        <v>6.5430000000000001</v>
      </c>
      <c r="B18" s="8">
        <v>5.359</v>
      </c>
      <c r="C18" s="8">
        <v>4.8280000000000003</v>
      </c>
      <c r="D18" s="8">
        <v>4.1989999999999998</v>
      </c>
      <c r="E18" s="8">
        <v>3.359</v>
      </c>
      <c r="F18" s="8">
        <v>2.8050000000000002</v>
      </c>
      <c r="G18" s="8">
        <v>2.5230000000000001</v>
      </c>
      <c r="H18" s="8">
        <v>2.2069999999999999</v>
      </c>
      <c r="I18" s="8">
        <v>1.9570000000000001</v>
      </c>
    </row>
    <row r="19" spans="1:9" x14ac:dyDescent="0.25">
      <c r="A19" s="8">
        <v>6</v>
      </c>
      <c r="B19" s="8">
        <v>4.9059999999999997</v>
      </c>
      <c r="C19" s="8">
        <v>4.4180000000000001</v>
      </c>
      <c r="D19" s="8">
        <v>4.1520000000000001</v>
      </c>
      <c r="E19" s="8">
        <v>3.359</v>
      </c>
      <c r="F19" s="8">
        <v>2.8050000000000002</v>
      </c>
      <c r="G19" s="8">
        <v>2.5230000000000001</v>
      </c>
      <c r="H19" s="8">
        <v>2.2069999999999999</v>
      </c>
      <c r="I19" s="8">
        <v>1.9570000000000001</v>
      </c>
    </row>
    <row r="20" spans="1:9" x14ac:dyDescent="0.25">
      <c r="A20" s="8">
        <v>5.5620000000000003</v>
      </c>
      <c r="B20" s="8">
        <v>4.5270000000000001</v>
      </c>
      <c r="C20" s="8">
        <v>4.0940000000000003</v>
      </c>
      <c r="D20" s="8">
        <v>3.859</v>
      </c>
      <c r="E20" s="8">
        <v>3.359</v>
      </c>
      <c r="F20" s="8">
        <v>2.8050000000000002</v>
      </c>
      <c r="G20" s="8">
        <v>2.5230000000000001</v>
      </c>
      <c r="H20" s="8">
        <v>2.2069999999999999</v>
      </c>
      <c r="I20" s="8">
        <v>1.9570000000000001</v>
      </c>
    </row>
    <row r="21" spans="1:9" x14ac:dyDescent="0.25">
      <c r="A21" s="8">
        <v>5.1989999999999998</v>
      </c>
      <c r="B21" s="8">
        <v>4.25</v>
      </c>
      <c r="C21" s="8">
        <v>3.8439999999999999</v>
      </c>
      <c r="D21" s="8">
        <v>3.5859999999999999</v>
      </c>
      <c r="E21" s="8">
        <v>3.34</v>
      </c>
      <c r="F21" s="8">
        <v>2.8050000000000002</v>
      </c>
      <c r="G21" s="8">
        <v>2.5230000000000001</v>
      </c>
      <c r="H21" s="8">
        <v>2.2069999999999999</v>
      </c>
      <c r="I21" s="8">
        <v>1.9570000000000001</v>
      </c>
    </row>
    <row r="22" spans="1:9" x14ac:dyDescent="0.25">
      <c r="A22" s="8">
        <v>4.758</v>
      </c>
      <c r="B22" s="8">
        <v>3.9729999999999999</v>
      </c>
      <c r="C22" s="8">
        <v>3.5939999999999999</v>
      </c>
      <c r="D22" s="8">
        <v>3.359</v>
      </c>
      <c r="E22" s="8">
        <v>3.121</v>
      </c>
      <c r="F22" s="8">
        <v>2.8050000000000002</v>
      </c>
      <c r="G22" s="8">
        <v>2.5230000000000001</v>
      </c>
      <c r="H22" s="8">
        <v>2.2069999999999999</v>
      </c>
      <c r="I22" s="8">
        <v>1.9570000000000001</v>
      </c>
    </row>
    <row r="23" spans="1:9" x14ac:dyDescent="0.25">
      <c r="A23" s="8">
        <v>4.0389999999999997</v>
      </c>
      <c r="B23" s="8">
        <v>3.75</v>
      </c>
      <c r="C23" s="8">
        <v>3.395</v>
      </c>
      <c r="D23" s="8">
        <v>3.1989999999999998</v>
      </c>
      <c r="E23" s="8">
        <v>2.9489999999999998</v>
      </c>
      <c r="F23" s="8">
        <v>2.7810000000000001</v>
      </c>
      <c r="G23" s="8">
        <v>2.5230000000000001</v>
      </c>
      <c r="H23" s="8">
        <v>2.2069999999999999</v>
      </c>
      <c r="I23" s="8">
        <v>1.9570000000000001</v>
      </c>
    </row>
    <row r="24" spans="1:9" x14ac:dyDescent="0.25">
      <c r="A24" s="8">
        <v>3.496</v>
      </c>
      <c r="B24" s="8">
        <v>3.4729999999999999</v>
      </c>
      <c r="C24" s="8">
        <v>3.2109999999999999</v>
      </c>
      <c r="D24" s="8">
        <v>3.02</v>
      </c>
      <c r="E24" s="8">
        <v>2.8050000000000002</v>
      </c>
      <c r="F24" s="8">
        <v>2.641</v>
      </c>
      <c r="G24" s="8">
        <v>2.5230000000000001</v>
      </c>
      <c r="H24" s="8">
        <v>2.2069999999999999</v>
      </c>
      <c r="I24" s="8">
        <v>1.9570000000000001</v>
      </c>
    </row>
    <row r="25" spans="1:9" x14ac:dyDescent="0.25">
      <c r="A25" t="s">
        <v>37</v>
      </c>
    </row>
    <row r="26" spans="1:9" x14ac:dyDescent="0.25">
      <c r="A26" s="20">
        <f t="shared" ref="A26:H26" si="3">(A16-A1)/A1</f>
        <v>0</v>
      </c>
      <c r="B26" s="20">
        <f t="shared" si="3"/>
        <v>0.13603003925584567</v>
      </c>
      <c r="C26" s="20">
        <f t="shared" si="3"/>
        <v>0.17086834733893561</v>
      </c>
      <c r="D26" s="20">
        <f t="shared" si="3"/>
        <v>0.20765027322404372</v>
      </c>
      <c r="E26" s="20">
        <f t="shared" si="3"/>
        <v>0.20783890686803302</v>
      </c>
      <c r="F26" s="20">
        <f t="shared" si="3"/>
        <v>0.20697074010327038</v>
      </c>
      <c r="G26" s="20">
        <f t="shared" si="3"/>
        <v>0.26656626506024106</v>
      </c>
      <c r="H26" s="20">
        <f t="shared" si="3"/>
        <v>0.26985040276179512</v>
      </c>
      <c r="I26" s="20">
        <f>(I16-I1)/I1</f>
        <v>0.26830848995463391</v>
      </c>
    </row>
    <row r="27" spans="1:9" x14ac:dyDescent="0.25">
      <c r="A27" s="20">
        <f t="shared" ref="A27:H27" si="4">(A17-A2)/A2</f>
        <v>0.10191082802547766</v>
      </c>
      <c r="B27" s="20">
        <f t="shared" si="4"/>
        <v>0.13665193157793568</v>
      </c>
      <c r="C27" s="20">
        <f t="shared" si="4"/>
        <v>0.17115932500547898</v>
      </c>
      <c r="D27" s="20">
        <f t="shared" si="4"/>
        <v>0.20765027322404372</v>
      </c>
      <c r="E27" s="20">
        <f t="shared" si="4"/>
        <v>0.20783890686803302</v>
      </c>
      <c r="F27" s="20">
        <f t="shared" si="4"/>
        <v>0.20697074010327038</v>
      </c>
      <c r="G27" s="20">
        <f t="shared" si="4"/>
        <v>0.26656626506024106</v>
      </c>
      <c r="H27" s="20">
        <f t="shared" si="4"/>
        <v>0.26985040276179512</v>
      </c>
      <c r="I27" s="20">
        <f t="shared" ref="I27:I34" si="5">(I17-I2)/I2</f>
        <v>0.26830848995463391</v>
      </c>
    </row>
    <row r="28" spans="1:9" x14ac:dyDescent="0.25">
      <c r="A28" s="20">
        <f t="shared" ref="A28:H28" si="6">(A18-A3)/A3</f>
        <v>0.10188615695520385</v>
      </c>
      <c r="B28" s="20">
        <f t="shared" si="6"/>
        <v>0.1356219538037719</v>
      </c>
      <c r="C28" s="20">
        <f t="shared" si="6"/>
        <v>0.17156030089784027</v>
      </c>
      <c r="D28" s="20">
        <f t="shared" si="6"/>
        <v>0.20765027322404372</v>
      </c>
      <c r="E28" s="20">
        <f t="shared" si="6"/>
        <v>0.20783890686803302</v>
      </c>
      <c r="F28" s="20">
        <f t="shared" si="6"/>
        <v>0.20697074010327038</v>
      </c>
      <c r="G28" s="20">
        <f t="shared" si="6"/>
        <v>0.26656626506024106</v>
      </c>
      <c r="H28" s="20">
        <f t="shared" si="6"/>
        <v>0.26985040276179512</v>
      </c>
      <c r="I28" s="20">
        <f t="shared" si="5"/>
        <v>0.26830848995463391</v>
      </c>
    </row>
    <row r="29" spans="1:9" x14ac:dyDescent="0.25">
      <c r="A29" s="20">
        <f t="shared" ref="A29:H29" si="7">(A19-A4)/A4</f>
        <v>0.10111947146265372</v>
      </c>
      <c r="B29" s="20">
        <f t="shared" si="7"/>
        <v>0.1367006487488415</v>
      </c>
      <c r="C29" s="20">
        <f t="shared" si="7"/>
        <v>0.17188328912466846</v>
      </c>
      <c r="D29" s="20">
        <f t="shared" si="7"/>
        <v>0.20767888307155322</v>
      </c>
      <c r="E29" s="20">
        <f t="shared" si="7"/>
        <v>0.20783890686803302</v>
      </c>
      <c r="F29" s="20">
        <f t="shared" si="7"/>
        <v>0.20697074010327038</v>
      </c>
      <c r="G29" s="20">
        <f t="shared" si="7"/>
        <v>0.26656626506024106</v>
      </c>
      <c r="H29" s="20">
        <f t="shared" si="7"/>
        <v>0.26985040276179512</v>
      </c>
      <c r="I29" s="20">
        <f t="shared" si="5"/>
        <v>0.26830848995463391</v>
      </c>
    </row>
    <row r="30" spans="1:9" x14ac:dyDescent="0.25">
      <c r="A30" s="20">
        <f t="shared" ref="A30:H30" si="8">(A20-A5)/A5</f>
        <v>0.10204081632653073</v>
      </c>
      <c r="B30" s="20">
        <f t="shared" si="8"/>
        <v>0.1362951807228916</v>
      </c>
      <c r="C30" s="20">
        <f t="shared" si="8"/>
        <v>0.17105263157894746</v>
      </c>
      <c r="D30" s="20">
        <f t="shared" si="8"/>
        <v>0.20782472613458536</v>
      </c>
      <c r="E30" s="20">
        <f t="shared" si="8"/>
        <v>0.20783890686803302</v>
      </c>
      <c r="F30" s="20">
        <f t="shared" si="8"/>
        <v>0.20697074010327038</v>
      </c>
      <c r="G30" s="20">
        <f t="shared" si="8"/>
        <v>0.26656626506024106</v>
      </c>
      <c r="H30" s="20">
        <f t="shared" si="8"/>
        <v>0.26985040276179512</v>
      </c>
      <c r="I30" s="20">
        <f t="shared" si="5"/>
        <v>0.26830848995463391</v>
      </c>
    </row>
    <row r="31" spans="1:9" x14ac:dyDescent="0.25">
      <c r="A31" s="20">
        <f t="shared" ref="A31:H31" si="9">(A21-A6)/A6</f>
        <v>0.10171646535282888</v>
      </c>
      <c r="B31" s="20">
        <f t="shared" si="9"/>
        <v>0.13575628006413681</v>
      </c>
      <c r="C31" s="20">
        <f t="shared" si="9"/>
        <v>0.17159402621152078</v>
      </c>
      <c r="D31" s="20">
        <f t="shared" si="9"/>
        <v>0.20781407881441563</v>
      </c>
      <c r="E31" s="20">
        <f t="shared" si="9"/>
        <v>0.2075198843094721</v>
      </c>
      <c r="F31" s="20">
        <f t="shared" si="9"/>
        <v>0.20697074010327038</v>
      </c>
      <c r="G31" s="20">
        <f t="shared" si="9"/>
        <v>0.26656626506024106</v>
      </c>
      <c r="H31" s="20">
        <f t="shared" si="9"/>
        <v>0.26985040276179512</v>
      </c>
      <c r="I31" s="20">
        <f t="shared" si="5"/>
        <v>0.26830848995463391</v>
      </c>
    </row>
    <row r="32" spans="1:9" x14ac:dyDescent="0.25">
      <c r="A32" s="20">
        <f t="shared" ref="A32:H32" si="10">(A22-A7)/A7</f>
        <v>0.10240963855421691</v>
      </c>
      <c r="B32" s="20">
        <f t="shared" si="10"/>
        <v>0.13644164759725397</v>
      </c>
      <c r="C32" s="20">
        <f t="shared" si="10"/>
        <v>0.17221135029354209</v>
      </c>
      <c r="D32" s="20">
        <f t="shared" si="10"/>
        <v>0.20783890686803302</v>
      </c>
      <c r="E32" s="20">
        <f t="shared" si="10"/>
        <v>0.20688321732405265</v>
      </c>
      <c r="F32" s="20">
        <f t="shared" si="10"/>
        <v>0.20697074010327038</v>
      </c>
      <c r="G32" s="20">
        <f t="shared" si="10"/>
        <v>0.26656626506024106</v>
      </c>
      <c r="H32" s="20">
        <f t="shared" si="10"/>
        <v>0.26985040276179512</v>
      </c>
      <c r="I32" s="20">
        <f t="shared" si="5"/>
        <v>0.26830848995463391</v>
      </c>
    </row>
    <row r="33" spans="1:9" x14ac:dyDescent="0.25">
      <c r="A33" s="20">
        <f t="shared" ref="A33:H33" si="11">(A23-A8)/A8</f>
        <v>0.10234716157205227</v>
      </c>
      <c r="B33" s="20">
        <f t="shared" si="11"/>
        <v>0.1360193880642229</v>
      </c>
      <c r="C33" s="20">
        <f t="shared" si="11"/>
        <v>0.17149758454106276</v>
      </c>
      <c r="D33" s="20">
        <f t="shared" si="11"/>
        <v>0.20808157099697874</v>
      </c>
      <c r="E33" s="20">
        <f t="shared" si="11"/>
        <v>0.20811142974190908</v>
      </c>
      <c r="F33" s="20">
        <f t="shared" si="11"/>
        <v>0.20650759219088935</v>
      </c>
      <c r="G33" s="20">
        <f t="shared" si="11"/>
        <v>0.26656626506024106</v>
      </c>
      <c r="H33" s="20">
        <f t="shared" si="11"/>
        <v>0.26985040276179512</v>
      </c>
      <c r="I33" s="20">
        <f t="shared" si="5"/>
        <v>0.26830848995463391</v>
      </c>
    </row>
    <row r="34" spans="1:9" x14ac:dyDescent="0.25">
      <c r="A34" s="20">
        <f t="shared" ref="A34:H34" si="12">(A24-A9)/A9</f>
        <v>0.10214375788146275</v>
      </c>
      <c r="B34" s="20">
        <f t="shared" si="12"/>
        <v>0.13682487725040907</v>
      </c>
      <c r="C34" s="20">
        <f t="shared" si="12"/>
        <v>0.17104303428154627</v>
      </c>
      <c r="D34" s="20">
        <f t="shared" si="12"/>
        <v>0.20800000000000002</v>
      </c>
      <c r="E34" s="20">
        <f t="shared" si="12"/>
        <v>0.20697074010327038</v>
      </c>
      <c r="F34" s="20">
        <f t="shared" si="12"/>
        <v>0.20703839122486281</v>
      </c>
      <c r="G34" s="20">
        <f t="shared" si="12"/>
        <v>0.26656626506024106</v>
      </c>
      <c r="H34" s="20">
        <f t="shared" si="12"/>
        <v>0.26985040276179512</v>
      </c>
      <c r="I34" s="20">
        <f t="shared" si="5"/>
        <v>0.26830848995463391</v>
      </c>
    </row>
    <row r="37" spans="1:9" x14ac:dyDescent="0.25">
      <c r="A37" s="8">
        <v>8</v>
      </c>
      <c r="B37" s="8">
        <v>8</v>
      </c>
      <c r="C37" s="8">
        <v>7.8520000000000003</v>
      </c>
      <c r="D37" s="8">
        <v>6</v>
      </c>
      <c r="E37" s="8">
        <v>4.8010000000000002</v>
      </c>
      <c r="F37" s="8">
        <v>4</v>
      </c>
      <c r="G37" s="8">
        <v>3.43</v>
      </c>
      <c r="H37" s="8">
        <v>3</v>
      </c>
      <c r="I37" s="8">
        <v>2.6720000000000002</v>
      </c>
    </row>
    <row r="38" spans="1:9" x14ac:dyDescent="0.25">
      <c r="A38" s="8">
        <v>8</v>
      </c>
      <c r="B38" s="8">
        <v>8</v>
      </c>
      <c r="C38" s="8">
        <v>6.5780000000000003</v>
      </c>
      <c r="D38" s="8">
        <v>5.7619999999999996</v>
      </c>
      <c r="E38" s="8">
        <v>4.8010000000000002</v>
      </c>
      <c r="F38" s="8">
        <v>4</v>
      </c>
      <c r="G38" s="8">
        <v>3.43</v>
      </c>
      <c r="H38" s="8">
        <v>3</v>
      </c>
      <c r="I38" s="8">
        <v>2.6720000000000002</v>
      </c>
    </row>
    <row r="39" spans="1:9" x14ac:dyDescent="0.25">
      <c r="A39" s="8">
        <v>8</v>
      </c>
      <c r="B39" s="8">
        <v>7.0780000000000003</v>
      </c>
      <c r="C39" s="8">
        <v>5.6719999999999997</v>
      </c>
      <c r="D39" s="8">
        <v>4.9610000000000003</v>
      </c>
      <c r="E39" s="8">
        <v>4.8010000000000002</v>
      </c>
      <c r="F39" s="8">
        <v>4</v>
      </c>
      <c r="G39" s="8">
        <v>3.43</v>
      </c>
      <c r="H39" s="8">
        <v>3</v>
      </c>
      <c r="I39" s="8">
        <v>2.6720000000000002</v>
      </c>
    </row>
    <row r="40" spans="1:9" x14ac:dyDescent="0.25">
      <c r="A40" s="8">
        <v>7.4610000000000003</v>
      </c>
      <c r="B40" s="8">
        <v>6.2190000000000003</v>
      </c>
      <c r="C40" s="8">
        <v>4.9800000000000004</v>
      </c>
      <c r="D40" s="8">
        <v>4.3520000000000003</v>
      </c>
      <c r="E40" s="8">
        <v>4.3520000000000003</v>
      </c>
      <c r="F40" s="8">
        <v>3.73</v>
      </c>
      <c r="G40" s="8">
        <v>3.43</v>
      </c>
      <c r="H40" s="8">
        <v>3</v>
      </c>
      <c r="I40" s="8">
        <v>2.6720000000000002</v>
      </c>
    </row>
    <row r="41" spans="1:9" x14ac:dyDescent="0.25">
      <c r="A41" s="8">
        <v>6.6479999999999997</v>
      </c>
      <c r="B41" s="8">
        <v>5.5389999999999997</v>
      </c>
      <c r="C41" s="8">
        <v>4.43</v>
      </c>
      <c r="D41" s="8">
        <v>3.879</v>
      </c>
      <c r="E41" s="8">
        <v>3.879</v>
      </c>
      <c r="F41" s="8">
        <v>3.3279999999999998</v>
      </c>
      <c r="G41" s="8">
        <v>3.3279999999999998</v>
      </c>
      <c r="H41" s="8">
        <v>2.77</v>
      </c>
      <c r="I41" s="8">
        <v>2.488</v>
      </c>
    </row>
    <row r="42" spans="1:9" x14ac:dyDescent="0.25">
      <c r="A42" s="8">
        <v>6</v>
      </c>
      <c r="B42" s="8">
        <v>5</v>
      </c>
      <c r="C42" s="8">
        <v>4</v>
      </c>
      <c r="D42" s="8">
        <v>3.5</v>
      </c>
      <c r="E42" s="8">
        <v>3.5</v>
      </c>
      <c r="F42" s="8">
        <v>3</v>
      </c>
      <c r="G42" s="8">
        <v>3</v>
      </c>
      <c r="H42" s="8">
        <v>2.5</v>
      </c>
      <c r="I42" s="8">
        <v>2.25</v>
      </c>
    </row>
    <row r="43" spans="1:9" x14ac:dyDescent="0.25">
      <c r="A43" s="8">
        <v>6</v>
      </c>
      <c r="B43" s="8">
        <v>5</v>
      </c>
      <c r="C43" s="8">
        <v>4</v>
      </c>
      <c r="D43" s="8">
        <v>3.5</v>
      </c>
      <c r="E43" s="8">
        <v>3.5</v>
      </c>
      <c r="F43" s="8">
        <v>3</v>
      </c>
      <c r="G43" s="8">
        <v>3</v>
      </c>
      <c r="H43" s="8">
        <v>2.5</v>
      </c>
      <c r="I43" s="8">
        <v>2.25</v>
      </c>
    </row>
    <row r="44" spans="1:9" x14ac:dyDescent="0.25">
      <c r="A44" s="8">
        <v>6</v>
      </c>
      <c r="B44" s="8">
        <v>5</v>
      </c>
      <c r="C44" s="8">
        <v>4</v>
      </c>
      <c r="D44" s="8">
        <v>3.5</v>
      </c>
      <c r="E44" s="8">
        <v>3.5</v>
      </c>
      <c r="F44" s="8">
        <v>3</v>
      </c>
      <c r="G44" s="8">
        <v>3</v>
      </c>
      <c r="H44" s="8">
        <v>2.5</v>
      </c>
      <c r="I44" s="8">
        <v>2.25</v>
      </c>
    </row>
    <row r="45" spans="1:9" x14ac:dyDescent="0.25">
      <c r="A45" s="8">
        <v>6</v>
      </c>
      <c r="B45" s="8">
        <v>5</v>
      </c>
      <c r="C45" s="8">
        <v>4</v>
      </c>
      <c r="D45" s="8">
        <v>3.5</v>
      </c>
      <c r="E45" s="8">
        <v>3.5</v>
      </c>
      <c r="F45" s="8">
        <v>3</v>
      </c>
      <c r="G45" s="8">
        <v>3</v>
      </c>
      <c r="H45" s="8">
        <v>2.5</v>
      </c>
      <c r="I45" s="8">
        <v>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Blend</vt:lpstr>
      <vt:lpstr>Lambda</vt:lpstr>
      <vt:lpstr>VE-Stock</vt:lpstr>
      <vt:lpstr>VE-E85-theory</vt:lpstr>
      <vt:lpstr>VE-E85</vt:lpstr>
      <vt:lpstr>VE-Mix</vt:lpstr>
      <vt:lpstr>Injectors Sizing</vt:lpstr>
      <vt:lpstr>Cranking</vt:lpstr>
      <vt:lpstr>DWELL Stock</vt:lpstr>
      <vt:lpstr>DWELL RRP4</vt:lpstr>
      <vt:lpstr>Oil Injector Load </vt:lpstr>
      <vt:lpstr>Oil Injector Throttle</vt:lpstr>
      <vt:lpstr>AFR 1 (RX8 Evolve 2006 UK)</vt:lpstr>
      <vt:lpstr>AFR 2 (RX8 Evolve 2006 UK)</vt:lpstr>
      <vt:lpstr>AFR 3 (RX8 Evolve 2006 UK)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CORBEL</dc:creator>
  <cp:lastModifiedBy>Xavier CORBEL</cp:lastModifiedBy>
  <dcterms:created xsi:type="dcterms:W3CDTF">2024-05-19T14:08:08Z</dcterms:created>
  <dcterms:modified xsi:type="dcterms:W3CDTF">2025-06-06T09:30:10Z</dcterms:modified>
</cp:coreProperties>
</file>