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x.rondao\Downloads\"/>
    </mc:Choice>
  </mc:AlternateContent>
  <bookViews>
    <workbookView xWindow="0" yWindow="0" windowWidth="20445" windowHeight="6615" tabRatio="702" activeTab="5"/>
  </bookViews>
  <sheets>
    <sheet name="Header" sheetId="2" r:id="rId1"/>
    <sheet name="Modelo de Carta" sheetId="24" r:id="rId2"/>
    <sheet name="Consumidor  Empresa" sheetId="23" r:id="rId3"/>
    <sheet name="Dívidas" sheetId="20" r:id="rId4"/>
    <sheet name="Endereço" sheetId="1" r:id="rId5"/>
    <sheet name="E-Mail" sheetId="34" r:id="rId6"/>
    <sheet name="Telefone" sheetId="35" r:id="rId7"/>
    <sheet name="Boleto" sheetId="25" r:id="rId8"/>
    <sheet name="Boleto Complemento" sheetId="26" r:id="rId9"/>
    <sheet name="Instruções Bancárias" sheetId="27" r:id="rId10"/>
    <sheet name="Dados do Contato" sheetId="36" r:id="rId11"/>
    <sheet name="Cartas Retorno" sheetId="28" r:id="rId12"/>
    <sheet name=" E-mail Retorno" sheetId="30" r:id="rId13"/>
    <sheet name="SMS Retorno " sheetId="31" r:id="rId14"/>
    <sheet name="Trailler" sheetId="3" r:id="rId15"/>
    <sheet name="Anexo 01 - Cód. de Retorno" sheetId="19" r:id="rId16"/>
    <sheet name="Anexo 02 - Motivo de Devolução" sheetId="29" r:id="rId17"/>
    <sheet name="Anexo 03 - Retorno E-mail " sheetId="32" r:id="rId18"/>
    <sheet name="Anexo 04 - Retorno SMS" sheetId="33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7" l="1"/>
  <c r="B11" i="27" s="1"/>
  <c r="A10" i="27"/>
  <c r="A11" i="27" s="1"/>
  <c r="B20" i="26"/>
  <c r="B21" i="26" s="1"/>
  <c r="A20" i="26"/>
  <c r="A21" i="26" s="1"/>
  <c r="B15" i="36" l="1"/>
  <c r="B16" i="36" s="1"/>
  <c r="A17" i="36" s="1"/>
  <c r="A15" i="36"/>
  <c r="A16" i="36" s="1"/>
  <c r="C24" i="30" l="1"/>
  <c r="B6" i="36" l="1"/>
  <c r="B7" i="36" s="1"/>
  <c r="B8" i="36" s="1"/>
  <c r="B9" i="36" s="1"/>
  <c r="B10" i="36" s="1"/>
  <c r="B11" i="36" s="1"/>
  <c r="B12" i="36" s="1"/>
  <c r="B13" i="36" s="1"/>
  <c r="B14" i="36" s="1"/>
  <c r="A6" i="36" l="1"/>
  <c r="A7" i="36" s="1"/>
  <c r="A8" i="36" s="1"/>
  <c r="A9" i="36" s="1"/>
  <c r="A10" i="36" s="1"/>
  <c r="A11" i="36" s="1"/>
  <c r="A12" i="36" s="1"/>
  <c r="A13" i="36" s="1"/>
  <c r="A14" i="36" s="1"/>
  <c r="C8" i="3"/>
  <c r="C17" i="31"/>
  <c r="C12" i="28"/>
  <c r="C36" i="25"/>
  <c r="C9" i="35"/>
  <c r="C8" i="34"/>
  <c r="C13" i="1"/>
  <c r="C12" i="20"/>
  <c r="C20" i="23"/>
  <c r="C8" i="24"/>
  <c r="C12" i="2"/>
  <c r="B6" i="23" l="1"/>
  <c r="B7" i="23" s="1"/>
  <c r="B8" i="23" s="1"/>
  <c r="B9" i="23" s="1"/>
  <c r="B6" i="2" l="1"/>
  <c r="B7" i="2" s="1"/>
  <c r="A6" i="2"/>
  <c r="A7" i="2" s="1"/>
  <c r="B6" i="35" l="1"/>
  <c r="A6" i="35"/>
  <c r="A7" i="35" s="1"/>
  <c r="A8" i="35" s="1"/>
  <c r="A9" i="35" s="1"/>
  <c r="B6" i="34"/>
  <c r="A6" i="34"/>
  <c r="B7" i="34" l="1"/>
  <c r="B8" i="34" s="1"/>
  <c r="B9" i="34" s="1"/>
  <c r="B10" i="34" s="1"/>
  <c r="A11" i="34" s="1"/>
  <c r="A7" i="34"/>
  <c r="A8" i="34" s="1"/>
  <c r="A9" i="34" s="1"/>
  <c r="A10" i="34" s="1"/>
  <c r="A10" i="35"/>
  <c r="A11" i="35" s="1"/>
  <c r="B7" i="35"/>
  <c r="B6" i="20"/>
  <c r="B7" i="20" s="1"/>
  <c r="A6" i="20"/>
  <c r="A7" i="20" s="1"/>
  <c r="B8" i="35" l="1"/>
  <c r="B9" i="35" s="1"/>
  <c r="B10" i="35" s="1"/>
  <c r="B11" i="35" s="1"/>
  <c r="A12" i="35" s="1"/>
  <c r="B6" i="31"/>
  <c r="A6" i="31"/>
  <c r="B6" i="30"/>
  <c r="A6" i="30"/>
  <c r="B8" i="2"/>
  <c r="A7" i="31" l="1"/>
  <c r="A8" i="31" s="1"/>
  <c r="A7" i="30"/>
  <c r="A8" i="30" s="1"/>
  <c r="A9" i="30" s="1"/>
  <c r="B7" i="31"/>
  <c r="B8" i="31" s="1"/>
  <c r="B7" i="30"/>
  <c r="B8" i="30" s="1"/>
  <c r="B9" i="30" s="1"/>
  <c r="A9" i="31" l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B9" i="3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A20" i="31" s="1"/>
  <c r="B10" i="30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A27" i="30" s="1"/>
  <c r="A10" i="30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6" i="3"/>
  <c r="A7" i="3" s="1"/>
  <c r="A8" i="3" s="1"/>
  <c r="A6" i="28"/>
  <c r="A7" i="28" s="1"/>
  <c r="A6" i="27"/>
  <c r="A7" i="27" s="1"/>
  <c r="A8" i="27" s="1"/>
  <c r="A9" i="27" s="1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8" i="20"/>
  <c r="A9" i="20" s="1"/>
  <c r="A10" i="20" s="1"/>
  <c r="A11" i="20" s="1"/>
  <c r="A12" i="20" s="1"/>
  <c r="A13" i="20" s="1"/>
  <c r="A14" i="20" s="1"/>
  <c r="A6" i="23"/>
  <c r="A6" i="24"/>
  <c r="A8" i="2"/>
  <c r="A9" i="2" s="1"/>
  <c r="A10" i="2" s="1"/>
  <c r="A11" i="2" s="1"/>
  <c r="A12" i="2" s="1"/>
  <c r="A13" i="2" s="1"/>
  <c r="A14" i="2" s="1"/>
  <c r="A7" i="24" l="1"/>
  <c r="A8" i="24" s="1"/>
  <c r="A9" i="24" s="1"/>
  <c r="A10" i="24" s="1"/>
  <c r="A8" i="28"/>
  <c r="A9" i="28" s="1"/>
  <c r="A10" i="28" s="1"/>
  <c r="A11" i="28" s="1"/>
  <c r="A12" i="28" s="1"/>
  <c r="A13" i="28" s="1"/>
  <c r="A14" i="28" s="1"/>
  <c r="A7" i="23"/>
  <c r="A8" i="23" s="1"/>
  <c r="A9" i="23" s="1"/>
  <c r="A10" i="23" s="1"/>
  <c r="A9" i="3"/>
  <c r="A10" i="3" s="1"/>
  <c r="B6" i="28"/>
  <c r="B7" i="28" s="1"/>
  <c r="B8" i="28" l="1"/>
  <c r="B9" i="28" s="1"/>
  <c r="B10" i="28" s="1"/>
  <c r="B11" i="28" s="1"/>
  <c r="B12" i="28" s="1"/>
  <c r="B13" i="28" s="1"/>
  <c r="B14" i="28" s="1"/>
  <c r="A15" i="28" s="1"/>
  <c r="A11" i="23"/>
  <c r="A12" i="23" s="1"/>
  <c r="B6" i="24"/>
  <c r="B7" i="24" s="1"/>
  <c r="A13" i="23" l="1"/>
  <c r="B6" i="1"/>
  <c r="B8" i="20"/>
  <c r="B9" i="20" s="1"/>
  <c r="B10" i="20" s="1"/>
  <c r="B11" i="20" s="1"/>
  <c r="B12" i="20" s="1"/>
  <c r="B13" i="20" s="1"/>
  <c r="B14" i="20" s="1"/>
  <c r="A15" i="20" s="1"/>
  <c r="B6" i="27"/>
  <c r="B7" i="27" s="1"/>
  <c r="B8" i="27" s="1"/>
  <c r="B9" i="27" s="1"/>
  <c r="A12" i="27" s="1"/>
  <c r="A14" i="23" l="1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l="1"/>
  <c r="B37" i="25" s="1"/>
  <c r="B38" i="25" s="1"/>
  <c r="A39" i="25" s="1"/>
  <c r="A15" i="23"/>
  <c r="B19" i="26"/>
  <c r="A22" i="26" s="1"/>
  <c r="B8" i="24"/>
  <c r="B9" i="2"/>
  <c r="B10" i="2" s="1"/>
  <c r="B11" i="2" s="1"/>
  <c r="B12" i="2" s="1"/>
  <c r="B13" i="2" s="1"/>
  <c r="B14" i="2" s="1"/>
  <c r="A15" i="2" s="1"/>
  <c r="B7" i="1"/>
  <c r="B8" i="1" s="1"/>
  <c r="B9" i="1" s="1"/>
  <c r="B10" i="1" s="1"/>
  <c r="B11" i="1" s="1"/>
  <c r="B12" i="1" s="1"/>
  <c r="B13" i="1" s="1"/>
  <c r="B14" i="1" s="1"/>
  <c r="B15" i="1" s="1"/>
  <c r="A16" i="1" s="1"/>
  <c r="B9" i="24" l="1"/>
  <c r="B10" i="24" s="1"/>
  <c r="A11" i="24" s="1"/>
  <c r="A16" i="23"/>
  <c r="B10" i="23"/>
  <c r="B6" i="3"/>
  <c r="B7" i="3" s="1"/>
  <c r="B8" i="3" s="1"/>
  <c r="B9" i="3" s="1"/>
  <c r="B10" i="3" s="1"/>
  <c r="A11" i="3" s="1"/>
  <c r="A17" i="23" l="1"/>
  <c r="B11" i="23"/>
  <c r="A18" i="23" l="1"/>
  <c r="B12" i="23"/>
  <c r="B13" i="23" s="1"/>
  <c r="A20" i="23" l="1"/>
  <c r="A21" i="23" s="1"/>
  <c r="A22" i="23" s="1"/>
  <c r="A19" i="23"/>
  <c r="B14" i="23"/>
  <c r="B15" i="23" l="1"/>
  <c r="B16" i="23" l="1"/>
  <c r="B17" i="23" l="1"/>
  <c r="B18" i="23" l="1"/>
  <c r="B19" i="23" l="1"/>
  <c r="B20" i="23" s="1"/>
  <c r="B21" i="23" s="1"/>
  <c r="B22" i="23" s="1"/>
  <c r="A23" i="23" s="1"/>
</calcChain>
</file>

<file path=xl/sharedStrings.xml><?xml version="1.0" encoding="utf-8"?>
<sst xmlns="http://schemas.openxmlformats.org/spreadsheetml/2006/main" count="665" uniqueCount="298">
  <si>
    <t>Seq</t>
  </si>
  <si>
    <t>Inicio</t>
  </si>
  <si>
    <t>Tamanho</t>
  </si>
  <si>
    <t>AXN</t>
  </si>
  <si>
    <t>Descrição</t>
  </si>
  <si>
    <t>N</t>
  </si>
  <si>
    <t>X</t>
  </si>
  <si>
    <t>A</t>
  </si>
  <si>
    <t>A - Alfabético</t>
  </si>
  <si>
    <t>X - Alfanumérico</t>
  </si>
  <si>
    <t>N - Numérico</t>
  </si>
  <si>
    <t>Legenda</t>
  </si>
  <si>
    <t>Sequência de registro no arquivo</t>
  </si>
  <si>
    <t>Brancos</t>
  </si>
  <si>
    <t>Código</t>
  </si>
  <si>
    <t>Data da geração do arquivo
(formato DDMMAAAA)</t>
  </si>
  <si>
    <t>Hora da geração do arquivo
(formato HHMMSS)</t>
  </si>
  <si>
    <t>Sequência do registro no arquivo</t>
  </si>
  <si>
    <t>Número da remessa do arquivo sequencial 
(começando do 000001 e  incrementando de 1 a cada novo movimento)</t>
  </si>
  <si>
    <t>Sequência do registro no arquivo 
(igual a 0000001 para o header)</t>
  </si>
  <si>
    <t>Logradouro do Destinatário</t>
  </si>
  <si>
    <t>Número do Logradouro do Destinatário</t>
  </si>
  <si>
    <t>Complemento do Número do Logradouro do Destinatário</t>
  </si>
  <si>
    <t>Bairro do Logradouro do Destinatário</t>
  </si>
  <si>
    <t>Município do Logradouro do Destinatário</t>
  </si>
  <si>
    <t>Sigla da Unidade da Federação do Logradouro do Destinatário</t>
  </si>
  <si>
    <t>Código Endereçamento Postal (CEP) do Logradouro do Destinatário</t>
  </si>
  <si>
    <t>Total de Cartas-Comunicado da Remessa</t>
  </si>
  <si>
    <t>Número do Comunicado</t>
  </si>
  <si>
    <t>Natureza da Operação</t>
  </si>
  <si>
    <t>Número do Contrato</t>
  </si>
  <si>
    <t>Documento do Consumidor / Empresa
(Somente números. Formatar de acordo com o tipo de Pessoa)</t>
  </si>
  <si>
    <t>Nome do Consumidor / Empresa</t>
  </si>
  <si>
    <t>Código de Identificação no Correio
(Código de Informação de Franqueamento / Código de Registro)</t>
  </si>
  <si>
    <t>Data de Postagem
(formato DDMMAAAA)</t>
  </si>
  <si>
    <t>Código do Banco</t>
  </si>
  <si>
    <t>Dígito do Banco</t>
  </si>
  <si>
    <t>Nome do Banco</t>
  </si>
  <si>
    <t>Primeiro Campo da Linha Digitável</t>
  </si>
  <si>
    <t>Segundo Campo da Linha Digitável</t>
  </si>
  <si>
    <t>Terceiro Campo da Linha Digitável</t>
  </si>
  <si>
    <t>Quarto Campo da Linha Digitável</t>
  </si>
  <si>
    <t>Quinto Campo da Linha Digitável</t>
  </si>
  <si>
    <t>Sexto Campo da Linha Digitável</t>
  </si>
  <si>
    <t>Sétimo Campo da Linha Digitável</t>
  </si>
  <si>
    <t>Oitavo Campo da Linha Digitável</t>
  </si>
  <si>
    <t>Documento do Cedente
   - CNPJ para Pessoa Jurídica
   - CPF para Pessoa Física</t>
  </si>
  <si>
    <t>Agencia do Cedente</t>
  </si>
  <si>
    <t>Digito Verificador da Agencia do Cedente</t>
  </si>
  <si>
    <t>Código do Cedente</t>
  </si>
  <si>
    <t>Dígito Verificador do Código do Cedente</t>
  </si>
  <si>
    <t>Numero do Documento</t>
  </si>
  <si>
    <t>Nosso Número</t>
  </si>
  <si>
    <t>Número da Carteira</t>
  </si>
  <si>
    <t>Valor do Boleto</t>
  </si>
  <si>
    <t>Nome do Sacado</t>
  </si>
  <si>
    <t>Instruções para informar o Local de Pagamento
(Ex: Pagável em qualquer banco até o vencimento)</t>
  </si>
  <si>
    <t>Nome do Cedente
(nos casos em Branco, será utilizada a Razão Social do Informante)</t>
  </si>
  <si>
    <t>Quantidade de Moeda</t>
  </si>
  <si>
    <t>Quantidade de Casas Decimais do Valor da Moeda</t>
  </si>
  <si>
    <t>Valor da Moeda</t>
  </si>
  <si>
    <t>Valor do Desconto</t>
  </si>
  <si>
    <t>Valor de Outras Deduções</t>
  </si>
  <si>
    <t>Valor de Multa / Mora</t>
  </si>
  <si>
    <t>Valor de Outros Acréscimos</t>
  </si>
  <si>
    <t>Valor a ser Cobrado</t>
  </si>
  <si>
    <t>Tipo de Pessoa do Avalista
   - "F" - Pessoa Física
   - "J" - Pessoa Jurídica</t>
  </si>
  <si>
    <t>Documento do Avalista
   - CPF para Pessoa Física
   - CNPJ para Pessoa Jurídica</t>
  </si>
  <si>
    <t>Nome do Avalista</t>
  </si>
  <si>
    <t>Código do registro = ‘05’</t>
  </si>
  <si>
    <t>Primeira Linha de Instruções
(Orientações a serem exibidas no boleto. Ex: Não aceitar pagamento em cheque)</t>
  </si>
  <si>
    <t>Segunda Linha de Instruções</t>
  </si>
  <si>
    <t>Terceira Linha de Instruções</t>
  </si>
  <si>
    <t>Nome do Credor
(será preenchido quando a remessa corresponder a um conglomerado de empresas do Informante)</t>
  </si>
  <si>
    <t>Código do registro = ‘00’</t>
  </si>
  <si>
    <t>Código do registro = ‘01’</t>
  </si>
  <si>
    <t>Código do registro = ‘02’</t>
  </si>
  <si>
    <t>Código do registro = ‘03’</t>
  </si>
  <si>
    <t>Código do registro = ‘04’</t>
  </si>
  <si>
    <t>Código do registro = ‘06’</t>
  </si>
  <si>
    <t>Código do registro = ‘07’</t>
  </si>
  <si>
    <t>Código do registro = ‘08’</t>
  </si>
  <si>
    <t>Total de Cartas-Comunicado com Erro 
(somente para a remessa de retorno)</t>
  </si>
  <si>
    <t>Tipo de Pessoa do Documento do Consumidor / Empresa
("F" - Pessoa Física / "J" - Pessoa Jurídica)</t>
  </si>
  <si>
    <t>Código do registro = ‘99’</t>
  </si>
  <si>
    <t>Anexo 01 - Códigos de Retorno</t>
  </si>
  <si>
    <t>Emitir Carta Registrada? (S/N)</t>
  </si>
  <si>
    <t>Código do registro = ‘09’</t>
  </si>
  <si>
    <t>Data da Assinatura AR (formato DDMMAAAA)</t>
  </si>
  <si>
    <t>Tamanho Registro</t>
  </si>
  <si>
    <t>Mudou-se</t>
  </si>
  <si>
    <t>Endereço Insuficiente</t>
  </si>
  <si>
    <t>Número Inexistente</t>
  </si>
  <si>
    <t>Falecido</t>
  </si>
  <si>
    <t>Desconhecido</t>
  </si>
  <si>
    <t>Recusado</t>
  </si>
  <si>
    <t xml:space="preserve"> Ausente</t>
  </si>
  <si>
    <t>Não Procurado</t>
  </si>
  <si>
    <t>Outros</t>
  </si>
  <si>
    <t>Objeto Danificado</t>
  </si>
  <si>
    <t>Endereço Desconhecido na localidade</t>
  </si>
  <si>
    <t>Falta Complemento</t>
  </si>
  <si>
    <t>Identificação de Carta Assinada
   - "S" - Assinada
   - "N" - Não assinada</t>
  </si>
  <si>
    <t>Caixa Postal Cancelada</t>
  </si>
  <si>
    <t>Código(s) de retorno
(5 códigos de 3 posições conforme Anexo 01)</t>
  </si>
  <si>
    <t>Data da Dívida
(formato DDMMAAAA)</t>
  </si>
  <si>
    <t xml:space="preserve">Valor da Dívida
(2 casas decimais, sem ponto e vírgula) </t>
  </si>
  <si>
    <t>Anexo 02 - Motivo de Devolução</t>
  </si>
  <si>
    <t>Motivo de Devolução</t>
  </si>
  <si>
    <t>Código do registro = ‘10’</t>
  </si>
  <si>
    <t>Data de Entrega
(formato DDMMAAAA)</t>
  </si>
  <si>
    <t>Horário de Entrega
(formato HHMMSS)</t>
  </si>
  <si>
    <t>Código de Erro</t>
  </si>
  <si>
    <t>Status de Leitura</t>
  </si>
  <si>
    <t>Data da Leitura
(formato DDMMAAAA)</t>
  </si>
  <si>
    <t>Horário de Leitura
(formato HHMMSS)</t>
  </si>
  <si>
    <t>Click Unsubscribe</t>
  </si>
  <si>
    <t>Motivo da Não Entrega</t>
  </si>
  <si>
    <t>Click de Acesso a Banner/Campanha</t>
  </si>
  <si>
    <t>Data Click de Acesso a Banner/Campanha
(formato DDMMAAAA)</t>
  </si>
  <si>
    <t>Horário Click de Acesso a Banner/Campanha
(formato HHMMSS)</t>
  </si>
  <si>
    <t>Data Click Unsubscribe
(formato DDMMAAAA)</t>
  </si>
  <si>
    <t>Horário Click Unsubscribe
(formato HHMMSS)</t>
  </si>
  <si>
    <t>EM BRANCO</t>
  </si>
  <si>
    <t>Código do motivo de devolução
(Ver Anexo 02)</t>
  </si>
  <si>
    <t>Data do Envio do SMS
(formato DDMMAAAA)</t>
  </si>
  <si>
    <t>Hora do Envio do SMS
(formato HHMMSS)</t>
  </si>
  <si>
    <t>Data da Entrega do SMS
(formato DDMMAAAA)</t>
  </si>
  <si>
    <t>Hora da Entrega do SMS
(formato HHMMSS)</t>
  </si>
  <si>
    <t>Status de Retorno do SMS</t>
  </si>
  <si>
    <t>Código do Status do SMS</t>
  </si>
  <si>
    <t>Descrição do Status do SMS</t>
  </si>
  <si>
    <t>DDD do telefone</t>
  </si>
  <si>
    <t>Número do telefone</t>
  </si>
  <si>
    <t>E-mail do destinatário</t>
  </si>
  <si>
    <t>Código(s) de retorno
(5 códigos de  3 posições conforme Anexo 01)</t>
  </si>
  <si>
    <t>Tipo de Pessoa  do Cedente.    - "F" - Pessoa Física   - "J" - Pessoa Jurídica</t>
  </si>
  <si>
    <t>Sigla Espécie do Documento (Ex. NF, DP, DM)</t>
  </si>
  <si>
    <t>Data do Documento (formato DDMMAAAA)</t>
  </si>
  <si>
    <t>Código(s) de retorno - (5 códigos de 3 posições conforme Anexo 01)</t>
  </si>
  <si>
    <t>Espécie da Moeda (Ex: R$)</t>
  </si>
  <si>
    <t>Data de Processamento (formato DDMMAAAA)</t>
  </si>
  <si>
    <t>Data Vencimento do Boleto -  (formato DDMMAAAA) 
(nos casos em Branco, será impressa a expressão "Contra Apresentação")</t>
  </si>
  <si>
    <t>Tipo de Pessoa do Sacado.   - "F" - Pessoa Física    - "J" - Pessoa Jurídica</t>
  </si>
  <si>
    <t>Documento do Sacado.  - CPF para Pessoa Física,  - CNPJ para Pessoa Jurídica</t>
  </si>
  <si>
    <t>Código de Aceite do Título.  - "S" - Sim,  "N" - Não</t>
  </si>
  <si>
    <t>Status do E-mail - "OK" , "Não OK"</t>
  </si>
  <si>
    <t>Status de Entrega - (“Entregue”, “Não Entregue”, "Marcou como Spam")</t>
  </si>
  <si>
    <r>
      <rPr>
        <sz val="10"/>
        <color rgb="FF231F20"/>
        <rFont val="Calibri"/>
        <family val="2"/>
      </rPr>
      <t>Não foi possível iniciar uma conexão com o servidor de destino.</t>
    </r>
  </si>
  <si>
    <r>
      <rPr>
        <sz val="10"/>
        <color rgb="FF231F20"/>
        <rFont val="Calibri"/>
        <family val="2"/>
      </rPr>
      <t>Não foi possível receber um retorno do servidor de destino.</t>
    </r>
  </si>
  <si>
    <r>
      <rPr>
        <sz val="10"/>
        <color rgb="FF231F20"/>
        <rFont val="Calibri"/>
        <family val="2"/>
      </rPr>
      <t>Conexão encerrada pelo servidor de destino.</t>
    </r>
  </si>
  <si>
    <r>
      <rPr>
        <sz val="10"/>
        <color rgb="FF231F20"/>
        <rFont val="Calibri"/>
        <family val="2"/>
      </rPr>
      <t>Conta de email não pode ser verificada. Mas, o servidor de destino aceitou a mensagem e tentará entregar.</t>
    </r>
  </si>
  <si>
    <r>
      <rPr>
        <sz val="10"/>
        <color rgb="FF231F20"/>
        <rFont val="Calibri"/>
        <family val="2"/>
      </rPr>
      <t>Timeout no envio da mensagem ao servidor de destino.</t>
    </r>
  </si>
  <si>
    <t>Servidor de destino temporáriamente indisponível.</t>
  </si>
  <si>
    <r>
      <rPr>
        <sz val="10"/>
        <color rgb="FF231F20"/>
        <rFont val="Calibri"/>
        <family val="2"/>
      </rPr>
      <t>Conta de email temporáriamente indisponível.</t>
    </r>
  </si>
  <si>
    <r>
      <rPr>
        <sz val="10"/>
        <color rgb="FF231F20"/>
        <rFont val="Calibri"/>
        <family val="2"/>
      </rPr>
      <t>O servidor DNS do domínio de destino não pode ser localizado.</t>
    </r>
  </si>
  <si>
    <r>
      <rPr>
        <sz val="10"/>
        <color rgb="FF231F20"/>
        <rFont val="Calibri"/>
        <family val="2"/>
      </rPr>
      <t>Servidor de destino não encontrado.</t>
    </r>
  </si>
  <si>
    <r>
      <rPr>
        <sz val="10"/>
        <color rgb="FF231F20"/>
        <rFont val="Calibri"/>
        <family val="2"/>
      </rPr>
      <t>Caixa de entrada do destinatário não aceita mensagens desse tamanho.</t>
    </r>
  </si>
  <si>
    <r>
      <rPr>
        <sz val="10"/>
        <color rgb="FF231F20"/>
        <rFont val="Calibri"/>
        <family val="2"/>
      </rPr>
      <t>Requisição de criptografia exigido para mecanismo de autenticação.</t>
    </r>
  </si>
  <si>
    <r>
      <rPr>
        <sz val="10"/>
        <color rgb="FF231F20"/>
        <rFont val="Calibri"/>
        <family val="2"/>
      </rPr>
      <t>Conta de email rejeitada pelo servidor de destino.</t>
    </r>
  </si>
  <si>
    <t>Status</t>
  </si>
  <si>
    <t>Sem Informação - Operadora não retornou informações detalhadas sobre o SMS</t>
  </si>
  <si>
    <t xml:space="preserve">Sem confirmacao </t>
  </si>
  <si>
    <t>Recebido - Operadora confirma o recebimento pelo celular de destino</t>
  </si>
  <si>
    <t>Entregue</t>
  </si>
  <si>
    <t>Celular do destinário inválido (Número celular não existe)</t>
  </si>
  <si>
    <t>Nao Entregue</t>
  </si>
  <si>
    <t>Nome do Credor
(será preenchido se todas as negativações do CPF, pertencerem a um único Credor)</t>
  </si>
  <si>
    <t>Tipo de Comunicado ("F" - Carta , "E" - E-mail, "S" - SMS, "X" - Sequência obrigatória (Email,SMS,Carta))</t>
  </si>
  <si>
    <t>Modelo de Comunicado</t>
  </si>
  <si>
    <t>Indicador de Envio de E-mail  ("S"- Envia , "N"= Não Envia)</t>
  </si>
  <si>
    <t>Indicador de Envio de SMS  ("S"- Envia , "N"= Não Envia)</t>
  </si>
  <si>
    <t>Indicador de Envio de Carta  ("S"- Envia , "N"= Não Envia)</t>
  </si>
  <si>
    <t>Indicador de Enriquecer de E-mail ("S"- Envia , "N"= Não Envia)</t>
  </si>
  <si>
    <t>Indicador de Enriquecer de SMS ("S"- Envia , "N"= Não Envia)</t>
  </si>
  <si>
    <t>E-mail do Devedor</t>
  </si>
  <si>
    <t>Em Branco</t>
  </si>
  <si>
    <t>Celular do Devedor</t>
  </si>
  <si>
    <t>DDD do Devedor</t>
  </si>
  <si>
    <t>Código do registro = ‘11’</t>
  </si>
  <si>
    <t>Código do registro = ‘12’</t>
  </si>
  <si>
    <t>Número do documento da empresa origem do arquivo
(CNPJ completo : base + filial + dígito)</t>
  </si>
  <si>
    <t>Caixa de entrada cheia.</t>
  </si>
  <si>
    <t xml:space="preserve">Conta de email inválido, bloqueada ou não encontrada. 
 </t>
  </si>
  <si>
    <t xml:space="preserve">O corpo da mensagem não pode ser verificado. Mas, o servidor de destino aceitou a mensagem e tentará entregar. </t>
  </si>
  <si>
    <t>Servidor de destino retornou mensagem de status ou ajuda.</t>
  </si>
  <si>
    <t>Mecanismo de Autenticação insuficiente</t>
  </si>
  <si>
    <t>Servidor de destino está apto a receber mensagens.</t>
  </si>
  <si>
    <t>Processamento ok</t>
  </si>
  <si>
    <t>Remessa sem Header</t>
  </si>
  <si>
    <t>Remessa sem Linha de Detalhe</t>
  </si>
  <si>
    <t>Remessa sem Trailler</t>
  </si>
  <si>
    <t>Registro diferente de 00, 01,02,03,04,05,06,07,08,09 e 99</t>
  </si>
  <si>
    <t>Primeiro Registro não e Header/Sequência Diferente de 1</t>
  </si>
  <si>
    <t>Último Registro não e Trailer/Sequência Diferente de 1</t>
  </si>
  <si>
    <t xml:space="preserve">Número da Remessa não Numérica ou não informada. </t>
  </si>
  <si>
    <t>Número da Remessa não corresponde ao Nro de Remessa do Código de Identificação do Correio gerado</t>
  </si>
  <si>
    <t>Remessa fora de Sequência</t>
  </si>
  <si>
    <t>Remessa com erro na Sequência de Linhas</t>
  </si>
  <si>
    <t>Data / Hora da Geração do Arquivo Inválida</t>
  </si>
  <si>
    <t>Erro na Identificação do Arquivo</t>
  </si>
  <si>
    <t>Quantidade de registros informada no Trailer Inválida</t>
  </si>
  <si>
    <t>Nro do Comunicado não enviado.</t>
  </si>
  <si>
    <t>Nro de Comunicado não encontrado</t>
  </si>
  <si>
    <t>Nro do Comunicado inválido para o Código de Identificação do Correio retornado.</t>
  </si>
  <si>
    <t>Código de identificação no Correio não enviado</t>
  </si>
  <si>
    <t>Código de identificação no Correio não encontrado</t>
  </si>
  <si>
    <t>Código de Identificação no Correio  inválido para o Nro Comunicado retornado.</t>
  </si>
  <si>
    <t>Identificação de Carta Assinada é obrigatória</t>
  </si>
  <si>
    <t>Identificação de Carta Assinada inválida.</t>
  </si>
  <si>
    <t xml:space="preserve">Data de Assinatura de AR deve ser preenchida para Carta AR assinada. </t>
  </si>
  <si>
    <t>Data de Assinatura de AR inválida.</t>
  </si>
  <si>
    <t>Código do Motivo deve ser preenchido para Cartas Simples e Carta Registrada.</t>
  </si>
  <si>
    <t>Código Motivo de Devolução inválido.</t>
  </si>
  <si>
    <t>Tipo de Arquivo Inválido</t>
  </si>
  <si>
    <t>Modelo da Carta-Comunicado inválido</t>
  </si>
  <si>
    <t>Número do Comunicado inválido</t>
  </si>
  <si>
    <t>Tipo de Pessoa do Documento do Consumidor / Empresa Inválido</t>
  </si>
  <si>
    <t>Documento do Consumidor / Empresa Inválido</t>
  </si>
  <si>
    <t>Nome do Consumidor / Empresa Inválido</t>
  </si>
  <si>
    <t>Valor da Dívida Inválido</t>
  </si>
  <si>
    <t>Data da Dívida Inválido</t>
  </si>
  <si>
    <t>Natureza da Operação inválido</t>
  </si>
  <si>
    <t>Número do Contrato da Dívida obrigatório</t>
  </si>
  <si>
    <t>Logradouro do Destinatário obrigatório</t>
  </si>
  <si>
    <t>Número do Logradouro do Destinatário obrigatório</t>
  </si>
  <si>
    <t>Bairro do Logradouro do Destinatário obrigatório</t>
  </si>
  <si>
    <t>Município do Logradouro do Destinatário obrigatório</t>
  </si>
  <si>
    <t>UF do Município do Logradouro do Destinatário obrigatório</t>
  </si>
  <si>
    <t>CEP do Logradouro do Destinatário obrigatório</t>
  </si>
  <si>
    <t>Mensagem de Contato com o Credor Inválido</t>
  </si>
  <si>
    <t>Comunicado sem Identificação do Consumidor / Empresa</t>
  </si>
  <si>
    <t>Comunicado sem Dados de Dívidas</t>
  </si>
  <si>
    <t>Comunicado sem Endereço do Destinatário</t>
  </si>
  <si>
    <t>Comunicado sem Dados do Boleto</t>
  </si>
  <si>
    <t>Comunicado sem Instruções Bancárias do Boleto</t>
  </si>
  <si>
    <t>Data de Postagem deve ser preenchida</t>
  </si>
  <si>
    <t>Registro 06 obrigatório para registro 05 enviado</t>
  </si>
  <si>
    <t>Registro 07 obrigatório para registro 05 enviado</t>
  </si>
  <si>
    <t>Arquivo Rejeitado</t>
  </si>
  <si>
    <t>Nome do documento da Empresa da origem do arquivo inválido</t>
  </si>
  <si>
    <t>Tipo comunciado não informado</t>
  </si>
  <si>
    <t>Tipo comunciado inválido</t>
  </si>
  <si>
    <t xml:space="preserve">identificador de E-mal,SMS, Carta, enriquecer E-mail  , enriquecer SMS não informado ou inválido </t>
  </si>
  <si>
    <t>Registro diferente de 00, 010,11,12 e 99</t>
  </si>
  <si>
    <t>Identificação E-mail Bureau inválido</t>
  </si>
  <si>
    <t>Status do E-mail inválido</t>
  </si>
  <si>
    <t>Status da entrega inválido</t>
  </si>
  <si>
    <t>Data/Hora de entrega inválida</t>
  </si>
  <si>
    <t>Código de erro de email não entregue não informado</t>
  </si>
  <si>
    <t>Código do Status de SMS inválido</t>
  </si>
  <si>
    <t>DDD/Telefone inválido</t>
  </si>
  <si>
    <t>E-mail  inválido</t>
  </si>
  <si>
    <t>Quantidade de Dias Negativação</t>
  </si>
  <si>
    <t>Número Sequência Envio</t>
  </si>
  <si>
    <t>Quantidade de Dias Negativação não informado ou inconsistente</t>
  </si>
  <si>
    <t>Indicador de Email Cliente não informado ou inválido</t>
  </si>
  <si>
    <t>Indicador de Email telefone não informado ou inválido</t>
  </si>
  <si>
    <t>Número Sequência Envio não informado ou inválido</t>
  </si>
  <si>
    <t>046</t>
  </si>
  <si>
    <t>Tipo de Arquivo
"E" - Envio / "R" - Retorno</t>
  </si>
  <si>
    <t>Dados do Credor Inválido</t>
  </si>
  <si>
    <t>Indicador de origem do E-mail (C= Cliente, Q = Quod)</t>
  </si>
  <si>
    <t>Indicador de origem do Telefone (C= Cliente, Q = Quod)</t>
  </si>
  <si>
    <t>Indicador de origem do E-mail (C= Cliente, Q = Quod, E= Enriquecido)</t>
  </si>
  <si>
    <t>Indicador de origem do Telefone (C= Cliente, Q = Quod, E= Enriquecido)</t>
  </si>
  <si>
    <t>GIC - NEGATIVAÇÃO - Maio/2019
Sistema : NEGATIVAÇÃO - Tamanho: 500
Movimento :Impressão de Comunicado (Envio / Retorno) - E-mail</t>
  </si>
  <si>
    <t>GIC - NEGATIVAÇÃO - Maio/2019
Sistema : NEGATIVAÇÃO - Tamanho: 500
Movimento : Impressão de Comunicado (Envio / Retorno) - Header</t>
  </si>
  <si>
    <t>GIC - NEGATIVAÇÃO - Maio/2019
Sistema : NEGATIVAÇÃO - Tamanho: 500
Movimento : Impressão de Comunicado (Envio / Retorno) - Modelo Carta</t>
  </si>
  <si>
    <t>GIC - NEGATIVAÇÃO - Maio/2019
Sistema : NEGATIVAÇÃO - Tamanho: 500
Movimento : Impressão de Comunicado (Envio / Retorno) - Consumidor / Empresa</t>
  </si>
  <si>
    <t>GIC - NEGATIVAÇÃO - Maio/2019
Sistema : NEGATIVAÇÃO - Tamanho: 500
Movimento : Impressão de Comunicado (Envio / Retorno) - Dívida</t>
  </si>
  <si>
    <t>GIC - NEGATIVAÇÃO - Maio/2019
Sistema : NEGATIVAÇÃO - Tamanho: 500
Movimento : Impressão de Comunicado (Envio / Retorno) - Endereço</t>
  </si>
  <si>
    <t>GIC - NEGATIVAÇÃO - Maio/2019
Sistema : NEGATIVAÇÃO - Tamanho: 500
Movimento :Impressão de Comunicado (Envio / Retorno) - SMS</t>
  </si>
  <si>
    <t>GIC - NEGATIVAÇÃO - Maio/2019
Sistema : NEGATIVAÇÃO - Tamanho: 500
Movimento : Impressão de Comunicado (Envio / Retorno) - Dados Boleto</t>
  </si>
  <si>
    <t>GIC - NEGATIVAÇÃO - Maio/2019
Sistema : NEGATIVAÇÃO - Tamanho: 500
Movimento : Impressão de Comunicado (Envio / Retorno) - Complemento do Boleto</t>
  </si>
  <si>
    <t>GIC - NEGATIVAÇÃO - Maio/2019
Sistema : NEGATIVAÇÃO - Tamanho: 500
Movimento : Impressão de Comunicado (Envio / Retorno) - Instruções Bancárias para Boleto</t>
  </si>
  <si>
    <t>GIC - NEGATIVAÇÃO - Maio/2019
Sistema : NEGATIVAÇÃO - Tamanho: 500
Movimento : Impressão de Comunicado (Envio / Retorno)  Identificação de Cartas Assinadas e Cartas Devolvidas</t>
  </si>
  <si>
    <t>GIC - NEGATIVAÇÃO - Maio/2019
Sistema : NEGATIVAÇÃO - Tamanho: 500
Movimento : Envio/Retorno - E-mail</t>
  </si>
  <si>
    <t>GIC - NEGATIVAÇÃO - Maio/2019
Sistema : NEGATIVAÇÃO - Tamanho: 500
Movimento : Envio/Retorno - SMS</t>
  </si>
  <si>
    <t>GIC - NEGATIVAÇÃO - Maio/2019
Sistema : NEGATIVAÇÃO - Tamanho: 500
Movimento : Impressão de Comunicado (Envio / Retorno) - Trailler</t>
  </si>
  <si>
    <t>Código do registro = ‘13’</t>
  </si>
  <si>
    <t xml:space="preserve">Para os arquivos 'GIC-NEGATIVACAO', a identificação do arquivo é:
‘IMP_COMUNICADO’
Para os arquivos do Produto 'MultiCobrança', a identificação do arquivo é:
‘IMP_MULTCOBRA’
</t>
  </si>
  <si>
    <t>Nome Fantasia</t>
  </si>
  <si>
    <t>Telefone da central de atendimento do Credor - Capitais e Regiões Metropolitanas</t>
  </si>
  <si>
    <t>Telefone da central de atendimento do Credor - Demais Localidades</t>
  </si>
  <si>
    <t>Horário de Atendimento da central de atendimento do Credor</t>
  </si>
  <si>
    <t>Sequencia do registro no arquivo</t>
  </si>
  <si>
    <t>Número do documento do Credor
(CNPJ completo : base + filial + dígito)
(CPF completo: base + digito)
(será preenchido se todas as negativações do CPF, pertencerem a um único Credor)</t>
  </si>
  <si>
    <t>Número do documento do Credor
(CNPJ completo : base + filial + dígito)
(CPF completo: base + digito)
(será preenchido quando a remessa corresponder a um conglomerado de empresas do Informante)</t>
  </si>
  <si>
    <t>GIC - NEGATIVAÇÃO - Maio/2019
Sistema : NEGATIVAÇÃO - Tamanho: 500
Movimento : Multi_COB - Dados do Contato</t>
  </si>
  <si>
    <t>Número do documento do credor</t>
  </si>
  <si>
    <t>Nome ou Razão social do credor</t>
  </si>
  <si>
    <t>E-mail do credor</t>
  </si>
  <si>
    <t>Site do credor</t>
  </si>
  <si>
    <t>Nome ou Razão Social inválido ou em branco</t>
  </si>
  <si>
    <t>Registro 13 - dados do contato  obrigatório para Comunicados Multi Conrança</t>
  </si>
  <si>
    <t>Branco</t>
  </si>
  <si>
    <t>Documento do credor Tipo 13, divergente do Documento do credor Tipo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</si>
</sst>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00;#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theme="1"/>
      <name val="Calibri Light"/>
      <family val="2"/>
      <scheme val="maj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color rgb="FF231F2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/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left" wrapText="1"/>
    </xf>
    <xf numFmtId="49" fontId="0" fillId="0" borderId="4" xfId="0" applyNumberFormat="1" applyFont="1" applyFill="1" applyBorder="1" applyAlignment="1">
      <alignment horizontal="left" wrapText="1"/>
    </xf>
    <xf numFmtId="0" fontId="1" fillId="0" borderId="10" xfId="0" applyFont="1" applyBorder="1"/>
    <xf numFmtId="0" fontId="1" fillId="0" borderId="14" xfId="0" applyFont="1" applyBorder="1"/>
    <xf numFmtId="0" fontId="6" fillId="0" borderId="15" xfId="0" applyFont="1" applyBorder="1" applyAlignment="1">
      <alignment horizontal="justify" vertical="center"/>
    </xf>
    <xf numFmtId="0" fontId="6" fillId="0" borderId="16" xfId="0" applyFont="1" applyBorder="1" applyAlignment="1">
      <alignment horizontal="justify" vertical="center"/>
    </xf>
    <xf numFmtId="0" fontId="6" fillId="0" borderId="17" xfId="0" applyFont="1" applyBorder="1" applyAlignment="1">
      <alignment horizontal="justify" vertical="center"/>
    </xf>
    <xf numFmtId="0" fontId="6" fillId="0" borderId="19" xfId="0" applyFont="1" applyBorder="1" applyAlignment="1">
      <alignment horizontal="justify" vertical="center"/>
    </xf>
    <xf numFmtId="0" fontId="6" fillId="0" borderId="18" xfId="0" applyFont="1" applyBorder="1" applyAlignment="1">
      <alignment horizontal="justify" vertical="center"/>
    </xf>
    <xf numFmtId="49" fontId="0" fillId="3" borderId="4" xfId="0" applyNumberFormat="1" applyFill="1" applyBorder="1" applyAlignment="1">
      <alignment horizontal="left" wrapText="1"/>
    </xf>
    <xf numFmtId="49" fontId="2" fillId="2" borderId="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left" vertical="top"/>
    </xf>
    <xf numFmtId="49" fontId="0" fillId="0" borderId="4" xfId="0" applyNumberFormat="1" applyFill="1" applyBorder="1" applyAlignment="1">
      <alignment horizontal="left" vertical="top" wrapText="1"/>
    </xf>
    <xf numFmtId="49" fontId="0" fillId="0" borderId="4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center" vertical="center"/>
    </xf>
    <xf numFmtId="164" fontId="9" fillId="0" borderId="30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49" fontId="0" fillId="3" borderId="4" xfId="0" applyNumberForma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center" vertical="top"/>
    </xf>
    <xf numFmtId="49" fontId="0" fillId="0" borderId="2" xfId="0" applyNumberFormat="1" applyFill="1" applyBorder="1" applyAlignment="1">
      <alignment horizontal="center" vertical="top"/>
    </xf>
    <xf numFmtId="0" fontId="9" fillId="4" borderId="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center"/>
    </xf>
    <xf numFmtId="164" fontId="12" fillId="4" borderId="2" xfId="0" applyNumberFormat="1" applyFont="1" applyFill="1" applyBorder="1" applyAlignment="1">
      <alignment horizontal="left" vertical="center"/>
    </xf>
    <xf numFmtId="164" fontId="12" fillId="4" borderId="1" xfId="0" applyNumberFormat="1" applyFont="1" applyFill="1" applyBorder="1" applyAlignment="1">
      <alignment horizontal="left" vertical="center"/>
    </xf>
    <xf numFmtId="164" fontId="13" fillId="0" borderId="32" xfId="0" quotePrefix="1" applyNumberFormat="1" applyFont="1" applyBorder="1" applyAlignment="1">
      <alignment horizontal="center" vertical="center"/>
    </xf>
    <xf numFmtId="0" fontId="13" fillId="0" borderId="18" xfId="0" applyFont="1" applyBorder="1"/>
    <xf numFmtId="164" fontId="13" fillId="0" borderId="15" xfId="0" quotePrefix="1" applyNumberFormat="1" applyFont="1" applyBorder="1" applyAlignment="1">
      <alignment horizontal="center" vertical="center"/>
    </xf>
    <xf numFmtId="0" fontId="13" fillId="0" borderId="17" xfId="0" applyFont="1" applyBorder="1"/>
    <xf numFmtId="0" fontId="7" fillId="0" borderId="17" xfId="0" applyFont="1" applyBorder="1"/>
    <xf numFmtId="164" fontId="13" fillId="0" borderId="33" xfId="0" quotePrefix="1" applyNumberFormat="1" applyFont="1" applyBorder="1" applyAlignment="1">
      <alignment horizontal="center" vertical="center"/>
    </xf>
    <xf numFmtId="164" fontId="13" fillId="0" borderId="33" xfId="0" quotePrefix="1" applyNumberFormat="1" applyFont="1" applyBorder="1" applyAlignment="1">
      <alignment horizontal="center"/>
    </xf>
    <xf numFmtId="164" fontId="13" fillId="0" borderId="15" xfId="0" quotePrefix="1" applyNumberFormat="1" applyFont="1" applyBorder="1" applyAlignment="1">
      <alignment horizontal="center"/>
    </xf>
    <xf numFmtId="0" fontId="13" fillId="0" borderId="34" xfId="0" applyFont="1" applyBorder="1"/>
    <xf numFmtId="164" fontId="13" fillId="0" borderId="35" xfId="0" quotePrefix="1" applyNumberFormat="1" applyFont="1" applyBorder="1" applyAlignment="1">
      <alignment horizontal="center"/>
    </xf>
    <xf numFmtId="164" fontId="13" fillId="0" borderId="36" xfId="0" quotePrefix="1" applyNumberFormat="1" applyFont="1" applyBorder="1" applyAlignment="1">
      <alignment horizontal="center"/>
    </xf>
    <xf numFmtId="0" fontId="13" fillId="0" borderId="19" xfId="0" applyFont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/>
    </xf>
    <xf numFmtId="49" fontId="0" fillId="0" borderId="26" xfId="0" applyNumberFormat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0" fillId="0" borderId="39" xfId="0" applyNumberFormat="1" applyFill="1" applyBorder="1" applyAlignment="1">
      <alignment horizontal="left" wrapText="1"/>
    </xf>
    <xf numFmtId="0" fontId="14" fillId="0" borderId="4" xfId="0" applyFont="1" applyFill="1" applyBorder="1"/>
    <xf numFmtId="0" fontId="14" fillId="0" borderId="38" xfId="0" quotePrefix="1" applyFont="1" applyFill="1" applyBorder="1" applyAlignment="1">
      <alignment horizontal="center"/>
    </xf>
    <xf numFmtId="0" fontId="14" fillId="0" borderId="39" xfId="0" applyFont="1" applyFill="1" applyBorder="1"/>
    <xf numFmtId="0" fontId="14" fillId="0" borderId="1" xfId="0" quotePrefix="1" applyFont="1" applyFill="1" applyBorder="1" applyAlignment="1">
      <alignment horizontal="center" vertical="center"/>
    </xf>
    <xf numFmtId="0" fontId="13" fillId="4" borderId="40" xfId="0" applyFont="1" applyFill="1" applyBorder="1"/>
    <xf numFmtId="49" fontId="0" fillId="4" borderId="4" xfId="0" applyNumberFormat="1" applyFill="1" applyBorder="1" applyAlignment="1">
      <alignment horizontal="left" wrapText="1"/>
    </xf>
    <xf numFmtId="49" fontId="0" fillId="4" borderId="4" xfId="0" applyNumberForma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top"/>
    </xf>
    <xf numFmtId="1" fontId="0" fillId="4" borderId="2" xfId="0" quotePrefix="1" applyNumberFormat="1" applyFill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4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49" fontId="4" fillId="2" borderId="7" xfId="0" applyNumberFormat="1" applyFont="1" applyFill="1" applyBorder="1" applyAlignment="1">
      <alignment horizontal="left"/>
    </xf>
    <xf numFmtId="0" fontId="1" fillId="2" borderId="2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1" fontId="4" fillId="2" borderId="8" xfId="0" applyNumberFormat="1" applyFont="1" applyFill="1" applyBorder="1" applyAlignment="1">
      <alignment horizontal="center" vertical="top"/>
    </xf>
    <xf numFmtId="1" fontId="4" fillId="2" borderId="9" xfId="0" applyNumberFormat="1" applyFont="1" applyFill="1" applyBorder="1" applyAlignment="1">
      <alignment horizontal="center" vertical="top"/>
    </xf>
    <xf numFmtId="49" fontId="4" fillId="2" borderId="8" xfId="0" applyNumberFormat="1" applyFont="1" applyFill="1" applyBorder="1" applyAlignment="1">
      <alignment horizontal="left" vertical="top"/>
    </xf>
    <xf numFmtId="49" fontId="4" fillId="2" borderId="6" xfId="0" applyNumberFormat="1" applyFont="1" applyFill="1" applyBorder="1" applyAlignment="1">
      <alignment horizontal="left" vertical="top"/>
    </xf>
    <xf numFmtId="49" fontId="4" fillId="2" borderId="7" xfId="0" applyNumberFormat="1" applyFont="1" applyFill="1" applyBorder="1" applyAlignment="1">
      <alignment horizontal="left" vertical="top"/>
    </xf>
    <xf numFmtId="0" fontId="1" fillId="2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31F2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31F20"/>
        <name val="Calibri"/>
        <scheme val="none"/>
      </font>
      <numFmt numFmtId="164" formatCode="#000;#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2" displayName="Tabela2" ref="A1:C4" totalsRowShown="0" headerRowDxfId="5" headerRowBorderDxfId="4" tableBorderDxfId="3" totalsRowBorderDxfId="2">
  <autoFilter ref="A1:C4"/>
  <tableColumns count="3">
    <tableColumn id="1" name="Código" dataDxfId="1"/>
    <tableColumn id="2" name="Descrição" dataDxfId="0"/>
    <tableColumn id="3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G9" sqref="G9"/>
    </sheetView>
  </sheetViews>
  <sheetFormatPr defaultRowHeight="15" x14ac:dyDescent="0.25"/>
  <cols>
    <col min="1" max="1" width="5.85546875" customWidth="1"/>
    <col min="2" max="2" width="5.85546875" style="1" customWidth="1"/>
    <col min="3" max="3" width="9.85546875" style="1" customWidth="1"/>
    <col min="4" max="4" width="5.85546875" style="1" customWidth="1"/>
    <col min="5" max="5" width="72.85546875" style="3" customWidth="1"/>
    <col min="7" max="7" width="15.140625" customWidth="1"/>
  </cols>
  <sheetData>
    <row r="1" spans="1:7" ht="45" customHeight="1" x14ac:dyDescent="0.25">
      <c r="A1" s="98" t="s">
        <v>267</v>
      </c>
      <c r="B1" s="99"/>
      <c r="C1" s="99"/>
      <c r="D1" s="99"/>
      <c r="E1" s="100"/>
    </row>
    <row r="2" spans="1:7" ht="15" customHeight="1" x14ac:dyDescent="0.25">
      <c r="A2" s="101" t="s">
        <v>11</v>
      </c>
      <c r="B2" s="102"/>
      <c r="C2" s="102"/>
      <c r="D2" s="102"/>
      <c r="E2" s="103"/>
    </row>
    <row r="3" spans="1:7" ht="15" customHeight="1" x14ac:dyDescent="0.25">
      <c r="A3" s="95" t="s">
        <v>8</v>
      </c>
      <c r="B3" s="96"/>
      <c r="C3" s="97" t="s">
        <v>10</v>
      </c>
      <c r="D3" s="97"/>
      <c r="E3" s="25"/>
    </row>
    <row r="4" spans="1:7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7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74</v>
      </c>
    </row>
    <row r="6" spans="1:7" s="4" customFormat="1" ht="33.950000000000003" customHeight="1" x14ac:dyDescent="0.25">
      <c r="A6" s="14">
        <f>(A5+1)</f>
        <v>2</v>
      </c>
      <c r="B6" s="5">
        <f>B5+C5</f>
        <v>3</v>
      </c>
      <c r="C6" s="5">
        <v>15</v>
      </c>
      <c r="D6" s="8" t="s">
        <v>6</v>
      </c>
      <c r="E6" s="89" t="s">
        <v>181</v>
      </c>
    </row>
    <row r="7" spans="1:7" ht="30" customHeight="1" x14ac:dyDescent="0.25">
      <c r="A7" s="14">
        <f>(A6+1)</f>
        <v>3</v>
      </c>
      <c r="B7" s="5">
        <f>B6+C6</f>
        <v>18</v>
      </c>
      <c r="C7" s="5">
        <v>8</v>
      </c>
      <c r="D7" s="8" t="s">
        <v>5</v>
      </c>
      <c r="E7" s="15" t="s">
        <v>15</v>
      </c>
    </row>
    <row r="8" spans="1:7" s="4" customFormat="1" ht="30" customHeight="1" x14ac:dyDescent="0.25">
      <c r="A8" s="14">
        <f t="shared" ref="A8:A14" si="0">A7+1</f>
        <v>4</v>
      </c>
      <c r="B8" s="5">
        <f>B7+C7</f>
        <v>26</v>
      </c>
      <c r="C8" s="5">
        <v>6</v>
      </c>
      <c r="D8" s="8"/>
      <c r="E8" s="15" t="s">
        <v>16</v>
      </c>
    </row>
    <row r="9" spans="1:7" ht="100.5" customHeight="1" x14ac:dyDescent="0.25">
      <c r="A9" s="14">
        <f t="shared" si="0"/>
        <v>5</v>
      </c>
      <c r="B9" s="5">
        <f t="shared" ref="B9:B13" si="1">B8+C8</f>
        <v>32</v>
      </c>
      <c r="C9" s="5">
        <v>15</v>
      </c>
      <c r="D9" s="8" t="s">
        <v>7</v>
      </c>
      <c r="E9" s="88" t="s">
        <v>281</v>
      </c>
    </row>
    <row r="10" spans="1:7" ht="30" customHeight="1" x14ac:dyDescent="0.25">
      <c r="A10" s="14">
        <f t="shared" si="0"/>
        <v>6</v>
      </c>
      <c r="B10" s="5">
        <f t="shared" si="1"/>
        <v>47</v>
      </c>
      <c r="C10" s="5">
        <v>6</v>
      </c>
      <c r="D10" s="8" t="s">
        <v>5</v>
      </c>
      <c r="E10" s="15" t="s">
        <v>18</v>
      </c>
    </row>
    <row r="11" spans="1:7" s="4" customFormat="1" ht="30" customHeight="1" x14ac:dyDescent="0.25">
      <c r="A11" s="14">
        <f t="shared" si="0"/>
        <v>7</v>
      </c>
      <c r="B11" s="5">
        <f t="shared" si="1"/>
        <v>53</v>
      </c>
      <c r="C11" s="5">
        <v>1</v>
      </c>
      <c r="D11" s="8" t="s">
        <v>7</v>
      </c>
      <c r="E11" s="15" t="s">
        <v>260</v>
      </c>
    </row>
    <row r="12" spans="1:7" ht="15" customHeight="1" x14ac:dyDescent="0.25">
      <c r="A12" s="14">
        <f t="shared" si="0"/>
        <v>8</v>
      </c>
      <c r="B12" s="5">
        <f t="shared" si="1"/>
        <v>54</v>
      </c>
      <c r="C12" s="5">
        <f>273+150</f>
        <v>423</v>
      </c>
      <c r="D12" s="8" t="s">
        <v>7</v>
      </c>
      <c r="E12" s="16" t="s">
        <v>123</v>
      </c>
    </row>
    <row r="13" spans="1:7" s="4" customFormat="1" ht="30" customHeight="1" x14ac:dyDescent="0.25">
      <c r="A13" s="14">
        <f t="shared" si="0"/>
        <v>9</v>
      </c>
      <c r="B13" s="5">
        <f t="shared" si="1"/>
        <v>477</v>
      </c>
      <c r="C13" s="6">
        <v>15</v>
      </c>
      <c r="D13" s="7" t="s">
        <v>6</v>
      </c>
      <c r="E13" s="16" t="s">
        <v>104</v>
      </c>
    </row>
    <row r="14" spans="1:7" ht="30" customHeight="1" thickBot="1" x14ac:dyDescent="0.3">
      <c r="A14" s="26">
        <f t="shared" si="0"/>
        <v>10</v>
      </c>
      <c r="B14" s="6">
        <f>B13+C13</f>
        <v>492</v>
      </c>
      <c r="C14" s="6">
        <v>9</v>
      </c>
      <c r="D14" s="8" t="s">
        <v>5</v>
      </c>
      <c r="E14" s="15" t="s">
        <v>19</v>
      </c>
    </row>
    <row r="15" spans="1:7" ht="15" customHeight="1" thickBot="1" x14ac:dyDescent="0.3">
      <c r="A15" s="104">
        <f>B14+C14-1</f>
        <v>500</v>
      </c>
      <c r="B15" s="105"/>
      <c r="C15" s="106" t="s">
        <v>89</v>
      </c>
      <c r="D15" s="107"/>
      <c r="E15" s="108"/>
      <c r="F15" s="4"/>
      <c r="G15" s="4"/>
    </row>
    <row r="16" spans="1:7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</sheetData>
  <mergeCells count="6">
    <mergeCell ref="A3:B3"/>
    <mergeCell ref="C3:D3"/>
    <mergeCell ref="A1:E1"/>
    <mergeCell ref="A2:E2"/>
    <mergeCell ref="A15:B15"/>
    <mergeCell ref="C15:E15"/>
  </mergeCells>
  <printOptions horizontalCentered="1"/>
  <pageMargins left="0.511811024" right="0.511811024" top="0.78740157499999996" bottom="0.78740157499999996" header="0.31496062000000002" footer="0.31496062000000002"/>
  <pageSetup paperSize="9" orientation="landscape" r:id="rId1"/>
  <headerFooter>
    <oddHeader>&amp;C&amp;"Calibri"&amp;10&amp;K000000[USOINTERNO]&amp;1#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6" sqref="C16"/>
    </sheetView>
  </sheetViews>
  <sheetFormatPr defaultColWidth="9.140625" defaultRowHeight="15" x14ac:dyDescent="0.25"/>
  <cols>
    <col min="1" max="1" width="5.85546875" style="4" customWidth="1"/>
    <col min="2" max="2" width="8" style="1" bestFit="1" customWidth="1"/>
    <col min="3" max="3" width="9.85546875" style="1" customWidth="1"/>
    <col min="4" max="4" width="5.85546875" style="1" customWidth="1"/>
    <col min="5" max="5" width="72.85546875" style="1" customWidth="1"/>
    <col min="6" max="16384" width="9.140625" style="4"/>
  </cols>
  <sheetData>
    <row r="1" spans="1:5" ht="45" customHeight="1" x14ac:dyDescent="0.25">
      <c r="A1" s="109" t="s">
        <v>275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87</v>
      </c>
    </row>
    <row r="6" spans="1:5" ht="30" customHeight="1" x14ac:dyDescent="0.25">
      <c r="A6" s="14">
        <f>A5+1</f>
        <v>2</v>
      </c>
      <c r="B6" s="5">
        <f>B5+C5</f>
        <v>3</v>
      </c>
      <c r="C6" s="6">
        <v>70</v>
      </c>
      <c r="D6" s="7" t="s">
        <v>6</v>
      </c>
      <c r="E6" s="15" t="s">
        <v>70</v>
      </c>
    </row>
    <row r="7" spans="1:5" ht="15" customHeight="1" x14ac:dyDescent="0.25">
      <c r="A7" s="14">
        <f>A6+1</f>
        <v>3</v>
      </c>
      <c r="B7" s="5">
        <f t="shared" ref="B7:B11" si="0">B6+C6</f>
        <v>73</v>
      </c>
      <c r="C7" s="6">
        <v>70</v>
      </c>
      <c r="D7" s="7" t="s">
        <v>6</v>
      </c>
      <c r="E7" s="15" t="s">
        <v>71</v>
      </c>
    </row>
    <row r="8" spans="1:5" ht="15" customHeight="1" x14ac:dyDescent="0.25">
      <c r="A8" s="14">
        <f>A7+1</f>
        <v>4</v>
      </c>
      <c r="B8" s="5">
        <f t="shared" si="0"/>
        <v>143</v>
      </c>
      <c r="C8" s="6">
        <v>70</v>
      </c>
      <c r="D8" s="7" t="s">
        <v>6</v>
      </c>
      <c r="E8" s="15" t="s">
        <v>72</v>
      </c>
    </row>
    <row r="9" spans="1:5" ht="15" customHeight="1" x14ac:dyDescent="0.25">
      <c r="A9" s="14">
        <f>A8+1</f>
        <v>5</v>
      </c>
      <c r="B9" s="5">
        <f t="shared" si="0"/>
        <v>213</v>
      </c>
      <c r="C9" s="90">
        <v>264</v>
      </c>
      <c r="D9" s="8" t="s">
        <v>7</v>
      </c>
      <c r="E9" s="16" t="s">
        <v>123</v>
      </c>
    </row>
    <row r="10" spans="1:5" ht="15" customHeight="1" x14ac:dyDescent="0.25">
      <c r="A10" s="14">
        <f t="shared" ref="A10:A11" si="1">A9+1</f>
        <v>6</v>
      </c>
      <c r="B10" s="5">
        <f t="shared" si="0"/>
        <v>477</v>
      </c>
      <c r="C10" s="90">
        <v>15</v>
      </c>
      <c r="D10" s="8" t="s">
        <v>5</v>
      </c>
      <c r="E10" s="16" t="s">
        <v>139</v>
      </c>
    </row>
    <row r="11" spans="1:5" ht="15" customHeight="1" thickBot="1" x14ac:dyDescent="0.3">
      <c r="A11" s="14">
        <f t="shared" si="1"/>
        <v>7</v>
      </c>
      <c r="B11" s="5">
        <f t="shared" si="0"/>
        <v>492</v>
      </c>
      <c r="C11" s="5">
        <v>9</v>
      </c>
      <c r="D11" s="8" t="s">
        <v>5</v>
      </c>
      <c r="E11" s="15" t="s">
        <v>12</v>
      </c>
    </row>
    <row r="12" spans="1:5" ht="15" customHeight="1" thickBot="1" x14ac:dyDescent="0.3">
      <c r="A12" s="104">
        <f>B11+C11-1</f>
        <v>500</v>
      </c>
      <c r="B12" s="105"/>
      <c r="C12" s="106" t="s">
        <v>89</v>
      </c>
      <c r="D12" s="107"/>
      <c r="E12" s="108"/>
    </row>
  </sheetData>
  <mergeCells count="6">
    <mergeCell ref="A1:E1"/>
    <mergeCell ref="A2:E2"/>
    <mergeCell ref="A3:B3"/>
    <mergeCell ref="C3:D3"/>
    <mergeCell ref="A12:B12"/>
    <mergeCell ref="C12:E12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10" zoomScaleNormal="110" workbookViewId="0">
      <selection sqref="A1:E1"/>
    </sheetView>
  </sheetViews>
  <sheetFormatPr defaultColWidth="8.85546875" defaultRowHeight="15" x14ac:dyDescent="0.25"/>
  <cols>
    <col min="1" max="2" width="5.85546875" style="4" customWidth="1"/>
    <col min="3" max="3" width="9.85546875" style="4" customWidth="1"/>
    <col min="4" max="4" width="5.85546875" style="4" customWidth="1"/>
    <col min="5" max="5" width="70.5703125" style="4" customWidth="1"/>
    <col min="6" max="16384" width="8.85546875" style="4"/>
  </cols>
  <sheetData>
    <row r="1" spans="1:5" ht="45" customHeight="1" x14ac:dyDescent="0.25">
      <c r="A1" s="98" t="s">
        <v>289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72" t="s">
        <v>0</v>
      </c>
      <c r="B4" s="73" t="s">
        <v>1</v>
      </c>
      <c r="C4" s="73" t="s">
        <v>2</v>
      </c>
      <c r="D4" s="73" t="s">
        <v>3</v>
      </c>
      <c r="E4" s="74" t="s">
        <v>4</v>
      </c>
    </row>
    <row r="5" spans="1:5" ht="15" customHeight="1" x14ac:dyDescent="0.25">
      <c r="A5" s="14">
        <v>1</v>
      </c>
      <c r="B5" s="76">
        <v>1</v>
      </c>
      <c r="C5" s="76">
        <v>2</v>
      </c>
      <c r="D5" s="78" t="s">
        <v>7</v>
      </c>
      <c r="E5" s="24" t="s">
        <v>280</v>
      </c>
    </row>
    <row r="6" spans="1:5" ht="15" customHeight="1" x14ac:dyDescent="0.25">
      <c r="A6" s="14">
        <f>A5+1</f>
        <v>2</v>
      </c>
      <c r="B6" s="5">
        <f>B5+C5</f>
        <v>3</v>
      </c>
      <c r="C6" s="77">
        <v>15</v>
      </c>
      <c r="D6" s="8" t="s">
        <v>5</v>
      </c>
      <c r="E6" s="83" t="s">
        <v>290</v>
      </c>
    </row>
    <row r="7" spans="1:5" ht="15" customHeight="1" x14ac:dyDescent="0.25">
      <c r="A7" s="14">
        <f t="shared" ref="A7:A16" si="0">A6+1</f>
        <v>3</v>
      </c>
      <c r="B7" s="5">
        <f>B6+C6</f>
        <v>18</v>
      </c>
      <c r="C7" s="77">
        <v>70</v>
      </c>
      <c r="D7" s="8" t="s">
        <v>6</v>
      </c>
      <c r="E7" s="83" t="s">
        <v>291</v>
      </c>
    </row>
    <row r="8" spans="1:5" ht="15" customHeight="1" x14ac:dyDescent="0.25">
      <c r="A8" s="14">
        <f t="shared" si="0"/>
        <v>4</v>
      </c>
      <c r="B8" s="5">
        <f>B7+C7</f>
        <v>88</v>
      </c>
      <c r="C8" s="77">
        <v>50</v>
      </c>
      <c r="D8" s="8" t="s">
        <v>6</v>
      </c>
      <c r="E8" s="83" t="s">
        <v>282</v>
      </c>
    </row>
    <row r="9" spans="1:5" ht="15" customHeight="1" x14ac:dyDescent="0.25">
      <c r="A9" s="14">
        <f t="shared" si="0"/>
        <v>5</v>
      </c>
      <c r="B9" s="5">
        <f>B8+C8</f>
        <v>138</v>
      </c>
      <c r="C9" s="77">
        <v>20</v>
      </c>
      <c r="D9" s="8" t="s">
        <v>5</v>
      </c>
      <c r="E9" s="83" t="s">
        <v>283</v>
      </c>
    </row>
    <row r="10" spans="1:5" ht="15" customHeight="1" x14ac:dyDescent="0.25">
      <c r="A10" s="14">
        <f t="shared" si="0"/>
        <v>6</v>
      </c>
      <c r="B10" s="5">
        <f t="shared" ref="B10:B16" si="1">B9+C9</f>
        <v>158</v>
      </c>
      <c r="C10" s="77">
        <v>20</v>
      </c>
      <c r="D10" s="8" t="s">
        <v>5</v>
      </c>
      <c r="E10" s="83" t="s">
        <v>284</v>
      </c>
    </row>
    <row r="11" spans="1:5" ht="15" customHeight="1" x14ac:dyDescent="0.25">
      <c r="A11" s="14">
        <f t="shared" si="0"/>
        <v>7</v>
      </c>
      <c r="B11" s="5">
        <f t="shared" si="1"/>
        <v>178</v>
      </c>
      <c r="C11" s="77">
        <v>100</v>
      </c>
      <c r="D11" s="8" t="s">
        <v>6</v>
      </c>
      <c r="E11" s="83" t="s">
        <v>285</v>
      </c>
    </row>
    <row r="12" spans="1:5" ht="15" customHeight="1" x14ac:dyDescent="0.25">
      <c r="A12" s="14">
        <f t="shared" si="0"/>
        <v>8</v>
      </c>
      <c r="B12" s="5">
        <f t="shared" si="1"/>
        <v>278</v>
      </c>
      <c r="C12" s="77">
        <v>80</v>
      </c>
      <c r="D12" s="8" t="s">
        <v>6</v>
      </c>
      <c r="E12" s="83" t="s">
        <v>292</v>
      </c>
    </row>
    <row r="13" spans="1:5" x14ac:dyDescent="0.25">
      <c r="A13" s="14">
        <f t="shared" si="0"/>
        <v>9</v>
      </c>
      <c r="B13" s="5">
        <f t="shared" si="1"/>
        <v>358</v>
      </c>
      <c r="C13" s="86">
        <v>100</v>
      </c>
      <c r="D13" s="8" t="s">
        <v>6</v>
      </c>
      <c r="E13" s="83" t="s">
        <v>293</v>
      </c>
    </row>
    <row r="14" spans="1:5" x14ac:dyDescent="0.25">
      <c r="A14" s="14">
        <f t="shared" si="0"/>
        <v>10</v>
      </c>
      <c r="B14" s="5">
        <f t="shared" si="1"/>
        <v>458</v>
      </c>
      <c r="C14" s="86">
        <v>19</v>
      </c>
      <c r="D14" s="8" t="s">
        <v>6</v>
      </c>
      <c r="E14" s="83" t="s">
        <v>296</v>
      </c>
    </row>
    <row r="15" spans="1:5" x14ac:dyDescent="0.25">
      <c r="A15" s="14">
        <f t="shared" si="0"/>
        <v>11</v>
      </c>
      <c r="B15" s="5">
        <f t="shared" si="1"/>
        <v>477</v>
      </c>
      <c r="C15" s="93">
        <v>15</v>
      </c>
      <c r="D15" s="7" t="s">
        <v>5</v>
      </c>
      <c r="E15" s="94" t="s">
        <v>139</v>
      </c>
    </row>
    <row r="16" spans="1:5" ht="15" customHeight="1" thickBot="1" x14ac:dyDescent="0.3">
      <c r="A16" s="14">
        <f t="shared" si="0"/>
        <v>12</v>
      </c>
      <c r="B16" s="5">
        <f t="shared" si="1"/>
        <v>492</v>
      </c>
      <c r="C16" s="84">
        <v>9</v>
      </c>
      <c r="D16" s="81" t="s">
        <v>5</v>
      </c>
      <c r="E16" s="85" t="s">
        <v>286</v>
      </c>
    </row>
    <row r="17" spans="1:5" ht="15" customHeight="1" thickBot="1" x14ac:dyDescent="0.3">
      <c r="A17" s="104">
        <f>B16+C16-1</f>
        <v>500</v>
      </c>
      <c r="B17" s="105"/>
      <c r="C17" s="106" t="s">
        <v>89</v>
      </c>
      <c r="D17" s="107"/>
      <c r="E17" s="108"/>
    </row>
  </sheetData>
  <mergeCells count="6">
    <mergeCell ref="A1:E1"/>
    <mergeCell ref="A2:E2"/>
    <mergeCell ref="A3:B3"/>
    <mergeCell ref="C3:D3"/>
    <mergeCell ref="A17:B17"/>
    <mergeCell ref="C17:E17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5" zoomScaleNormal="95" workbookViewId="0">
      <selection activeCell="E9" sqref="E9"/>
    </sheetView>
  </sheetViews>
  <sheetFormatPr defaultRowHeight="15" x14ac:dyDescent="0.25"/>
  <cols>
    <col min="1" max="2" width="5.85546875" customWidth="1"/>
    <col min="3" max="3" width="9.85546875" customWidth="1"/>
    <col min="4" max="4" width="5.85546875" customWidth="1"/>
    <col min="5" max="5" width="72.85546875" customWidth="1"/>
  </cols>
  <sheetData>
    <row r="1" spans="1:5" ht="45" customHeight="1" x14ac:dyDescent="0.25">
      <c r="A1" s="98" t="s">
        <v>276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109</v>
      </c>
    </row>
    <row r="6" spans="1:5" ht="15" customHeight="1" x14ac:dyDescent="0.25">
      <c r="A6" s="14">
        <f t="shared" ref="A6:A14" si="0">A5+1</f>
        <v>2</v>
      </c>
      <c r="B6" s="5">
        <f t="shared" ref="B6:B14" si="1">B5+C5</f>
        <v>3</v>
      </c>
      <c r="C6" s="5">
        <v>20</v>
      </c>
      <c r="D6" s="8" t="s">
        <v>7</v>
      </c>
      <c r="E6" s="16" t="s">
        <v>28</v>
      </c>
    </row>
    <row r="7" spans="1:5" ht="30" customHeight="1" x14ac:dyDescent="0.25">
      <c r="A7" s="14">
        <f t="shared" si="0"/>
        <v>3</v>
      </c>
      <c r="B7" s="5">
        <f t="shared" si="1"/>
        <v>23</v>
      </c>
      <c r="C7" s="5">
        <v>40</v>
      </c>
      <c r="D7" s="8" t="s">
        <v>5</v>
      </c>
      <c r="E7" s="15" t="s">
        <v>33</v>
      </c>
    </row>
    <row r="8" spans="1:5" s="4" customFormat="1" ht="30" customHeight="1" x14ac:dyDescent="0.25">
      <c r="A8" s="14">
        <f t="shared" si="0"/>
        <v>4</v>
      </c>
      <c r="B8" s="5">
        <f>B7+C7</f>
        <v>63</v>
      </c>
      <c r="C8" s="5">
        <v>8</v>
      </c>
      <c r="D8" s="8" t="s">
        <v>5</v>
      </c>
      <c r="E8" s="15" t="s">
        <v>34</v>
      </c>
    </row>
    <row r="9" spans="1:5" s="4" customFormat="1" ht="45" customHeight="1" x14ac:dyDescent="0.25">
      <c r="A9" s="14">
        <f t="shared" si="0"/>
        <v>5</v>
      </c>
      <c r="B9" s="5">
        <f>B8+C8</f>
        <v>71</v>
      </c>
      <c r="C9" s="5">
        <v>1</v>
      </c>
      <c r="D9" s="8" t="s">
        <v>7</v>
      </c>
      <c r="E9" s="15" t="s">
        <v>102</v>
      </c>
    </row>
    <row r="10" spans="1:5" ht="15" customHeight="1" x14ac:dyDescent="0.25">
      <c r="A10" s="14">
        <f t="shared" si="0"/>
        <v>6</v>
      </c>
      <c r="B10" s="5">
        <f t="shared" si="1"/>
        <v>72</v>
      </c>
      <c r="C10" s="5">
        <v>8</v>
      </c>
      <c r="D10" s="8" t="s">
        <v>5</v>
      </c>
      <c r="E10" s="29" t="s">
        <v>88</v>
      </c>
    </row>
    <row r="11" spans="1:5" ht="30" customHeight="1" x14ac:dyDescent="0.25">
      <c r="A11" s="14">
        <f t="shared" si="0"/>
        <v>7</v>
      </c>
      <c r="B11" s="5">
        <f t="shared" si="1"/>
        <v>80</v>
      </c>
      <c r="C11" s="5">
        <v>3</v>
      </c>
      <c r="D11" s="8" t="s">
        <v>5</v>
      </c>
      <c r="E11" s="15" t="s">
        <v>124</v>
      </c>
    </row>
    <row r="12" spans="1:5" s="4" customFormat="1" ht="15" customHeight="1" x14ac:dyDescent="0.25">
      <c r="A12" s="14">
        <f t="shared" si="0"/>
        <v>8</v>
      </c>
      <c r="B12" s="5">
        <f t="shared" si="1"/>
        <v>83</v>
      </c>
      <c r="C12" s="90">
        <f>244+150</f>
        <v>394</v>
      </c>
      <c r="D12" s="8" t="s">
        <v>7</v>
      </c>
      <c r="E12" s="16" t="s">
        <v>123</v>
      </c>
    </row>
    <row r="13" spans="1:5" s="4" customFormat="1" ht="30" customHeight="1" x14ac:dyDescent="0.25">
      <c r="A13" s="14">
        <f t="shared" si="0"/>
        <v>9</v>
      </c>
      <c r="B13" s="5">
        <f t="shared" si="1"/>
        <v>477</v>
      </c>
      <c r="C13" s="6">
        <v>15</v>
      </c>
      <c r="D13" s="7" t="s">
        <v>5</v>
      </c>
      <c r="E13" s="16" t="s">
        <v>135</v>
      </c>
    </row>
    <row r="14" spans="1:5" ht="15" customHeight="1" thickBot="1" x14ac:dyDescent="0.3">
      <c r="A14" s="14">
        <f t="shared" si="0"/>
        <v>10</v>
      </c>
      <c r="B14" s="5">
        <f t="shared" si="1"/>
        <v>492</v>
      </c>
      <c r="C14" s="5">
        <v>9</v>
      </c>
      <c r="D14" s="8" t="s">
        <v>5</v>
      </c>
      <c r="E14" s="15" t="s">
        <v>17</v>
      </c>
    </row>
    <row r="15" spans="1:5" ht="15" customHeight="1" thickBot="1" x14ac:dyDescent="0.3">
      <c r="A15" s="104">
        <f>B14+C14-1</f>
        <v>500</v>
      </c>
      <c r="B15" s="105"/>
      <c r="C15" s="106" t="s">
        <v>89</v>
      </c>
      <c r="D15" s="107"/>
      <c r="E15" s="108"/>
    </row>
  </sheetData>
  <mergeCells count="6">
    <mergeCell ref="A15:B15"/>
    <mergeCell ref="C15:E15"/>
    <mergeCell ref="A1:E1"/>
    <mergeCell ref="A2:E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5" workbookViewId="0">
      <selection sqref="A1:E1"/>
    </sheetView>
  </sheetViews>
  <sheetFormatPr defaultColWidth="8.85546875" defaultRowHeight="15" x14ac:dyDescent="0.25"/>
  <cols>
    <col min="1" max="2" width="5.85546875" style="4" customWidth="1"/>
    <col min="3" max="3" width="9.85546875" style="4" customWidth="1"/>
    <col min="4" max="4" width="5.85546875" style="4" customWidth="1"/>
    <col min="5" max="5" width="72.85546875" style="4" customWidth="1"/>
    <col min="6" max="16384" width="8.85546875" style="4"/>
  </cols>
  <sheetData>
    <row r="1" spans="1:5" ht="45" customHeight="1" x14ac:dyDescent="0.25">
      <c r="A1" s="98" t="s">
        <v>277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179</v>
      </c>
    </row>
    <row r="6" spans="1:5" ht="15" customHeight="1" x14ac:dyDescent="0.25">
      <c r="A6" s="14">
        <f>A5+1</f>
        <v>2</v>
      </c>
      <c r="B6" s="5">
        <f>B5+C5</f>
        <v>3</v>
      </c>
      <c r="C6" s="5">
        <v>20</v>
      </c>
      <c r="D6" s="8" t="s">
        <v>7</v>
      </c>
      <c r="E6" s="16" t="s">
        <v>28</v>
      </c>
    </row>
    <row r="7" spans="1:5" ht="15" customHeight="1" x14ac:dyDescent="0.25">
      <c r="A7" s="14">
        <f t="shared" ref="A7:A26" si="0">A6+1</f>
        <v>3</v>
      </c>
      <c r="B7" s="5">
        <f t="shared" ref="B7:B26" si="1">B6+C6</f>
        <v>23</v>
      </c>
      <c r="C7" s="5">
        <v>80</v>
      </c>
      <c r="D7" s="8" t="s">
        <v>6</v>
      </c>
      <c r="E7" s="15" t="s">
        <v>134</v>
      </c>
    </row>
    <row r="8" spans="1:5" ht="15" customHeight="1" x14ac:dyDescent="0.25">
      <c r="A8" s="14">
        <f t="shared" si="0"/>
        <v>4</v>
      </c>
      <c r="B8" s="5">
        <f t="shared" si="1"/>
        <v>103</v>
      </c>
      <c r="C8" s="6">
        <v>1</v>
      </c>
      <c r="D8" s="7" t="s">
        <v>6</v>
      </c>
      <c r="E8" s="15" t="s">
        <v>264</v>
      </c>
    </row>
    <row r="9" spans="1:5" ht="15" customHeight="1" x14ac:dyDescent="0.25">
      <c r="A9" s="14">
        <f t="shared" si="0"/>
        <v>5</v>
      </c>
      <c r="B9" s="5">
        <f t="shared" si="1"/>
        <v>104</v>
      </c>
      <c r="C9" s="6">
        <v>10</v>
      </c>
      <c r="D9" s="7" t="s">
        <v>6</v>
      </c>
      <c r="E9" s="16" t="s">
        <v>146</v>
      </c>
    </row>
    <row r="10" spans="1:5" ht="15" customHeight="1" x14ac:dyDescent="0.25">
      <c r="A10" s="14">
        <f t="shared" si="0"/>
        <v>6</v>
      </c>
      <c r="B10" s="5">
        <f t="shared" si="1"/>
        <v>114</v>
      </c>
      <c r="C10" s="6">
        <v>15</v>
      </c>
      <c r="D10" s="7" t="s">
        <v>6</v>
      </c>
      <c r="E10" s="16" t="s">
        <v>147</v>
      </c>
    </row>
    <row r="11" spans="1:5" ht="30" customHeight="1" x14ac:dyDescent="0.25">
      <c r="A11" s="14">
        <f t="shared" si="0"/>
        <v>7</v>
      </c>
      <c r="B11" s="5">
        <f t="shared" si="1"/>
        <v>129</v>
      </c>
      <c r="C11" s="6">
        <v>8</v>
      </c>
      <c r="D11" s="7" t="s">
        <v>5</v>
      </c>
      <c r="E11" s="16" t="s">
        <v>110</v>
      </c>
    </row>
    <row r="12" spans="1:5" ht="30" customHeight="1" x14ac:dyDescent="0.25">
      <c r="A12" s="14">
        <f t="shared" si="0"/>
        <v>8</v>
      </c>
      <c r="B12" s="5">
        <f t="shared" si="1"/>
        <v>137</v>
      </c>
      <c r="C12" s="6">
        <v>8</v>
      </c>
      <c r="D12" s="7" t="s">
        <v>5</v>
      </c>
      <c r="E12" s="16" t="s">
        <v>111</v>
      </c>
    </row>
    <row r="13" spans="1:5" ht="15" customHeight="1" x14ac:dyDescent="0.25">
      <c r="A13" s="14">
        <f t="shared" si="0"/>
        <v>9</v>
      </c>
      <c r="B13" s="5">
        <f t="shared" si="1"/>
        <v>145</v>
      </c>
      <c r="C13" s="6">
        <v>3</v>
      </c>
      <c r="D13" s="7" t="s">
        <v>5</v>
      </c>
      <c r="E13" s="16" t="s">
        <v>112</v>
      </c>
    </row>
    <row r="14" spans="1:5" ht="15" customHeight="1" x14ac:dyDescent="0.25">
      <c r="A14" s="14">
        <f t="shared" si="0"/>
        <v>10</v>
      </c>
      <c r="B14" s="5">
        <f t="shared" si="1"/>
        <v>148</v>
      </c>
      <c r="C14" s="6">
        <v>100</v>
      </c>
      <c r="D14" s="7" t="s">
        <v>6</v>
      </c>
      <c r="E14" s="16" t="s">
        <v>117</v>
      </c>
    </row>
    <row r="15" spans="1:5" ht="15" customHeight="1" x14ac:dyDescent="0.25">
      <c r="A15" s="14">
        <f t="shared" si="0"/>
        <v>11</v>
      </c>
      <c r="B15" s="5">
        <f t="shared" si="1"/>
        <v>248</v>
      </c>
      <c r="C15" s="6">
        <v>3</v>
      </c>
      <c r="D15" s="7" t="s">
        <v>7</v>
      </c>
      <c r="E15" s="16" t="s">
        <v>113</v>
      </c>
    </row>
    <row r="16" spans="1:5" ht="30" customHeight="1" x14ac:dyDescent="0.25">
      <c r="A16" s="14">
        <f t="shared" si="0"/>
        <v>12</v>
      </c>
      <c r="B16" s="5">
        <f t="shared" si="1"/>
        <v>251</v>
      </c>
      <c r="C16" s="6">
        <v>8</v>
      </c>
      <c r="D16" s="7" t="s">
        <v>5</v>
      </c>
      <c r="E16" s="16" t="s">
        <v>114</v>
      </c>
    </row>
    <row r="17" spans="1:5" ht="30" customHeight="1" x14ac:dyDescent="0.25">
      <c r="A17" s="14">
        <f t="shared" si="0"/>
        <v>13</v>
      </c>
      <c r="B17" s="5">
        <f t="shared" si="1"/>
        <v>259</v>
      </c>
      <c r="C17" s="6">
        <v>8</v>
      </c>
      <c r="D17" s="7" t="s">
        <v>5</v>
      </c>
      <c r="E17" s="16" t="s">
        <v>115</v>
      </c>
    </row>
    <row r="18" spans="1:5" ht="15" customHeight="1" x14ac:dyDescent="0.25">
      <c r="A18" s="14">
        <f t="shared" si="0"/>
        <v>14</v>
      </c>
      <c r="B18" s="5">
        <f t="shared" si="1"/>
        <v>267</v>
      </c>
      <c r="C18" s="6">
        <v>3</v>
      </c>
      <c r="D18" s="7" t="s">
        <v>7</v>
      </c>
      <c r="E18" s="16" t="s">
        <v>118</v>
      </c>
    </row>
    <row r="19" spans="1:5" ht="30" customHeight="1" x14ac:dyDescent="0.25">
      <c r="A19" s="14">
        <f t="shared" si="0"/>
        <v>15</v>
      </c>
      <c r="B19" s="5">
        <f t="shared" si="1"/>
        <v>270</v>
      </c>
      <c r="C19" s="6">
        <v>8</v>
      </c>
      <c r="D19" s="7" t="s">
        <v>5</v>
      </c>
      <c r="E19" s="16" t="s">
        <v>119</v>
      </c>
    </row>
    <row r="20" spans="1:5" ht="30" customHeight="1" x14ac:dyDescent="0.25">
      <c r="A20" s="14">
        <f t="shared" si="0"/>
        <v>16</v>
      </c>
      <c r="B20" s="5">
        <f t="shared" si="1"/>
        <v>278</v>
      </c>
      <c r="C20" s="6">
        <v>8</v>
      </c>
      <c r="D20" s="7" t="s">
        <v>5</v>
      </c>
      <c r="E20" s="16" t="s">
        <v>120</v>
      </c>
    </row>
    <row r="21" spans="1:5" ht="15" customHeight="1" x14ac:dyDescent="0.25">
      <c r="A21" s="14">
        <f t="shared" si="0"/>
        <v>17</v>
      </c>
      <c r="B21" s="5">
        <f t="shared" si="1"/>
        <v>286</v>
      </c>
      <c r="C21" s="6">
        <v>3</v>
      </c>
      <c r="D21" s="7" t="s">
        <v>7</v>
      </c>
      <c r="E21" s="16" t="s">
        <v>116</v>
      </c>
    </row>
    <row r="22" spans="1:5" ht="30" customHeight="1" x14ac:dyDescent="0.25">
      <c r="A22" s="14">
        <f t="shared" si="0"/>
        <v>18</v>
      </c>
      <c r="B22" s="5">
        <f t="shared" si="1"/>
        <v>289</v>
      </c>
      <c r="C22" s="6">
        <v>8</v>
      </c>
      <c r="D22" s="7" t="s">
        <v>5</v>
      </c>
      <c r="E22" s="16" t="s">
        <v>121</v>
      </c>
    </row>
    <row r="23" spans="1:5" ht="30" customHeight="1" x14ac:dyDescent="0.25">
      <c r="A23" s="14">
        <f t="shared" si="0"/>
        <v>19</v>
      </c>
      <c r="B23" s="5">
        <f t="shared" si="1"/>
        <v>297</v>
      </c>
      <c r="C23" s="6">
        <v>8</v>
      </c>
      <c r="D23" s="7" t="s">
        <v>5</v>
      </c>
      <c r="E23" s="16" t="s">
        <v>122</v>
      </c>
    </row>
    <row r="24" spans="1:5" ht="15" customHeight="1" x14ac:dyDescent="0.25">
      <c r="A24" s="14">
        <f t="shared" si="0"/>
        <v>20</v>
      </c>
      <c r="B24" s="5">
        <f t="shared" si="1"/>
        <v>305</v>
      </c>
      <c r="C24" s="75">
        <f>22+150</f>
        <v>172</v>
      </c>
      <c r="D24" s="7" t="s">
        <v>7</v>
      </c>
      <c r="E24" s="16" t="s">
        <v>123</v>
      </c>
    </row>
    <row r="25" spans="1:5" ht="30" customHeight="1" x14ac:dyDescent="0.25">
      <c r="A25" s="14">
        <f t="shared" si="0"/>
        <v>21</v>
      </c>
      <c r="B25" s="5">
        <f t="shared" si="1"/>
        <v>477</v>
      </c>
      <c r="C25" s="6">
        <v>15</v>
      </c>
      <c r="D25" s="7" t="s">
        <v>5</v>
      </c>
      <c r="E25" s="16" t="s">
        <v>135</v>
      </c>
    </row>
    <row r="26" spans="1:5" ht="15" customHeight="1" thickBot="1" x14ac:dyDescent="0.3">
      <c r="A26" s="14">
        <f t="shared" si="0"/>
        <v>22</v>
      </c>
      <c r="B26" s="5">
        <f t="shared" si="1"/>
        <v>492</v>
      </c>
      <c r="C26" s="5">
        <v>9</v>
      </c>
      <c r="D26" s="8" t="s">
        <v>5</v>
      </c>
      <c r="E26" s="15" t="s">
        <v>17</v>
      </c>
    </row>
    <row r="27" spans="1:5" ht="15" customHeight="1" thickBot="1" x14ac:dyDescent="0.3">
      <c r="A27" s="104">
        <f>B26+C26-1</f>
        <v>500</v>
      </c>
      <c r="B27" s="105"/>
      <c r="C27" s="106" t="s">
        <v>89</v>
      </c>
      <c r="D27" s="107"/>
      <c r="E27" s="108"/>
    </row>
  </sheetData>
  <mergeCells count="6">
    <mergeCell ref="A1:E1"/>
    <mergeCell ref="A2:E2"/>
    <mergeCell ref="A3:B3"/>
    <mergeCell ref="C3:D3"/>
    <mergeCell ref="A27:B27"/>
    <mergeCell ref="C27:E27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1"/>
    </sheetView>
  </sheetViews>
  <sheetFormatPr defaultColWidth="8.85546875" defaultRowHeight="15" x14ac:dyDescent="0.25"/>
  <cols>
    <col min="1" max="2" width="5.85546875" style="4" customWidth="1"/>
    <col min="3" max="3" width="9.85546875" style="4" customWidth="1"/>
    <col min="4" max="4" width="5.85546875" style="4" customWidth="1"/>
    <col min="5" max="5" width="70.5703125" style="4" customWidth="1"/>
    <col min="6" max="16384" width="8.85546875" style="4"/>
  </cols>
  <sheetData>
    <row r="1" spans="1:5" ht="45" customHeight="1" x14ac:dyDescent="0.25">
      <c r="A1" s="98" t="s">
        <v>278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180</v>
      </c>
    </row>
    <row r="6" spans="1:5" ht="15" customHeight="1" x14ac:dyDescent="0.25">
      <c r="A6" s="14">
        <f>A5+1</f>
        <v>2</v>
      </c>
      <c r="B6" s="5">
        <f>B5+C5</f>
        <v>3</v>
      </c>
      <c r="C6" s="5">
        <v>20</v>
      </c>
      <c r="D6" s="8" t="s">
        <v>7</v>
      </c>
      <c r="E6" s="16" t="s">
        <v>28</v>
      </c>
    </row>
    <row r="7" spans="1:5" ht="15" customHeight="1" x14ac:dyDescent="0.25">
      <c r="A7" s="14">
        <f t="shared" ref="A7:A19" si="0">A6+1</f>
        <v>3</v>
      </c>
      <c r="B7" s="5">
        <f t="shared" ref="B7:B19" si="1">B6+C6</f>
        <v>23</v>
      </c>
      <c r="C7" s="5">
        <v>2</v>
      </c>
      <c r="D7" s="8" t="s">
        <v>5</v>
      </c>
      <c r="E7" s="15" t="s">
        <v>132</v>
      </c>
    </row>
    <row r="8" spans="1:5" ht="15" customHeight="1" x14ac:dyDescent="0.25">
      <c r="A8" s="14">
        <f t="shared" si="0"/>
        <v>4</v>
      </c>
      <c r="B8" s="5">
        <f t="shared" si="1"/>
        <v>25</v>
      </c>
      <c r="C8" s="5">
        <v>9</v>
      </c>
      <c r="D8" s="8" t="s">
        <v>5</v>
      </c>
      <c r="E8" s="15" t="s">
        <v>133</v>
      </c>
    </row>
    <row r="9" spans="1:5" ht="15" customHeight="1" x14ac:dyDescent="0.25">
      <c r="A9" s="14">
        <f t="shared" si="0"/>
        <v>5</v>
      </c>
      <c r="B9" s="5">
        <f t="shared" si="1"/>
        <v>34</v>
      </c>
      <c r="C9" s="6">
        <v>1</v>
      </c>
      <c r="D9" s="7" t="s">
        <v>6</v>
      </c>
      <c r="E9" s="15" t="s">
        <v>265</v>
      </c>
    </row>
    <row r="10" spans="1:5" ht="15" customHeight="1" x14ac:dyDescent="0.25">
      <c r="A10" s="14">
        <f t="shared" si="0"/>
        <v>6</v>
      </c>
      <c r="B10" s="5">
        <f t="shared" si="1"/>
        <v>35</v>
      </c>
      <c r="C10" s="6">
        <v>25</v>
      </c>
      <c r="D10" s="7" t="s">
        <v>7</v>
      </c>
      <c r="E10" s="16" t="s">
        <v>129</v>
      </c>
    </row>
    <row r="11" spans="1:5" ht="15" customHeight="1" x14ac:dyDescent="0.25">
      <c r="A11" s="14">
        <f t="shared" si="0"/>
        <v>7</v>
      </c>
      <c r="B11" s="5">
        <f t="shared" si="1"/>
        <v>60</v>
      </c>
      <c r="C11" s="6">
        <v>3</v>
      </c>
      <c r="D11" s="7" t="s">
        <v>5</v>
      </c>
      <c r="E11" s="16" t="s">
        <v>130</v>
      </c>
    </row>
    <row r="12" spans="1:5" ht="15" customHeight="1" x14ac:dyDescent="0.25">
      <c r="A12" s="14">
        <f t="shared" si="0"/>
        <v>8</v>
      </c>
      <c r="B12" s="5">
        <f t="shared" si="1"/>
        <v>63</v>
      </c>
      <c r="C12" s="6">
        <v>100</v>
      </c>
      <c r="D12" s="7" t="s">
        <v>6</v>
      </c>
      <c r="E12" s="16" t="s">
        <v>131</v>
      </c>
    </row>
    <row r="13" spans="1:5" ht="30" customHeight="1" x14ac:dyDescent="0.25">
      <c r="A13" s="14">
        <f t="shared" si="0"/>
        <v>9</v>
      </c>
      <c r="B13" s="5">
        <f t="shared" si="1"/>
        <v>163</v>
      </c>
      <c r="C13" s="6">
        <v>8</v>
      </c>
      <c r="D13" s="7" t="s">
        <v>5</v>
      </c>
      <c r="E13" s="16" t="s">
        <v>125</v>
      </c>
    </row>
    <row r="14" spans="1:5" ht="30" customHeight="1" x14ac:dyDescent="0.25">
      <c r="A14" s="14">
        <f t="shared" si="0"/>
        <v>10</v>
      </c>
      <c r="B14" s="5">
        <f t="shared" si="1"/>
        <v>171</v>
      </c>
      <c r="C14" s="6">
        <v>8</v>
      </c>
      <c r="D14" s="7" t="s">
        <v>5</v>
      </c>
      <c r="E14" s="16" t="s">
        <v>126</v>
      </c>
    </row>
    <row r="15" spans="1:5" ht="30" customHeight="1" x14ac:dyDescent="0.25">
      <c r="A15" s="14">
        <f t="shared" si="0"/>
        <v>11</v>
      </c>
      <c r="B15" s="5">
        <f t="shared" si="1"/>
        <v>179</v>
      </c>
      <c r="C15" s="6">
        <v>8</v>
      </c>
      <c r="D15" s="7" t="s">
        <v>5</v>
      </c>
      <c r="E15" s="16" t="s">
        <v>127</v>
      </c>
    </row>
    <row r="16" spans="1:5" ht="30" customHeight="1" x14ac:dyDescent="0.25">
      <c r="A16" s="14">
        <f t="shared" si="0"/>
        <v>12</v>
      </c>
      <c r="B16" s="5">
        <f t="shared" si="1"/>
        <v>187</v>
      </c>
      <c r="C16" s="6">
        <v>8</v>
      </c>
      <c r="D16" s="7" t="s">
        <v>5</v>
      </c>
      <c r="E16" s="16" t="s">
        <v>128</v>
      </c>
    </row>
    <row r="17" spans="1:5" ht="15" customHeight="1" x14ac:dyDescent="0.25">
      <c r="A17" s="14">
        <f t="shared" si="0"/>
        <v>13</v>
      </c>
      <c r="B17" s="5">
        <f t="shared" si="1"/>
        <v>195</v>
      </c>
      <c r="C17" s="75">
        <f>132+150</f>
        <v>282</v>
      </c>
      <c r="D17" s="7" t="s">
        <v>7</v>
      </c>
      <c r="E17" s="16" t="s">
        <v>123</v>
      </c>
    </row>
    <row r="18" spans="1:5" ht="30" customHeight="1" x14ac:dyDescent="0.25">
      <c r="A18" s="14">
        <f t="shared" si="0"/>
        <v>14</v>
      </c>
      <c r="B18" s="5">
        <f t="shared" si="1"/>
        <v>477</v>
      </c>
      <c r="C18" s="6">
        <v>15</v>
      </c>
      <c r="D18" s="7" t="s">
        <v>5</v>
      </c>
      <c r="E18" s="16" t="s">
        <v>104</v>
      </c>
    </row>
    <row r="19" spans="1:5" ht="15" customHeight="1" thickBot="1" x14ac:dyDescent="0.3">
      <c r="A19" s="14">
        <f t="shared" si="0"/>
        <v>15</v>
      </c>
      <c r="B19" s="5">
        <f t="shared" si="1"/>
        <v>492</v>
      </c>
      <c r="C19" s="5">
        <v>9</v>
      </c>
      <c r="D19" s="8" t="s">
        <v>5</v>
      </c>
      <c r="E19" s="15" t="s">
        <v>17</v>
      </c>
    </row>
    <row r="20" spans="1:5" ht="15" customHeight="1" thickBot="1" x14ac:dyDescent="0.3">
      <c r="A20" s="104">
        <f>B19+C19-1</f>
        <v>500</v>
      </c>
      <c r="B20" s="105"/>
      <c r="C20" s="106" t="s">
        <v>89</v>
      </c>
      <c r="D20" s="107"/>
      <c r="E20" s="108"/>
    </row>
  </sheetData>
  <mergeCells count="6">
    <mergeCell ref="A1:E1"/>
    <mergeCell ref="A2:E2"/>
    <mergeCell ref="A3:B3"/>
    <mergeCell ref="C3:D3"/>
    <mergeCell ref="A20:B20"/>
    <mergeCell ref="C20:E20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4" sqref="E14"/>
    </sheetView>
  </sheetViews>
  <sheetFormatPr defaultColWidth="9.140625" defaultRowHeight="15" x14ac:dyDescent="0.25"/>
  <cols>
    <col min="1" max="1" width="5.85546875" customWidth="1"/>
    <col min="2" max="2" width="5.85546875" style="1" customWidth="1"/>
    <col min="3" max="3" width="9.85546875" style="1" customWidth="1"/>
    <col min="4" max="4" width="5.85546875" style="1" customWidth="1"/>
    <col min="5" max="5" width="59.42578125" style="1" customWidth="1"/>
  </cols>
  <sheetData>
    <row r="1" spans="1:5" ht="45" customHeight="1" x14ac:dyDescent="0.25">
      <c r="A1" s="98" t="s">
        <v>279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84</v>
      </c>
    </row>
    <row r="6" spans="1:5" ht="15" customHeight="1" x14ac:dyDescent="0.25">
      <c r="A6" s="14">
        <f>A5+1</f>
        <v>2</v>
      </c>
      <c r="B6" s="5">
        <f>B5+C5</f>
        <v>3</v>
      </c>
      <c r="C6" s="5">
        <v>9</v>
      </c>
      <c r="D6" s="8" t="s">
        <v>5</v>
      </c>
      <c r="E6" s="15" t="s">
        <v>27</v>
      </c>
    </row>
    <row r="7" spans="1:5" s="4" customFormat="1" ht="30" customHeight="1" x14ac:dyDescent="0.25">
      <c r="A7" s="14">
        <f>A6+1</f>
        <v>3</v>
      </c>
      <c r="B7" s="5">
        <f>B6+C6</f>
        <v>12</v>
      </c>
      <c r="C7" s="5">
        <v>9</v>
      </c>
      <c r="D7" s="8" t="s">
        <v>5</v>
      </c>
      <c r="E7" s="15" t="s">
        <v>82</v>
      </c>
    </row>
    <row r="8" spans="1:5" ht="15" customHeight="1" x14ac:dyDescent="0.25">
      <c r="A8" s="14">
        <f>A7+1</f>
        <v>4</v>
      </c>
      <c r="B8" s="5">
        <f t="shared" ref="B8:B10" si="0">B7+C7</f>
        <v>21</v>
      </c>
      <c r="C8" s="90">
        <f>306+150</f>
        <v>456</v>
      </c>
      <c r="D8" s="8" t="s">
        <v>7</v>
      </c>
      <c r="E8" s="15" t="s">
        <v>13</v>
      </c>
    </row>
    <row r="9" spans="1:5" ht="30" customHeight="1" x14ac:dyDescent="0.25">
      <c r="A9" s="14">
        <f t="shared" ref="A9:A10" si="1">A8+1</f>
        <v>5</v>
      </c>
      <c r="B9" s="5">
        <f t="shared" si="0"/>
        <v>477</v>
      </c>
      <c r="C9" s="6">
        <v>15</v>
      </c>
      <c r="D9" s="7" t="s">
        <v>5</v>
      </c>
      <c r="E9" s="16" t="s">
        <v>104</v>
      </c>
    </row>
    <row r="10" spans="1:5" ht="15" customHeight="1" thickBot="1" x14ac:dyDescent="0.3">
      <c r="A10" s="14">
        <f t="shared" si="1"/>
        <v>6</v>
      </c>
      <c r="B10" s="5">
        <f t="shared" si="0"/>
        <v>492</v>
      </c>
      <c r="C10" s="5">
        <v>9</v>
      </c>
      <c r="D10" s="8" t="s">
        <v>5</v>
      </c>
      <c r="E10" s="15" t="s">
        <v>17</v>
      </c>
    </row>
    <row r="11" spans="1:5" ht="15" customHeight="1" thickBot="1" x14ac:dyDescent="0.3">
      <c r="A11" s="120">
        <f>B10+C10-1</f>
        <v>500</v>
      </c>
      <c r="B11" s="121"/>
      <c r="C11" s="106" t="s">
        <v>89</v>
      </c>
      <c r="D11" s="107"/>
      <c r="E11" s="108"/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  <row r="15" spans="1:5" x14ac:dyDescent="0.25">
      <c r="B15" s="2"/>
      <c r="C15" s="2"/>
      <c r="D15" s="2"/>
      <c r="E15" s="2"/>
    </row>
    <row r="16" spans="1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  <row r="26" spans="2:5" x14ac:dyDescent="0.25">
      <c r="B26" s="2"/>
      <c r="C26" s="2"/>
      <c r="D26" s="2"/>
      <c r="E26" s="2"/>
    </row>
  </sheetData>
  <mergeCells count="6">
    <mergeCell ref="A3:B3"/>
    <mergeCell ref="C3:D3"/>
    <mergeCell ref="A1:E1"/>
    <mergeCell ref="A2:E2"/>
    <mergeCell ref="A11:B11"/>
    <mergeCell ref="C11:E11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63" zoomScaleNormal="100" workbookViewId="0">
      <selection activeCell="B73" sqref="B73"/>
    </sheetView>
  </sheetViews>
  <sheetFormatPr defaultRowHeight="15" x14ac:dyDescent="0.25"/>
  <cols>
    <col min="1" max="1" width="6.85546875" style="32" bestFit="1" customWidth="1"/>
    <col min="2" max="2" width="95.7109375" customWidth="1"/>
  </cols>
  <sheetData>
    <row r="1" spans="1:2" ht="15.95" customHeight="1" thickBot="1" x14ac:dyDescent="0.3">
      <c r="A1" s="122" t="s">
        <v>85</v>
      </c>
      <c r="B1" s="123"/>
    </row>
    <row r="2" spans="1:2" x14ac:dyDescent="0.25">
      <c r="A2" s="60">
        <v>0</v>
      </c>
      <c r="B2" s="61" t="s">
        <v>188</v>
      </c>
    </row>
    <row r="3" spans="1:2" x14ac:dyDescent="0.25">
      <c r="A3" s="62">
        <v>1</v>
      </c>
      <c r="B3" s="63" t="s">
        <v>189</v>
      </c>
    </row>
    <row r="4" spans="1:2" x14ac:dyDescent="0.25">
      <c r="A4" s="62">
        <v>2</v>
      </c>
      <c r="B4" s="63" t="s">
        <v>190</v>
      </c>
    </row>
    <row r="5" spans="1:2" x14ac:dyDescent="0.25">
      <c r="A5" s="62">
        <v>3</v>
      </c>
      <c r="B5" s="63" t="s">
        <v>191</v>
      </c>
    </row>
    <row r="6" spans="1:2" x14ac:dyDescent="0.25">
      <c r="A6" s="62">
        <v>4</v>
      </c>
      <c r="B6" s="63" t="s">
        <v>192</v>
      </c>
    </row>
    <row r="7" spans="1:2" x14ac:dyDescent="0.25">
      <c r="A7" s="62">
        <v>5</v>
      </c>
      <c r="B7" s="63" t="s">
        <v>193</v>
      </c>
    </row>
    <row r="8" spans="1:2" x14ac:dyDescent="0.25">
      <c r="A8" s="62">
        <v>6</v>
      </c>
      <c r="B8" s="63" t="s">
        <v>194</v>
      </c>
    </row>
    <row r="9" spans="1:2" x14ac:dyDescent="0.25">
      <c r="A9" s="62">
        <v>7</v>
      </c>
      <c r="B9" s="63" t="s">
        <v>195</v>
      </c>
    </row>
    <row r="10" spans="1:2" x14ac:dyDescent="0.25">
      <c r="A10" s="62">
        <v>8</v>
      </c>
      <c r="B10" s="63" t="s">
        <v>196</v>
      </c>
    </row>
    <row r="11" spans="1:2" x14ac:dyDescent="0.25">
      <c r="A11" s="62">
        <v>9</v>
      </c>
      <c r="B11" s="63" t="s">
        <v>197</v>
      </c>
    </row>
    <row r="12" spans="1:2" x14ac:dyDescent="0.25">
      <c r="A12" s="62">
        <v>10</v>
      </c>
      <c r="B12" s="64" t="s">
        <v>198</v>
      </c>
    </row>
    <row r="13" spans="1:2" x14ac:dyDescent="0.25">
      <c r="A13" s="62">
        <v>11</v>
      </c>
      <c r="B13" s="63" t="s">
        <v>199</v>
      </c>
    </row>
    <row r="14" spans="1:2" x14ac:dyDescent="0.25">
      <c r="A14" s="62">
        <v>12</v>
      </c>
      <c r="B14" s="63" t="s">
        <v>200</v>
      </c>
    </row>
    <row r="15" spans="1:2" x14ac:dyDescent="0.25">
      <c r="A15" s="62">
        <v>13</v>
      </c>
      <c r="B15" s="63" t="s">
        <v>201</v>
      </c>
    </row>
    <row r="16" spans="1:2" x14ac:dyDescent="0.25">
      <c r="A16" s="62">
        <v>14</v>
      </c>
      <c r="B16" s="63" t="s">
        <v>202</v>
      </c>
    </row>
    <row r="17" spans="1:2" x14ac:dyDescent="0.25">
      <c r="A17" s="62">
        <v>15</v>
      </c>
      <c r="B17" s="63" t="s">
        <v>203</v>
      </c>
    </row>
    <row r="18" spans="1:2" x14ac:dyDescent="0.25">
      <c r="A18" s="62">
        <v>16</v>
      </c>
      <c r="B18" s="63" t="s">
        <v>204</v>
      </c>
    </row>
    <row r="19" spans="1:2" x14ac:dyDescent="0.25">
      <c r="A19" s="62">
        <v>17</v>
      </c>
      <c r="B19" s="63" t="s">
        <v>205</v>
      </c>
    </row>
    <row r="20" spans="1:2" x14ac:dyDescent="0.25">
      <c r="A20" s="62">
        <v>18</v>
      </c>
      <c r="B20" s="63" t="s">
        <v>206</v>
      </c>
    </row>
    <row r="21" spans="1:2" x14ac:dyDescent="0.25">
      <c r="A21" s="62">
        <v>19</v>
      </c>
      <c r="B21" s="63" t="s">
        <v>207</v>
      </c>
    </row>
    <row r="22" spans="1:2" x14ac:dyDescent="0.25">
      <c r="A22" s="62">
        <v>20</v>
      </c>
      <c r="B22" s="63" t="s">
        <v>208</v>
      </c>
    </row>
    <row r="23" spans="1:2" x14ac:dyDescent="0.25">
      <c r="A23" s="62">
        <v>21</v>
      </c>
      <c r="B23" s="63" t="s">
        <v>209</v>
      </c>
    </row>
    <row r="24" spans="1:2" x14ac:dyDescent="0.25">
      <c r="A24" s="62">
        <v>22</v>
      </c>
      <c r="B24" s="63" t="s">
        <v>210</v>
      </c>
    </row>
    <row r="25" spans="1:2" x14ac:dyDescent="0.25">
      <c r="A25" s="62">
        <v>23</v>
      </c>
      <c r="B25" s="63" t="s">
        <v>211</v>
      </c>
    </row>
    <row r="26" spans="1:2" x14ac:dyDescent="0.25">
      <c r="A26" s="62">
        <v>24</v>
      </c>
      <c r="B26" s="63" t="s">
        <v>212</v>
      </c>
    </row>
    <row r="27" spans="1:2" x14ac:dyDescent="0.25">
      <c r="A27" s="62">
        <v>25</v>
      </c>
      <c r="B27" s="63" t="s">
        <v>213</v>
      </c>
    </row>
    <row r="28" spans="1:2" x14ac:dyDescent="0.25">
      <c r="A28" s="62">
        <v>26</v>
      </c>
      <c r="B28" s="63" t="s">
        <v>214</v>
      </c>
    </row>
    <row r="29" spans="1:2" x14ac:dyDescent="0.25">
      <c r="A29" s="62">
        <v>27</v>
      </c>
      <c r="B29" s="63" t="s">
        <v>215</v>
      </c>
    </row>
    <row r="30" spans="1:2" x14ac:dyDescent="0.25">
      <c r="A30" s="62">
        <v>28</v>
      </c>
      <c r="B30" s="63" t="s">
        <v>216</v>
      </c>
    </row>
    <row r="31" spans="1:2" x14ac:dyDescent="0.25">
      <c r="A31" s="62">
        <v>29</v>
      </c>
      <c r="B31" s="63" t="s">
        <v>217</v>
      </c>
    </row>
    <row r="32" spans="1:2" x14ac:dyDescent="0.25">
      <c r="A32" s="62">
        <v>30</v>
      </c>
      <c r="B32" s="63" t="s">
        <v>218</v>
      </c>
    </row>
    <row r="33" spans="1:2" x14ac:dyDescent="0.25">
      <c r="A33" s="62">
        <v>31</v>
      </c>
      <c r="B33" s="63" t="s">
        <v>219</v>
      </c>
    </row>
    <row r="34" spans="1:2" x14ac:dyDescent="0.25">
      <c r="A34" s="62">
        <v>32</v>
      </c>
      <c r="B34" s="63" t="s">
        <v>220</v>
      </c>
    </row>
    <row r="35" spans="1:2" x14ac:dyDescent="0.25">
      <c r="A35" s="62">
        <v>33</v>
      </c>
      <c r="B35" s="63" t="s">
        <v>221</v>
      </c>
    </row>
    <row r="36" spans="1:2" x14ac:dyDescent="0.25">
      <c r="A36" s="62">
        <v>34</v>
      </c>
      <c r="B36" s="63" t="s">
        <v>222</v>
      </c>
    </row>
    <row r="37" spans="1:2" x14ac:dyDescent="0.25">
      <c r="A37" s="62">
        <v>35</v>
      </c>
      <c r="B37" s="63" t="s">
        <v>223</v>
      </c>
    </row>
    <row r="38" spans="1:2" x14ac:dyDescent="0.25">
      <c r="A38" s="62">
        <v>36</v>
      </c>
      <c r="B38" s="63" t="s">
        <v>224</v>
      </c>
    </row>
    <row r="39" spans="1:2" x14ac:dyDescent="0.25">
      <c r="A39" s="62">
        <v>37</v>
      </c>
      <c r="B39" s="63" t="s">
        <v>225</v>
      </c>
    </row>
    <row r="40" spans="1:2" x14ac:dyDescent="0.25">
      <c r="A40" s="62">
        <v>38</v>
      </c>
      <c r="B40" s="63" t="s">
        <v>226</v>
      </c>
    </row>
    <row r="41" spans="1:2" x14ac:dyDescent="0.25">
      <c r="A41" s="62">
        <v>39</v>
      </c>
      <c r="B41" s="63" t="s">
        <v>227</v>
      </c>
    </row>
    <row r="42" spans="1:2" x14ac:dyDescent="0.25">
      <c r="A42" s="62">
        <v>40</v>
      </c>
      <c r="B42" s="63" t="s">
        <v>228</v>
      </c>
    </row>
    <row r="43" spans="1:2" x14ac:dyDescent="0.25">
      <c r="A43" s="62">
        <v>41</v>
      </c>
      <c r="B43" s="63" t="s">
        <v>229</v>
      </c>
    </row>
    <row r="44" spans="1:2" x14ac:dyDescent="0.25">
      <c r="A44" s="65">
        <v>42</v>
      </c>
      <c r="B44" s="63" t="s">
        <v>230</v>
      </c>
    </row>
    <row r="45" spans="1:2" x14ac:dyDescent="0.25">
      <c r="A45" s="65">
        <v>43</v>
      </c>
      <c r="B45" s="63" t="s">
        <v>231</v>
      </c>
    </row>
    <row r="46" spans="1:2" x14ac:dyDescent="0.25">
      <c r="A46" s="65">
        <v>44</v>
      </c>
      <c r="B46" s="63" t="s">
        <v>232</v>
      </c>
    </row>
    <row r="47" spans="1:2" x14ac:dyDescent="0.25">
      <c r="A47" s="65">
        <v>45</v>
      </c>
      <c r="B47" s="63" t="s">
        <v>233</v>
      </c>
    </row>
    <row r="48" spans="1:2" x14ac:dyDescent="0.25">
      <c r="A48" s="66" t="s">
        <v>259</v>
      </c>
      <c r="B48" s="63" t="s">
        <v>234</v>
      </c>
    </row>
    <row r="49" spans="1:2" x14ac:dyDescent="0.25">
      <c r="A49" s="66">
        <v>47</v>
      </c>
      <c r="B49" s="63" t="s">
        <v>235</v>
      </c>
    </row>
    <row r="50" spans="1:2" x14ac:dyDescent="0.25">
      <c r="A50" s="66">
        <v>48</v>
      </c>
      <c r="B50" s="63" t="s">
        <v>261</v>
      </c>
    </row>
    <row r="51" spans="1:2" x14ac:dyDescent="0.25">
      <c r="A51" s="67">
        <v>49</v>
      </c>
      <c r="B51" s="63" t="s">
        <v>236</v>
      </c>
    </row>
    <row r="52" spans="1:2" x14ac:dyDescent="0.25">
      <c r="A52" s="67">
        <v>50</v>
      </c>
      <c r="B52" s="68" t="s">
        <v>237</v>
      </c>
    </row>
    <row r="53" spans="1:2" x14ac:dyDescent="0.25">
      <c r="A53" s="69">
        <v>51</v>
      </c>
      <c r="B53" s="68" t="s">
        <v>238</v>
      </c>
    </row>
    <row r="54" spans="1:2" s="4" customFormat="1" x14ac:dyDescent="0.25">
      <c r="A54" s="69">
        <v>52</v>
      </c>
      <c r="B54" s="68" t="s">
        <v>240</v>
      </c>
    </row>
    <row r="55" spans="1:2" s="4" customFormat="1" x14ac:dyDescent="0.25">
      <c r="A55" s="69">
        <v>53</v>
      </c>
      <c r="B55" s="68" t="s">
        <v>241</v>
      </c>
    </row>
    <row r="56" spans="1:2" s="4" customFormat="1" x14ac:dyDescent="0.25">
      <c r="A56" s="69">
        <v>54</v>
      </c>
      <c r="B56" s="68" t="s">
        <v>242</v>
      </c>
    </row>
    <row r="57" spans="1:2" s="4" customFormat="1" x14ac:dyDescent="0.25">
      <c r="A57" s="69">
        <v>55</v>
      </c>
      <c r="B57" s="68" t="s">
        <v>243</v>
      </c>
    </row>
    <row r="58" spans="1:2" s="4" customFormat="1" x14ac:dyDescent="0.25">
      <c r="A58" s="69">
        <v>56</v>
      </c>
      <c r="B58" s="68" t="s">
        <v>244</v>
      </c>
    </row>
    <row r="59" spans="1:2" s="4" customFormat="1" x14ac:dyDescent="0.25">
      <c r="A59" s="69">
        <v>57</v>
      </c>
      <c r="B59" s="68" t="s">
        <v>252</v>
      </c>
    </row>
    <row r="60" spans="1:2" s="4" customFormat="1" x14ac:dyDescent="0.25">
      <c r="A60" s="69">
        <v>58</v>
      </c>
      <c r="B60" s="68" t="s">
        <v>245</v>
      </c>
    </row>
    <row r="61" spans="1:2" s="4" customFormat="1" x14ac:dyDescent="0.25">
      <c r="A61" s="69">
        <v>59</v>
      </c>
      <c r="B61" s="68" t="s">
        <v>246</v>
      </c>
    </row>
    <row r="62" spans="1:2" s="4" customFormat="1" x14ac:dyDescent="0.25">
      <c r="A62" s="69">
        <v>60</v>
      </c>
      <c r="B62" s="68" t="s">
        <v>247</v>
      </c>
    </row>
    <row r="63" spans="1:2" s="4" customFormat="1" x14ac:dyDescent="0.25">
      <c r="A63" s="69">
        <v>61</v>
      </c>
      <c r="B63" s="68" t="s">
        <v>248</v>
      </c>
    </row>
    <row r="64" spans="1:2" s="4" customFormat="1" x14ac:dyDescent="0.25">
      <c r="A64" s="69">
        <v>62</v>
      </c>
      <c r="B64" s="68" t="s">
        <v>249</v>
      </c>
    </row>
    <row r="65" spans="1:2" s="4" customFormat="1" x14ac:dyDescent="0.25">
      <c r="A65" s="69">
        <v>63</v>
      </c>
      <c r="B65" s="68" t="s">
        <v>250</v>
      </c>
    </row>
    <row r="66" spans="1:2" s="4" customFormat="1" x14ac:dyDescent="0.25">
      <c r="A66" s="69">
        <v>64</v>
      </c>
      <c r="B66" s="68" t="s">
        <v>251</v>
      </c>
    </row>
    <row r="67" spans="1:2" s="4" customFormat="1" x14ac:dyDescent="0.25">
      <c r="A67" s="69">
        <v>65</v>
      </c>
      <c r="B67" s="68" t="s">
        <v>255</v>
      </c>
    </row>
    <row r="68" spans="1:2" s="4" customFormat="1" x14ac:dyDescent="0.25">
      <c r="A68" s="69">
        <v>66</v>
      </c>
      <c r="B68" s="68" t="s">
        <v>256</v>
      </c>
    </row>
    <row r="69" spans="1:2" s="4" customFormat="1" x14ac:dyDescent="0.25">
      <c r="A69" s="69">
        <v>67</v>
      </c>
      <c r="B69" s="68" t="s">
        <v>257</v>
      </c>
    </row>
    <row r="70" spans="1:2" s="4" customFormat="1" ht="16.5" customHeight="1" x14ac:dyDescent="0.25">
      <c r="A70" s="69">
        <v>68</v>
      </c>
      <c r="B70" s="68" t="s">
        <v>258</v>
      </c>
    </row>
    <row r="71" spans="1:2" s="4" customFormat="1" ht="16.5" customHeight="1" x14ac:dyDescent="0.25">
      <c r="A71" s="69">
        <v>69</v>
      </c>
      <c r="B71" s="87" t="s">
        <v>295</v>
      </c>
    </row>
    <row r="72" spans="1:2" s="4" customFormat="1" ht="16.5" customHeight="1" x14ac:dyDescent="0.25">
      <c r="A72" s="69">
        <v>70</v>
      </c>
      <c r="B72" s="87" t="s">
        <v>297</v>
      </c>
    </row>
    <row r="73" spans="1:2" s="4" customFormat="1" ht="16.5" customHeight="1" x14ac:dyDescent="0.25">
      <c r="A73" s="69">
        <v>71</v>
      </c>
      <c r="B73" s="87" t="s">
        <v>294</v>
      </c>
    </row>
    <row r="74" spans="1:2" ht="15.75" thickBot="1" x14ac:dyDescent="0.3">
      <c r="A74" s="70">
        <v>99</v>
      </c>
      <c r="B74" s="71" t="s">
        <v>239</v>
      </c>
    </row>
  </sheetData>
  <mergeCells count="1">
    <mergeCell ref="A1:B1"/>
  </mergeCells>
  <printOptions horizontalCentered="1"/>
  <pageMargins left="0.511811024" right="0.511811024" top="0" bottom="0" header="0.31496062000000002" footer="0.31496062000000002"/>
  <pageSetup paperSize="9" orientation="landscape" r:id="rId1"/>
  <headerFooter>
    <oddHeader>&amp;C&amp;"Calibri"&amp;10&amp;K000000[USOINTERNO]&amp;1#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15"/>
    </sheetView>
  </sheetViews>
  <sheetFormatPr defaultRowHeight="15" x14ac:dyDescent="0.25"/>
  <cols>
    <col min="1" max="1" width="6.85546875" bestFit="1" customWidth="1"/>
    <col min="2" max="2" width="49.140625" customWidth="1"/>
  </cols>
  <sheetData>
    <row r="1" spans="1:2" s="4" customFormat="1" ht="15.95" customHeight="1" thickBot="1" x14ac:dyDescent="0.3">
      <c r="A1" s="124" t="s">
        <v>107</v>
      </c>
      <c r="B1" s="125"/>
    </row>
    <row r="2" spans="1:2" ht="15" customHeight="1" thickBot="1" x14ac:dyDescent="0.3">
      <c r="A2" s="18" t="s">
        <v>14</v>
      </c>
      <c r="B2" s="17" t="s">
        <v>108</v>
      </c>
    </row>
    <row r="3" spans="1:2" ht="15" customHeight="1" x14ac:dyDescent="0.25">
      <c r="A3" s="19">
        <v>1</v>
      </c>
      <c r="B3" s="23" t="s">
        <v>90</v>
      </c>
    </row>
    <row r="4" spans="1:2" ht="15" customHeight="1" x14ac:dyDescent="0.25">
      <c r="A4" s="19">
        <v>2</v>
      </c>
      <c r="B4" s="21" t="s">
        <v>91</v>
      </c>
    </row>
    <row r="5" spans="1:2" ht="15" customHeight="1" x14ac:dyDescent="0.25">
      <c r="A5" s="19">
        <v>3</v>
      </c>
      <c r="B5" s="21" t="s">
        <v>92</v>
      </c>
    </row>
    <row r="6" spans="1:2" ht="15" customHeight="1" x14ac:dyDescent="0.25">
      <c r="A6" s="19">
        <v>4</v>
      </c>
      <c r="B6" s="21" t="s">
        <v>93</v>
      </c>
    </row>
    <row r="7" spans="1:2" ht="15" customHeight="1" x14ac:dyDescent="0.25">
      <c r="A7" s="19">
        <v>5</v>
      </c>
      <c r="B7" s="21" t="s">
        <v>94</v>
      </c>
    </row>
    <row r="8" spans="1:2" ht="15" customHeight="1" x14ac:dyDescent="0.25">
      <c r="A8" s="19">
        <v>6</v>
      </c>
      <c r="B8" s="21" t="s">
        <v>95</v>
      </c>
    </row>
    <row r="9" spans="1:2" ht="15" customHeight="1" x14ac:dyDescent="0.25">
      <c r="A9" s="19">
        <v>7</v>
      </c>
      <c r="B9" s="21" t="s">
        <v>96</v>
      </c>
    </row>
    <row r="10" spans="1:2" ht="15" customHeight="1" x14ac:dyDescent="0.25">
      <c r="A10" s="19">
        <v>8</v>
      </c>
      <c r="B10" s="21" t="s">
        <v>97</v>
      </c>
    </row>
    <row r="11" spans="1:2" ht="15" customHeight="1" x14ac:dyDescent="0.25">
      <c r="A11" s="19">
        <v>9</v>
      </c>
      <c r="B11" s="21" t="s">
        <v>98</v>
      </c>
    </row>
    <row r="12" spans="1:2" ht="15" customHeight="1" x14ac:dyDescent="0.25">
      <c r="A12" s="19">
        <v>10</v>
      </c>
      <c r="B12" s="21" t="s">
        <v>99</v>
      </c>
    </row>
    <row r="13" spans="1:2" ht="15" customHeight="1" x14ac:dyDescent="0.25">
      <c r="A13" s="19">
        <v>11</v>
      </c>
      <c r="B13" s="21" t="s">
        <v>100</v>
      </c>
    </row>
    <row r="14" spans="1:2" ht="15" customHeight="1" x14ac:dyDescent="0.25">
      <c r="A14" s="19">
        <v>12</v>
      </c>
      <c r="B14" s="21" t="s">
        <v>101</v>
      </c>
    </row>
    <row r="15" spans="1:2" ht="15" customHeight="1" thickBot="1" x14ac:dyDescent="0.3">
      <c r="A15" s="20">
        <v>13</v>
      </c>
      <c r="B15" s="22" t="s">
        <v>103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 [USOINTERNO]&amp;1#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5" x14ac:dyDescent="0.25"/>
  <cols>
    <col min="1" max="1" width="14.85546875" customWidth="1"/>
    <col min="2" max="2" width="90.42578125" bestFit="1" customWidth="1"/>
  </cols>
  <sheetData>
    <row r="1" spans="1:2" s="4" customFormat="1" x14ac:dyDescent="0.25">
      <c r="A1" s="42" t="s">
        <v>112</v>
      </c>
      <c r="B1" s="42" t="s">
        <v>4</v>
      </c>
    </row>
    <row r="2" spans="1:2" x14ac:dyDescent="0.25">
      <c r="A2" s="58">
        <v>100</v>
      </c>
      <c r="B2" s="53" t="s">
        <v>182</v>
      </c>
    </row>
    <row r="3" spans="1:2" x14ac:dyDescent="0.25">
      <c r="A3" s="59">
        <v>101</v>
      </c>
      <c r="B3" s="54" t="s">
        <v>157</v>
      </c>
    </row>
    <row r="4" spans="1:2" x14ac:dyDescent="0.25">
      <c r="A4" s="58">
        <v>102</v>
      </c>
      <c r="B4" s="55" t="s">
        <v>150</v>
      </c>
    </row>
    <row r="5" spans="1:2" x14ac:dyDescent="0.25">
      <c r="A5" s="59">
        <v>103</v>
      </c>
      <c r="B5" s="54" t="s">
        <v>151</v>
      </c>
    </row>
    <row r="6" spans="1:2" x14ac:dyDescent="0.25">
      <c r="A6" s="59">
        <v>104</v>
      </c>
      <c r="B6" s="54" t="s">
        <v>159</v>
      </c>
    </row>
    <row r="7" spans="1:2" x14ac:dyDescent="0.25">
      <c r="A7" s="58">
        <v>105</v>
      </c>
      <c r="B7" s="55" t="s">
        <v>154</v>
      </c>
    </row>
    <row r="8" spans="1:2" ht="18" customHeight="1" x14ac:dyDescent="0.25">
      <c r="A8" s="58">
        <v>106</v>
      </c>
      <c r="B8" s="56" t="s">
        <v>183</v>
      </c>
    </row>
    <row r="9" spans="1:2" x14ac:dyDescent="0.25">
      <c r="A9" s="59">
        <v>107</v>
      </c>
      <c r="B9" s="54" t="s">
        <v>148</v>
      </c>
    </row>
    <row r="10" spans="1:2" x14ac:dyDescent="0.25">
      <c r="A10" s="59">
        <v>108</v>
      </c>
      <c r="B10" s="54" t="s">
        <v>149</v>
      </c>
    </row>
    <row r="11" spans="1:2" x14ac:dyDescent="0.25">
      <c r="A11" s="59">
        <v>109</v>
      </c>
      <c r="B11" s="57" t="s">
        <v>184</v>
      </c>
    </row>
    <row r="12" spans="1:2" x14ac:dyDescent="0.25">
      <c r="A12" s="59">
        <v>110</v>
      </c>
      <c r="B12" s="54" t="s">
        <v>155</v>
      </c>
    </row>
    <row r="13" spans="1:2" x14ac:dyDescent="0.25">
      <c r="A13" s="59">
        <v>111</v>
      </c>
      <c r="B13" s="54" t="s">
        <v>158</v>
      </c>
    </row>
    <row r="14" spans="1:2" x14ac:dyDescent="0.25">
      <c r="A14" s="59">
        <v>112</v>
      </c>
      <c r="B14" s="54" t="s">
        <v>156</v>
      </c>
    </row>
    <row r="15" spans="1:2" x14ac:dyDescent="0.25">
      <c r="A15" s="58">
        <v>113</v>
      </c>
      <c r="B15" s="53" t="s">
        <v>185</v>
      </c>
    </row>
    <row r="16" spans="1:2" x14ac:dyDescent="0.25">
      <c r="A16" s="58">
        <v>114</v>
      </c>
      <c r="B16" s="53" t="s">
        <v>153</v>
      </c>
    </row>
    <row r="17" spans="1:2" x14ac:dyDescent="0.25">
      <c r="A17" s="59">
        <v>115</v>
      </c>
      <c r="B17" s="54" t="s">
        <v>152</v>
      </c>
    </row>
    <row r="18" spans="1:2" x14ac:dyDescent="0.25">
      <c r="A18" s="59">
        <v>116</v>
      </c>
      <c r="B18" s="54" t="s">
        <v>186</v>
      </c>
    </row>
    <row r="19" spans="1:2" x14ac:dyDescent="0.25">
      <c r="A19" s="59">
        <v>117</v>
      </c>
      <c r="B19" s="54" t="s">
        <v>187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 [USOINTERNO]&amp;1#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5" x14ac:dyDescent="0.25"/>
  <cols>
    <col min="1" max="1" width="11.140625" bestFit="1" customWidth="1"/>
    <col min="2" max="2" width="49.7109375" customWidth="1"/>
    <col min="3" max="3" width="15.7109375" bestFit="1" customWidth="1"/>
  </cols>
  <sheetData>
    <row r="1" spans="1:3" x14ac:dyDescent="0.25">
      <c r="A1" s="33" t="s">
        <v>14</v>
      </c>
      <c r="B1" s="34" t="s">
        <v>4</v>
      </c>
      <c r="C1" s="35" t="s">
        <v>160</v>
      </c>
    </row>
    <row r="2" spans="1:3" ht="25.5" x14ac:dyDescent="0.25">
      <c r="A2" s="36">
        <v>111</v>
      </c>
      <c r="B2" s="37" t="s">
        <v>161</v>
      </c>
      <c r="C2" s="38" t="s">
        <v>162</v>
      </c>
    </row>
    <row r="3" spans="1:3" ht="25.5" x14ac:dyDescent="0.25">
      <c r="A3" s="36">
        <v>120</v>
      </c>
      <c r="B3" s="43" t="s">
        <v>163</v>
      </c>
      <c r="C3" s="38" t="s">
        <v>164</v>
      </c>
    </row>
    <row r="4" spans="1:3" ht="29.45" customHeight="1" x14ac:dyDescent="0.25">
      <c r="A4" s="39">
        <v>130</v>
      </c>
      <c r="B4" s="40" t="s">
        <v>165</v>
      </c>
      <c r="C4" s="41" t="s">
        <v>166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7" sqref="B7"/>
    </sheetView>
  </sheetViews>
  <sheetFormatPr defaultColWidth="9.140625" defaultRowHeight="15" x14ac:dyDescent="0.25"/>
  <cols>
    <col min="1" max="1" width="5.85546875" style="4" customWidth="1"/>
    <col min="2" max="2" width="5.85546875" style="1" customWidth="1"/>
    <col min="3" max="3" width="9.85546875" style="1" customWidth="1"/>
    <col min="4" max="4" width="5.85546875" style="1" customWidth="1"/>
    <col min="5" max="5" width="60.140625" style="1" customWidth="1"/>
    <col min="6" max="16384" width="9.140625" style="4"/>
  </cols>
  <sheetData>
    <row r="1" spans="1:5" ht="45" customHeight="1" x14ac:dyDescent="0.25">
      <c r="A1" s="98" t="s">
        <v>268</v>
      </c>
      <c r="B1" s="99"/>
      <c r="C1" s="99"/>
      <c r="D1" s="99"/>
      <c r="E1" s="100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75</v>
      </c>
    </row>
    <row r="6" spans="1:5" ht="15" customHeight="1" x14ac:dyDescent="0.25">
      <c r="A6" s="14">
        <f t="shared" ref="A6:A10" si="0">A5+1</f>
        <v>2</v>
      </c>
      <c r="B6" s="5">
        <f>B5+C5</f>
        <v>3</v>
      </c>
      <c r="C6" s="5">
        <v>5</v>
      </c>
      <c r="D6" s="8" t="s">
        <v>7</v>
      </c>
      <c r="E6" s="15" t="s">
        <v>169</v>
      </c>
    </row>
    <row r="7" spans="1:5" ht="15" customHeight="1" x14ac:dyDescent="0.25">
      <c r="A7" s="14">
        <f t="shared" si="0"/>
        <v>3</v>
      </c>
      <c r="B7" s="5">
        <f>B6+C6</f>
        <v>8</v>
      </c>
      <c r="C7" s="5">
        <v>1</v>
      </c>
      <c r="D7" s="8" t="s">
        <v>7</v>
      </c>
      <c r="E7" s="15" t="s">
        <v>86</v>
      </c>
    </row>
    <row r="8" spans="1:5" ht="15" customHeight="1" x14ac:dyDescent="0.25">
      <c r="A8" s="14">
        <f t="shared" si="0"/>
        <v>4</v>
      </c>
      <c r="B8" s="5">
        <f t="shared" ref="B8:B10" si="1">B7+C7</f>
        <v>9</v>
      </c>
      <c r="C8" s="5">
        <f>317+151</f>
        <v>468</v>
      </c>
      <c r="D8" s="8" t="s">
        <v>7</v>
      </c>
      <c r="E8" s="16" t="s">
        <v>123</v>
      </c>
    </row>
    <row r="9" spans="1:5" ht="30" customHeight="1" x14ac:dyDescent="0.25">
      <c r="A9" s="14">
        <f t="shared" si="0"/>
        <v>5</v>
      </c>
      <c r="B9" s="5">
        <f t="shared" si="1"/>
        <v>477</v>
      </c>
      <c r="C9" s="6">
        <v>15</v>
      </c>
      <c r="D9" s="7" t="s">
        <v>5</v>
      </c>
      <c r="E9" s="16" t="s">
        <v>104</v>
      </c>
    </row>
    <row r="10" spans="1:5" ht="15" customHeight="1" thickBot="1" x14ac:dyDescent="0.3">
      <c r="A10" s="14">
        <f t="shared" si="0"/>
        <v>6</v>
      </c>
      <c r="B10" s="5">
        <f t="shared" si="1"/>
        <v>492</v>
      </c>
      <c r="C10" s="5">
        <v>9</v>
      </c>
      <c r="D10" s="8" t="s">
        <v>5</v>
      </c>
      <c r="E10" s="15" t="s">
        <v>17</v>
      </c>
    </row>
    <row r="11" spans="1:5" ht="15" customHeight="1" thickBot="1" x14ac:dyDescent="0.3">
      <c r="A11" s="104">
        <f>B10+C10-1</f>
        <v>500</v>
      </c>
      <c r="B11" s="105"/>
      <c r="C11" s="106" t="s">
        <v>89</v>
      </c>
      <c r="D11" s="107"/>
      <c r="E11" s="108"/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  <row r="15" spans="1:5" x14ac:dyDescent="0.25">
      <c r="B15" s="2"/>
      <c r="C15" s="2"/>
      <c r="D15" s="2"/>
      <c r="E15" s="2"/>
    </row>
    <row r="16" spans="1:5" x14ac:dyDescent="0.25">
      <c r="B16" s="2"/>
      <c r="C16" s="2"/>
      <c r="D16" s="2"/>
      <c r="E16" s="2"/>
    </row>
    <row r="17" spans="2:5" x14ac:dyDescent="0.25">
      <c r="B17" s="2"/>
      <c r="C17" s="2"/>
      <c r="D17" s="2"/>
      <c r="E17" s="2"/>
    </row>
    <row r="18" spans="2:5" x14ac:dyDescent="0.25">
      <c r="B18" s="2"/>
      <c r="C18" s="2"/>
      <c r="D18" s="2"/>
      <c r="E18" s="2"/>
    </row>
    <row r="19" spans="2:5" x14ac:dyDescent="0.25">
      <c r="B19" s="2"/>
      <c r="C19" s="2"/>
      <c r="D19" s="2"/>
      <c r="E19" s="2"/>
    </row>
    <row r="20" spans="2:5" x14ac:dyDescent="0.25">
      <c r="B20" s="2"/>
      <c r="C20" s="2"/>
      <c r="D20" s="2"/>
      <c r="E20" s="2"/>
    </row>
    <row r="21" spans="2:5" x14ac:dyDescent="0.25">
      <c r="B21" s="2"/>
      <c r="C21" s="2"/>
      <c r="D21" s="2"/>
      <c r="E21" s="2"/>
    </row>
    <row r="22" spans="2:5" x14ac:dyDescent="0.25">
      <c r="B22" s="2"/>
      <c r="C22" s="2"/>
      <c r="D22" s="2"/>
      <c r="E22" s="2"/>
    </row>
    <row r="23" spans="2:5" x14ac:dyDescent="0.25">
      <c r="B23" s="2"/>
      <c r="C23" s="2"/>
      <c r="D23" s="2"/>
      <c r="E23" s="2"/>
    </row>
    <row r="24" spans="2:5" x14ac:dyDescent="0.25">
      <c r="B24" s="2"/>
      <c r="C24" s="2"/>
      <c r="D24" s="2"/>
      <c r="E24" s="2"/>
    </row>
    <row r="25" spans="2:5" x14ac:dyDescent="0.25">
      <c r="B25" s="2"/>
      <c r="C25" s="2"/>
      <c r="D25" s="2"/>
      <c r="E25" s="2"/>
    </row>
    <row r="26" spans="2:5" x14ac:dyDescent="0.25">
      <c r="B26" s="2"/>
      <c r="C26" s="2"/>
      <c r="D26" s="2"/>
      <c r="E26" s="2"/>
    </row>
  </sheetData>
  <mergeCells count="6">
    <mergeCell ref="A1:E1"/>
    <mergeCell ref="A2:E2"/>
    <mergeCell ref="A3:B3"/>
    <mergeCell ref="C3:D3"/>
    <mergeCell ref="A11:B11"/>
    <mergeCell ref="C11:E11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94" zoomScaleNormal="94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ColWidth="9.140625" defaultRowHeight="15" x14ac:dyDescent="0.25"/>
  <cols>
    <col min="1" max="1" width="5.85546875" style="4" customWidth="1"/>
    <col min="2" max="2" width="5.85546875" style="1" customWidth="1"/>
    <col min="3" max="3" width="9.85546875" style="1" customWidth="1"/>
    <col min="4" max="4" width="5.85546875" style="1" customWidth="1"/>
    <col min="5" max="5" width="76.42578125" style="1" customWidth="1"/>
    <col min="6" max="16384" width="9.140625" style="4"/>
  </cols>
  <sheetData>
    <row r="1" spans="1:5" ht="45" customHeight="1" x14ac:dyDescent="0.25">
      <c r="A1" s="109" t="s">
        <v>269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x14ac:dyDescent="0.25">
      <c r="A5" s="14">
        <v>1</v>
      </c>
      <c r="B5" s="5">
        <v>1</v>
      </c>
      <c r="C5" s="5">
        <v>2</v>
      </c>
      <c r="D5" s="8" t="s">
        <v>7</v>
      </c>
      <c r="E5" s="24" t="s">
        <v>76</v>
      </c>
    </row>
    <row r="6" spans="1:5" x14ac:dyDescent="0.25">
      <c r="A6" s="14">
        <f t="shared" ref="A6:A22" si="0">A5+1</f>
        <v>2</v>
      </c>
      <c r="B6" s="5">
        <f>B5+C5</f>
        <v>3</v>
      </c>
      <c r="C6" s="5">
        <v>20</v>
      </c>
      <c r="D6" s="8" t="s">
        <v>7</v>
      </c>
      <c r="E6" s="15" t="s">
        <v>28</v>
      </c>
    </row>
    <row r="7" spans="1:5" ht="30.95" customHeight="1" x14ac:dyDescent="0.25">
      <c r="A7" s="14">
        <f t="shared" si="0"/>
        <v>3</v>
      </c>
      <c r="B7" s="5">
        <f>B6+C6</f>
        <v>23</v>
      </c>
      <c r="C7" s="5">
        <v>1</v>
      </c>
      <c r="D7" s="8" t="s">
        <v>7</v>
      </c>
      <c r="E7" s="30" t="s">
        <v>168</v>
      </c>
    </row>
    <row r="8" spans="1:5" ht="30" customHeight="1" x14ac:dyDescent="0.25">
      <c r="A8" s="14">
        <f t="shared" si="0"/>
        <v>4</v>
      </c>
      <c r="B8" s="5">
        <f>B7+C7</f>
        <v>24</v>
      </c>
      <c r="C8" s="5">
        <v>1</v>
      </c>
      <c r="D8" s="8" t="s">
        <v>6</v>
      </c>
      <c r="E8" s="15" t="s">
        <v>83</v>
      </c>
    </row>
    <row r="9" spans="1:5" ht="30" customHeight="1" x14ac:dyDescent="0.25">
      <c r="A9" s="14">
        <f t="shared" si="0"/>
        <v>5</v>
      </c>
      <c r="B9" s="5">
        <f>B8+C8</f>
        <v>25</v>
      </c>
      <c r="C9" s="5">
        <v>15</v>
      </c>
      <c r="D9" s="8" t="s">
        <v>6</v>
      </c>
      <c r="E9" s="15" t="s">
        <v>31</v>
      </c>
    </row>
    <row r="10" spans="1:5" ht="15" customHeight="1" x14ac:dyDescent="0.25">
      <c r="A10" s="14">
        <f t="shared" si="0"/>
        <v>6</v>
      </c>
      <c r="B10" s="5">
        <f t="shared" ref="B10:B20" si="1">B9+C9</f>
        <v>40</v>
      </c>
      <c r="C10" s="5">
        <v>70</v>
      </c>
      <c r="D10" s="8" t="s">
        <v>6</v>
      </c>
      <c r="E10" s="15" t="s">
        <v>32</v>
      </c>
    </row>
    <row r="11" spans="1:5" ht="60" x14ac:dyDescent="0.25">
      <c r="A11" s="14">
        <f t="shared" si="0"/>
        <v>7</v>
      </c>
      <c r="B11" s="5">
        <f t="shared" si="1"/>
        <v>110</v>
      </c>
      <c r="C11" s="5">
        <v>15</v>
      </c>
      <c r="D11" s="8" t="s">
        <v>6</v>
      </c>
      <c r="E11" s="15" t="s">
        <v>287</v>
      </c>
    </row>
    <row r="12" spans="1:5" ht="30" customHeight="1" x14ac:dyDescent="0.25">
      <c r="A12" s="14">
        <f t="shared" si="0"/>
        <v>8</v>
      </c>
      <c r="B12" s="5">
        <f t="shared" si="1"/>
        <v>125</v>
      </c>
      <c r="C12" s="5">
        <v>70</v>
      </c>
      <c r="D12" s="8" t="s">
        <v>6</v>
      </c>
      <c r="E12" s="15" t="s">
        <v>167</v>
      </c>
    </row>
    <row r="13" spans="1:5" ht="24" customHeight="1" x14ac:dyDescent="0.25">
      <c r="A13" s="14">
        <f t="shared" si="0"/>
        <v>9</v>
      </c>
      <c r="B13" s="5">
        <f t="shared" si="1"/>
        <v>195</v>
      </c>
      <c r="C13" s="6">
        <v>1</v>
      </c>
      <c r="D13" s="8" t="s">
        <v>6</v>
      </c>
      <c r="E13" s="30" t="s">
        <v>170</v>
      </c>
    </row>
    <row r="14" spans="1:5" ht="18.600000000000001" customHeight="1" x14ac:dyDescent="0.25">
      <c r="A14" s="14">
        <f t="shared" si="0"/>
        <v>10</v>
      </c>
      <c r="B14" s="5">
        <f t="shared" si="1"/>
        <v>196</v>
      </c>
      <c r="C14" s="6">
        <v>1</v>
      </c>
      <c r="D14" s="7" t="s">
        <v>6</v>
      </c>
      <c r="E14" s="30" t="s">
        <v>171</v>
      </c>
    </row>
    <row r="15" spans="1:5" ht="18.600000000000001" customHeight="1" x14ac:dyDescent="0.25">
      <c r="A15" s="14">
        <f t="shared" si="0"/>
        <v>11</v>
      </c>
      <c r="B15" s="5">
        <f t="shared" si="1"/>
        <v>197</v>
      </c>
      <c r="C15" s="6">
        <v>1</v>
      </c>
      <c r="D15" s="7" t="s">
        <v>6</v>
      </c>
      <c r="E15" s="30" t="s">
        <v>172</v>
      </c>
    </row>
    <row r="16" spans="1:5" ht="18.600000000000001" customHeight="1" x14ac:dyDescent="0.25">
      <c r="A16" s="14">
        <f t="shared" si="0"/>
        <v>12</v>
      </c>
      <c r="B16" s="5">
        <f t="shared" si="1"/>
        <v>198</v>
      </c>
      <c r="C16" s="6">
        <v>1</v>
      </c>
      <c r="D16" s="7" t="s">
        <v>6</v>
      </c>
      <c r="E16" s="30" t="s">
        <v>173</v>
      </c>
    </row>
    <row r="17" spans="1:5" ht="18.600000000000001" customHeight="1" x14ac:dyDescent="0.25">
      <c r="A17" s="14">
        <f t="shared" si="0"/>
        <v>13</v>
      </c>
      <c r="B17" s="5">
        <f t="shared" si="1"/>
        <v>199</v>
      </c>
      <c r="C17" s="6">
        <v>1</v>
      </c>
      <c r="D17" s="7" t="s">
        <v>6</v>
      </c>
      <c r="E17" s="30" t="s">
        <v>174</v>
      </c>
    </row>
    <row r="18" spans="1:5" ht="18.600000000000001" customHeight="1" x14ac:dyDescent="0.25">
      <c r="A18" s="14">
        <f>A17+1</f>
        <v>14</v>
      </c>
      <c r="B18" s="5">
        <f t="shared" si="1"/>
        <v>200</v>
      </c>
      <c r="C18" s="6">
        <v>3</v>
      </c>
      <c r="D18" s="7" t="s">
        <v>5</v>
      </c>
      <c r="E18" s="30" t="s">
        <v>253</v>
      </c>
    </row>
    <row r="19" spans="1:5" ht="18.600000000000001" customHeight="1" x14ac:dyDescent="0.25">
      <c r="A19" s="14">
        <f>A18+1</f>
        <v>15</v>
      </c>
      <c r="B19" s="5">
        <f t="shared" si="1"/>
        <v>203</v>
      </c>
      <c r="C19" s="6">
        <v>1</v>
      </c>
      <c r="D19" s="7" t="s">
        <v>5</v>
      </c>
      <c r="E19" s="30" t="s">
        <v>254</v>
      </c>
    </row>
    <row r="20" spans="1:5" ht="15" customHeight="1" x14ac:dyDescent="0.25">
      <c r="A20" s="14">
        <f>A18+1</f>
        <v>15</v>
      </c>
      <c r="B20" s="5">
        <f t="shared" si="1"/>
        <v>204</v>
      </c>
      <c r="C20" s="75">
        <f>123+150</f>
        <v>273</v>
      </c>
      <c r="D20" s="7" t="s">
        <v>7</v>
      </c>
      <c r="E20" s="16" t="s">
        <v>123</v>
      </c>
    </row>
    <row r="21" spans="1:5" ht="30" customHeight="1" x14ac:dyDescent="0.25">
      <c r="A21" s="14">
        <f t="shared" si="0"/>
        <v>16</v>
      </c>
      <c r="B21" s="5">
        <f>B20+C20</f>
        <v>477</v>
      </c>
      <c r="C21" s="6">
        <v>15</v>
      </c>
      <c r="D21" s="7" t="s">
        <v>5</v>
      </c>
      <c r="E21" s="16" t="s">
        <v>104</v>
      </c>
    </row>
    <row r="22" spans="1:5" ht="15" customHeight="1" thickBot="1" x14ac:dyDescent="0.3">
      <c r="A22" s="14">
        <f t="shared" si="0"/>
        <v>17</v>
      </c>
      <c r="B22" s="5">
        <f t="shared" ref="B22" si="2">B21+C21</f>
        <v>492</v>
      </c>
      <c r="C22" s="5">
        <v>9</v>
      </c>
      <c r="D22" s="8" t="s">
        <v>5</v>
      </c>
      <c r="E22" s="15" t="s">
        <v>12</v>
      </c>
    </row>
    <row r="23" spans="1:5" ht="15" customHeight="1" thickBot="1" x14ac:dyDescent="0.3">
      <c r="A23" s="104">
        <f>B22+C22-1</f>
        <v>500</v>
      </c>
      <c r="B23" s="105"/>
      <c r="C23" s="106" t="s">
        <v>89</v>
      </c>
      <c r="D23" s="107"/>
      <c r="E23" s="108"/>
    </row>
  </sheetData>
  <mergeCells count="6">
    <mergeCell ref="A1:E1"/>
    <mergeCell ref="A2:E2"/>
    <mergeCell ref="A3:B3"/>
    <mergeCell ref="C3:D3"/>
    <mergeCell ref="A23:B23"/>
    <mergeCell ref="C23:E23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ColWidth="9.140625" defaultRowHeight="15" x14ac:dyDescent="0.25"/>
  <cols>
    <col min="1" max="1" width="5.85546875" style="4" customWidth="1"/>
    <col min="2" max="2" width="5.85546875" style="1" customWidth="1"/>
    <col min="3" max="3" width="9.85546875" style="1" customWidth="1"/>
    <col min="4" max="4" width="5.85546875" style="1" customWidth="1"/>
    <col min="5" max="5" width="72.85546875" style="1" customWidth="1"/>
    <col min="6" max="16384" width="9.140625" style="4"/>
  </cols>
  <sheetData>
    <row r="1" spans="1:5" ht="45" customHeight="1" x14ac:dyDescent="0.25">
      <c r="A1" s="109" t="s">
        <v>270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72" t="s">
        <v>0</v>
      </c>
      <c r="B4" s="73" t="s">
        <v>1</v>
      </c>
      <c r="C4" s="73" t="s">
        <v>2</v>
      </c>
      <c r="D4" s="73" t="s">
        <v>3</v>
      </c>
      <c r="E4" s="74" t="s">
        <v>4</v>
      </c>
    </row>
    <row r="5" spans="1:5" ht="15" customHeight="1" x14ac:dyDescent="0.25">
      <c r="A5" s="27">
        <v>1</v>
      </c>
      <c r="B5" s="5">
        <v>1</v>
      </c>
      <c r="C5" s="5">
        <v>2</v>
      </c>
      <c r="D5" s="8" t="s">
        <v>7</v>
      </c>
      <c r="E5" s="24" t="s">
        <v>77</v>
      </c>
    </row>
    <row r="6" spans="1:5" ht="75" x14ac:dyDescent="0.25">
      <c r="A6" s="27">
        <f>(A5+1)</f>
        <v>2</v>
      </c>
      <c r="B6" s="5">
        <f>(B5+C5)</f>
        <v>3</v>
      </c>
      <c r="C6" s="5">
        <v>15</v>
      </c>
      <c r="D6" s="8" t="s">
        <v>6</v>
      </c>
      <c r="E6" s="88" t="s">
        <v>288</v>
      </c>
    </row>
    <row r="7" spans="1:5" ht="45" customHeight="1" x14ac:dyDescent="0.25">
      <c r="A7" s="27">
        <f>(A6+1)</f>
        <v>3</v>
      </c>
      <c r="B7" s="5">
        <f>(B6+C6)</f>
        <v>18</v>
      </c>
      <c r="C7" s="5">
        <v>70</v>
      </c>
      <c r="D7" s="8" t="s">
        <v>6</v>
      </c>
      <c r="E7" s="15" t="s">
        <v>73</v>
      </c>
    </row>
    <row r="8" spans="1:5" ht="30" customHeight="1" x14ac:dyDescent="0.25">
      <c r="A8" s="27">
        <f t="shared" ref="A8:A14" si="0">A7+1</f>
        <v>4</v>
      </c>
      <c r="B8" s="5">
        <f t="shared" ref="B8:B14" si="1">B7+C7</f>
        <v>88</v>
      </c>
      <c r="C8" s="5">
        <v>20</v>
      </c>
      <c r="D8" s="8" t="s">
        <v>6</v>
      </c>
      <c r="E8" s="15" t="s">
        <v>106</v>
      </c>
    </row>
    <row r="9" spans="1:5" ht="30" customHeight="1" x14ac:dyDescent="0.25">
      <c r="A9" s="27">
        <f t="shared" si="0"/>
        <v>5</v>
      </c>
      <c r="B9" s="5">
        <f t="shared" si="1"/>
        <v>108</v>
      </c>
      <c r="C9" s="5">
        <v>8</v>
      </c>
      <c r="D9" s="8" t="s">
        <v>6</v>
      </c>
      <c r="E9" s="15" t="s">
        <v>105</v>
      </c>
    </row>
    <row r="10" spans="1:5" ht="15" customHeight="1" x14ac:dyDescent="0.25">
      <c r="A10" s="27">
        <f t="shared" si="0"/>
        <v>6</v>
      </c>
      <c r="B10" s="5">
        <f t="shared" si="1"/>
        <v>116</v>
      </c>
      <c r="C10" s="5">
        <v>12</v>
      </c>
      <c r="D10" s="8" t="s">
        <v>7</v>
      </c>
      <c r="E10" s="15" t="s">
        <v>29</v>
      </c>
    </row>
    <row r="11" spans="1:5" ht="15" customHeight="1" x14ac:dyDescent="0.25">
      <c r="A11" s="27">
        <f t="shared" si="0"/>
        <v>7</v>
      </c>
      <c r="B11" s="5">
        <f t="shared" si="1"/>
        <v>128</v>
      </c>
      <c r="C11" s="5">
        <v>20</v>
      </c>
      <c r="D11" s="8" t="s">
        <v>6</v>
      </c>
      <c r="E11" s="15" t="s">
        <v>30</v>
      </c>
    </row>
    <row r="12" spans="1:5" ht="15" customHeight="1" x14ac:dyDescent="0.25">
      <c r="A12" s="27">
        <f t="shared" si="0"/>
        <v>8</v>
      </c>
      <c r="B12" s="5">
        <f t="shared" si="1"/>
        <v>148</v>
      </c>
      <c r="C12" s="75">
        <f>179+150</f>
        <v>329</v>
      </c>
      <c r="D12" s="7" t="s">
        <v>7</v>
      </c>
      <c r="E12" s="16" t="s">
        <v>123</v>
      </c>
    </row>
    <row r="13" spans="1:5" ht="30" customHeight="1" x14ac:dyDescent="0.25">
      <c r="A13" s="27">
        <f t="shared" si="0"/>
        <v>9</v>
      </c>
      <c r="B13" s="5">
        <f t="shared" si="1"/>
        <v>477</v>
      </c>
      <c r="C13" s="6">
        <v>15</v>
      </c>
      <c r="D13" s="7" t="s">
        <v>5</v>
      </c>
      <c r="E13" s="16" t="s">
        <v>104</v>
      </c>
    </row>
    <row r="14" spans="1:5" ht="15" customHeight="1" thickBot="1" x14ac:dyDescent="0.3">
      <c r="A14" s="79">
        <f t="shared" si="0"/>
        <v>10</v>
      </c>
      <c r="B14" s="80">
        <f t="shared" si="1"/>
        <v>492</v>
      </c>
      <c r="C14" s="80">
        <v>9</v>
      </c>
      <c r="D14" s="81" t="s">
        <v>5</v>
      </c>
      <c r="E14" s="82" t="s">
        <v>12</v>
      </c>
    </row>
    <row r="15" spans="1:5" ht="15" customHeight="1" thickBot="1" x14ac:dyDescent="0.3">
      <c r="A15" s="104">
        <f>B14+C14-1</f>
        <v>500</v>
      </c>
      <c r="B15" s="105"/>
      <c r="C15" s="106" t="s">
        <v>89</v>
      </c>
      <c r="D15" s="107"/>
      <c r="E15" s="108"/>
    </row>
  </sheetData>
  <mergeCells count="6">
    <mergeCell ref="A1:E1"/>
    <mergeCell ref="A2:E2"/>
    <mergeCell ref="A3:B3"/>
    <mergeCell ref="C3:D3"/>
    <mergeCell ref="A15:B15"/>
    <mergeCell ref="C15:E15"/>
  </mergeCells>
  <printOptions horizontalCentered="1"/>
  <pageMargins left="0.511811024" right="0.511811024" top="0.78740157499999996" bottom="0.78740157499999996" header="0.31496062000000002" footer="0.31496062000000002"/>
  <pageSetup paperSize="9" orientation="landscape" r:id="rId1"/>
  <headerFooter>
    <oddHeader>&amp;C&amp;"Calibri"&amp;10&amp;K000000[USOINTERNO]&amp;1#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C15" sqref="C15"/>
    </sheetView>
  </sheetViews>
  <sheetFormatPr defaultRowHeight="15" x14ac:dyDescent="0.25"/>
  <cols>
    <col min="1" max="1" width="5.85546875" customWidth="1"/>
    <col min="2" max="2" width="5.85546875" style="1" customWidth="1"/>
    <col min="3" max="3" width="9.85546875" style="1" customWidth="1"/>
    <col min="4" max="4" width="5.85546875" style="1" customWidth="1"/>
    <col min="5" max="5" width="72.85546875" style="1" customWidth="1"/>
  </cols>
  <sheetData>
    <row r="1" spans="1:5" ht="45" customHeight="1" x14ac:dyDescent="0.25">
      <c r="A1" s="109" t="s">
        <v>271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78</v>
      </c>
    </row>
    <row r="6" spans="1:5" ht="15" customHeight="1" x14ac:dyDescent="0.25">
      <c r="A6" s="14">
        <f t="shared" ref="A6:A15" si="0">A5+1</f>
        <v>2</v>
      </c>
      <c r="B6" s="5">
        <f>B5+C5</f>
        <v>3</v>
      </c>
      <c r="C6" s="5">
        <v>60</v>
      </c>
      <c r="D6" s="8" t="s">
        <v>6</v>
      </c>
      <c r="E6" s="15" t="s">
        <v>20</v>
      </c>
    </row>
    <row r="7" spans="1:5" ht="15" customHeight="1" x14ac:dyDescent="0.25">
      <c r="A7" s="14">
        <f t="shared" si="0"/>
        <v>3</v>
      </c>
      <c r="B7" s="5">
        <f t="shared" ref="B7:B12" si="1">B6+C6</f>
        <v>63</v>
      </c>
      <c r="C7" s="5">
        <v>7</v>
      </c>
      <c r="D7" s="8" t="s">
        <v>6</v>
      </c>
      <c r="E7" s="15" t="s">
        <v>21</v>
      </c>
    </row>
    <row r="8" spans="1:5" ht="15" customHeight="1" x14ac:dyDescent="0.25">
      <c r="A8" s="14">
        <f t="shared" si="0"/>
        <v>4</v>
      </c>
      <c r="B8" s="5">
        <f t="shared" si="1"/>
        <v>70</v>
      </c>
      <c r="C8" s="5">
        <v>30</v>
      </c>
      <c r="D8" s="8" t="s">
        <v>6</v>
      </c>
      <c r="E8" s="15" t="s">
        <v>22</v>
      </c>
    </row>
    <row r="9" spans="1:5" ht="15" customHeight="1" x14ac:dyDescent="0.25">
      <c r="A9" s="14">
        <f t="shared" si="0"/>
        <v>5</v>
      </c>
      <c r="B9" s="5">
        <f t="shared" si="1"/>
        <v>100</v>
      </c>
      <c r="C9" s="5">
        <v>30</v>
      </c>
      <c r="D9" s="8" t="s">
        <v>6</v>
      </c>
      <c r="E9" s="15" t="s">
        <v>23</v>
      </c>
    </row>
    <row r="10" spans="1:5" ht="15" customHeight="1" x14ac:dyDescent="0.25">
      <c r="A10" s="14">
        <f t="shared" si="0"/>
        <v>6</v>
      </c>
      <c r="B10" s="5">
        <f t="shared" si="1"/>
        <v>130</v>
      </c>
      <c r="C10" s="5">
        <v>30</v>
      </c>
      <c r="D10" s="8" t="s">
        <v>6</v>
      </c>
      <c r="E10" s="15" t="s">
        <v>24</v>
      </c>
    </row>
    <row r="11" spans="1:5" ht="15" customHeight="1" x14ac:dyDescent="0.25">
      <c r="A11" s="14">
        <f t="shared" si="0"/>
        <v>7</v>
      </c>
      <c r="B11" s="5">
        <f t="shared" si="1"/>
        <v>160</v>
      </c>
      <c r="C11" s="5">
        <v>2</v>
      </c>
      <c r="D11" s="8" t="s">
        <v>7</v>
      </c>
      <c r="E11" s="15" t="s">
        <v>25</v>
      </c>
    </row>
    <row r="12" spans="1:5" ht="15" customHeight="1" x14ac:dyDescent="0.25">
      <c r="A12" s="14">
        <f t="shared" si="0"/>
        <v>8</v>
      </c>
      <c r="B12" s="5">
        <f t="shared" si="1"/>
        <v>162</v>
      </c>
      <c r="C12" s="5">
        <v>8</v>
      </c>
      <c r="D12" s="8" t="s">
        <v>5</v>
      </c>
      <c r="E12" s="15" t="s">
        <v>26</v>
      </c>
    </row>
    <row r="13" spans="1:5" ht="15" customHeight="1" x14ac:dyDescent="0.25">
      <c r="A13" s="14">
        <f t="shared" si="0"/>
        <v>9</v>
      </c>
      <c r="B13" s="5">
        <f t="shared" ref="B13:B15" si="2">B12+C12</f>
        <v>170</v>
      </c>
      <c r="C13" s="75">
        <f>157+150</f>
        <v>307</v>
      </c>
      <c r="D13" s="7" t="s">
        <v>7</v>
      </c>
      <c r="E13" s="16" t="s">
        <v>123</v>
      </c>
    </row>
    <row r="14" spans="1:5" s="4" customFormat="1" ht="30" customHeight="1" x14ac:dyDescent="0.25">
      <c r="A14" s="14">
        <f t="shared" si="0"/>
        <v>10</v>
      </c>
      <c r="B14" s="5">
        <f t="shared" si="2"/>
        <v>477</v>
      </c>
      <c r="C14" s="6">
        <v>15</v>
      </c>
      <c r="D14" s="7" t="s">
        <v>5</v>
      </c>
      <c r="E14" s="16" t="s">
        <v>104</v>
      </c>
    </row>
    <row r="15" spans="1:5" ht="15" customHeight="1" thickBot="1" x14ac:dyDescent="0.3">
      <c r="A15" s="14">
        <f t="shared" si="0"/>
        <v>11</v>
      </c>
      <c r="B15" s="5">
        <f t="shared" si="2"/>
        <v>492</v>
      </c>
      <c r="C15" s="5">
        <v>9</v>
      </c>
      <c r="D15" s="8" t="s">
        <v>5</v>
      </c>
      <c r="E15" s="15" t="s">
        <v>12</v>
      </c>
    </row>
    <row r="16" spans="1:5" ht="15" customHeight="1" thickBot="1" x14ac:dyDescent="0.3">
      <c r="A16" s="104">
        <f>B15+C15-1</f>
        <v>500</v>
      </c>
      <c r="B16" s="105"/>
      <c r="C16" s="106" t="s">
        <v>89</v>
      </c>
      <c r="D16" s="107"/>
      <c r="E16" s="108"/>
    </row>
  </sheetData>
  <mergeCells count="6">
    <mergeCell ref="A3:B3"/>
    <mergeCell ref="C3:D3"/>
    <mergeCell ref="A1:E1"/>
    <mergeCell ref="A2:E2"/>
    <mergeCell ref="A16:B16"/>
    <mergeCell ref="C16:E16"/>
  </mergeCells>
  <printOptions horizontalCentered="1"/>
  <pageMargins left="0.511811024" right="0.511811024" top="0.78740157499999996" bottom="0.78740157499999996" header="0.31496062000000002" footer="0.31496062000000002"/>
  <pageSetup paperSize="9" orientation="landscape" r:id="rId1"/>
  <headerFooter>
    <oddHeader>&amp;C&amp;"Calibri"&amp;10&amp;K000000[USOINTERNO]&amp;1#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94" zoomScaleNormal="94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RowHeight="15" x14ac:dyDescent="0.25"/>
  <cols>
    <col min="1" max="1" width="3.85546875" bestFit="1" customWidth="1"/>
    <col min="2" max="2" width="9.85546875" customWidth="1"/>
    <col min="3" max="3" width="10.140625" customWidth="1"/>
    <col min="4" max="4" width="5.85546875" customWidth="1"/>
    <col min="5" max="5" width="58.140625" customWidth="1"/>
  </cols>
  <sheetData>
    <row r="1" spans="1:5" ht="51.95" customHeight="1" x14ac:dyDescent="0.25">
      <c r="A1" s="109" t="s">
        <v>266</v>
      </c>
      <c r="B1" s="110"/>
      <c r="C1" s="110"/>
      <c r="D1" s="110"/>
      <c r="E1" s="111"/>
    </row>
    <row r="2" spans="1:5" x14ac:dyDescent="0.25">
      <c r="A2" s="101" t="s">
        <v>11</v>
      </c>
      <c r="B2" s="102"/>
      <c r="C2" s="102"/>
      <c r="D2" s="102"/>
      <c r="E2" s="103"/>
    </row>
    <row r="3" spans="1:5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x14ac:dyDescent="0.25">
      <c r="A4" s="44" t="s">
        <v>0</v>
      </c>
      <c r="B4" s="45" t="s">
        <v>1</v>
      </c>
      <c r="C4" s="45" t="s">
        <v>2</v>
      </c>
      <c r="D4" s="45" t="s">
        <v>3</v>
      </c>
      <c r="E4" s="46" t="s">
        <v>4</v>
      </c>
    </row>
    <row r="5" spans="1:5" x14ac:dyDescent="0.25">
      <c r="A5" s="47">
        <v>1</v>
      </c>
      <c r="B5" s="48">
        <v>1</v>
      </c>
      <c r="C5" s="48">
        <v>2</v>
      </c>
      <c r="D5" s="49" t="s">
        <v>7</v>
      </c>
      <c r="E5" s="50" t="s">
        <v>69</v>
      </c>
    </row>
    <row r="6" spans="1:5" x14ac:dyDescent="0.25">
      <c r="A6" s="47">
        <f t="shared" ref="A6:A10" si="0">A5+1</f>
        <v>2</v>
      </c>
      <c r="B6" s="48">
        <f>B5+C5</f>
        <v>3</v>
      </c>
      <c r="C6" s="48">
        <v>80</v>
      </c>
      <c r="D6" s="49" t="s">
        <v>6</v>
      </c>
      <c r="E6" s="30" t="s">
        <v>175</v>
      </c>
    </row>
    <row r="7" spans="1:5" s="4" customFormat="1" x14ac:dyDescent="0.25">
      <c r="A7" s="47">
        <f t="shared" si="0"/>
        <v>3</v>
      </c>
      <c r="B7" s="48">
        <f t="shared" ref="B7:B10" si="1">B6+C6</f>
        <v>83</v>
      </c>
      <c r="C7" s="51">
        <v>1</v>
      </c>
      <c r="D7" s="52" t="s">
        <v>6</v>
      </c>
      <c r="E7" s="30" t="s">
        <v>262</v>
      </c>
    </row>
    <row r="8" spans="1:5" s="4" customFormat="1" x14ac:dyDescent="0.25">
      <c r="A8" s="47">
        <f t="shared" si="0"/>
        <v>4</v>
      </c>
      <c r="B8" s="48">
        <f t="shared" si="1"/>
        <v>84</v>
      </c>
      <c r="C8" s="91">
        <f>243+150</f>
        <v>393</v>
      </c>
      <c r="D8" s="52" t="s">
        <v>6</v>
      </c>
      <c r="E8" s="30" t="s">
        <v>176</v>
      </c>
    </row>
    <row r="9" spans="1:5" ht="30" x14ac:dyDescent="0.25">
      <c r="A9" s="47">
        <f t="shared" si="0"/>
        <v>5</v>
      </c>
      <c r="B9" s="48">
        <f t="shared" si="1"/>
        <v>477</v>
      </c>
      <c r="C9" s="51">
        <v>15</v>
      </c>
      <c r="D9" s="52" t="s">
        <v>5</v>
      </c>
      <c r="E9" s="31" t="s">
        <v>104</v>
      </c>
    </row>
    <row r="10" spans="1:5" ht="15.75" thickBot="1" x14ac:dyDescent="0.3">
      <c r="A10" s="47">
        <f t="shared" si="0"/>
        <v>6</v>
      </c>
      <c r="B10" s="48">
        <f t="shared" si="1"/>
        <v>492</v>
      </c>
      <c r="C10" s="48">
        <v>9</v>
      </c>
      <c r="D10" s="49" t="s">
        <v>5</v>
      </c>
      <c r="E10" s="30" t="s">
        <v>12</v>
      </c>
    </row>
    <row r="11" spans="1:5" ht="15.75" thickBot="1" x14ac:dyDescent="0.3">
      <c r="A11" s="112">
        <f>B10+C10-1</f>
        <v>500</v>
      </c>
      <c r="B11" s="113"/>
      <c r="C11" s="114" t="s">
        <v>89</v>
      </c>
      <c r="D11" s="115"/>
      <c r="E11" s="116"/>
    </row>
  </sheetData>
  <mergeCells count="6">
    <mergeCell ref="A1:E1"/>
    <mergeCell ref="A2:E2"/>
    <mergeCell ref="A3:B3"/>
    <mergeCell ref="C3:D3"/>
    <mergeCell ref="A11:B11"/>
    <mergeCell ref="C11:E1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defaultRowHeight="15" x14ac:dyDescent="0.25"/>
  <cols>
    <col min="4" max="4" width="4.85546875" bestFit="1" customWidth="1"/>
    <col min="5" max="5" width="59.28515625" customWidth="1"/>
  </cols>
  <sheetData>
    <row r="1" spans="1:5" ht="42.95" customHeight="1" x14ac:dyDescent="0.25">
      <c r="A1" s="117" t="s">
        <v>272</v>
      </c>
      <c r="B1" s="118"/>
      <c r="C1" s="118"/>
      <c r="D1" s="118"/>
      <c r="E1" s="119"/>
    </row>
    <row r="2" spans="1:5" x14ac:dyDescent="0.25">
      <c r="A2" s="101" t="s">
        <v>11</v>
      </c>
      <c r="B2" s="102"/>
      <c r="C2" s="102"/>
      <c r="D2" s="102"/>
      <c r="E2" s="103"/>
    </row>
    <row r="3" spans="1:5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x14ac:dyDescent="0.25">
      <c r="A4" s="44" t="s">
        <v>0</v>
      </c>
      <c r="B4" s="45" t="s">
        <v>1</v>
      </c>
      <c r="C4" s="45" t="s">
        <v>2</v>
      </c>
      <c r="D4" s="45" t="s">
        <v>3</v>
      </c>
      <c r="E4" s="46" t="s">
        <v>4</v>
      </c>
    </row>
    <row r="5" spans="1:5" x14ac:dyDescent="0.25">
      <c r="A5" s="47">
        <v>1</v>
      </c>
      <c r="B5" s="48">
        <v>1</v>
      </c>
      <c r="C5" s="48">
        <v>2</v>
      </c>
      <c r="D5" s="49" t="s">
        <v>7</v>
      </c>
      <c r="E5" s="50" t="s">
        <v>79</v>
      </c>
    </row>
    <row r="6" spans="1:5" x14ac:dyDescent="0.25">
      <c r="A6" s="47">
        <f t="shared" ref="A6:A11" si="0">A5+1</f>
        <v>2</v>
      </c>
      <c r="B6" s="48">
        <f>B5+C5</f>
        <v>3</v>
      </c>
      <c r="C6" s="48">
        <v>2</v>
      </c>
      <c r="D6" s="49" t="s">
        <v>5</v>
      </c>
      <c r="E6" s="30" t="s">
        <v>178</v>
      </c>
    </row>
    <row r="7" spans="1:5" s="4" customFormat="1" x14ac:dyDescent="0.25">
      <c r="A7" s="47">
        <f t="shared" si="0"/>
        <v>3</v>
      </c>
      <c r="B7" s="48">
        <f>B6+C6</f>
        <v>5</v>
      </c>
      <c r="C7" s="51">
        <v>9</v>
      </c>
      <c r="D7" s="52" t="s">
        <v>5</v>
      </c>
      <c r="E7" s="30" t="s">
        <v>177</v>
      </c>
    </row>
    <row r="8" spans="1:5" s="4" customFormat="1" ht="24.75" customHeight="1" x14ac:dyDescent="0.25">
      <c r="A8" s="47">
        <f t="shared" si="0"/>
        <v>4</v>
      </c>
      <c r="B8" s="48">
        <f>B7+C7</f>
        <v>14</v>
      </c>
      <c r="C8" s="51">
        <v>1</v>
      </c>
      <c r="D8" s="52" t="s">
        <v>6</v>
      </c>
      <c r="E8" s="30" t="s">
        <v>263</v>
      </c>
    </row>
    <row r="9" spans="1:5" x14ac:dyDescent="0.25">
      <c r="A9" s="47">
        <f t="shared" si="0"/>
        <v>5</v>
      </c>
      <c r="B9" s="48">
        <f>B8+C8</f>
        <v>15</v>
      </c>
      <c r="C9" s="91">
        <f>312+150</f>
        <v>462</v>
      </c>
      <c r="D9" s="52" t="s">
        <v>6</v>
      </c>
      <c r="E9" s="30" t="s">
        <v>176</v>
      </c>
    </row>
    <row r="10" spans="1:5" ht="30" x14ac:dyDescent="0.25">
      <c r="A10" s="47">
        <f t="shared" si="0"/>
        <v>6</v>
      </c>
      <c r="B10" s="48">
        <f t="shared" ref="B10:B11" si="1">B9+C9</f>
        <v>477</v>
      </c>
      <c r="C10" s="51">
        <v>15</v>
      </c>
      <c r="D10" s="52" t="s">
        <v>5</v>
      </c>
      <c r="E10" s="31" t="s">
        <v>104</v>
      </c>
    </row>
    <row r="11" spans="1:5" ht="27.95" customHeight="1" thickBot="1" x14ac:dyDescent="0.3">
      <c r="A11" s="47">
        <f t="shared" si="0"/>
        <v>7</v>
      </c>
      <c r="B11" s="48">
        <f t="shared" si="1"/>
        <v>492</v>
      </c>
      <c r="C11" s="48">
        <v>9</v>
      </c>
      <c r="D11" s="49" t="s">
        <v>5</v>
      </c>
      <c r="E11" s="30" t="s">
        <v>12</v>
      </c>
    </row>
    <row r="12" spans="1:5" ht="15.75" thickBot="1" x14ac:dyDescent="0.3">
      <c r="A12" s="112">
        <f>B11+C11-1</f>
        <v>500</v>
      </c>
      <c r="B12" s="113"/>
      <c r="C12" s="114" t="s">
        <v>89</v>
      </c>
      <c r="D12" s="115"/>
      <c r="E12" s="116"/>
    </row>
  </sheetData>
  <mergeCells count="6">
    <mergeCell ref="A1:E1"/>
    <mergeCell ref="A2:E2"/>
    <mergeCell ref="A3:B3"/>
    <mergeCell ref="C3:D3"/>
    <mergeCell ref="A12:B12"/>
    <mergeCell ref="C12:E12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&amp;C&amp;"Calibri"&amp;10&amp;K000000[USOINTERNO]&amp;1#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37" sqref="E37"/>
    </sheetView>
  </sheetViews>
  <sheetFormatPr defaultColWidth="9.140625" defaultRowHeight="15" x14ac:dyDescent="0.25"/>
  <cols>
    <col min="1" max="1" width="5.85546875" style="4" customWidth="1"/>
    <col min="2" max="2" width="5.85546875" style="1" customWidth="1"/>
    <col min="3" max="3" width="9.85546875" style="1" customWidth="1"/>
    <col min="4" max="4" width="5.85546875" style="1" customWidth="1"/>
    <col min="5" max="5" width="72.85546875" style="1" customWidth="1"/>
    <col min="6" max="16384" width="9.140625" style="4"/>
  </cols>
  <sheetData>
    <row r="1" spans="1:5" ht="45" customHeight="1" x14ac:dyDescent="0.25">
      <c r="A1" s="109" t="s">
        <v>273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80</v>
      </c>
    </row>
    <row r="6" spans="1:5" ht="15" customHeight="1" x14ac:dyDescent="0.25">
      <c r="A6" s="14">
        <f t="shared" ref="A6:A38" si="0">A5+1</f>
        <v>2</v>
      </c>
      <c r="B6" s="5">
        <f t="shared" ref="B6:B38" si="1">B5+C5</f>
        <v>3</v>
      </c>
      <c r="C6" s="5">
        <v>3</v>
      </c>
      <c r="D6" s="8" t="s">
        <v>6</v>
      </c>
      <c r="E6" s="15" t="s">
        <v>35</v>
      </c>
    </row>
    <row r="7" spans="1:5" ht="15" customHeight="1" x14ac:dyDescent="0.25">
      <c r="A7" s="14">
        <f t="shared" si="0"/>
        <v>3</v>
      </c>
      <c r="B7" s="5">
        <f t="shared" si="1"/>
        <v>6</v>
      </c>
      <c r="C7" s="5">
        <v>1</v>
      </c>
      <c r="D7" s="8" t="s">
        <v>5</v>
      </c>
      <c r="E7" s="15" t="s">
        <v>36</v>
      </c>
    </row>
    <row r="8" spans="1:5" ht="15" customHeight="1" x14ac:dyDescent="0.25">
      <c r="A8" s="14">
        <f t="shared" si="0"/>
        <v>4</v>
      </c>
      <c r="B8" s="5">
        <f t="shared" si="1"/>
        <v>7</v>
      </c>
      <c r="C8" s="5">
        <v>15</v>
      </c>
      <c r="D8" s="8" t="s">
        <v>7</v>
      </c>
      <c r="E8" s="15" t="s">
        <v>37</v>
      </c>
    </row>
    <row r="9" spans="1:5" ht="15" customHeight="1" x14ac:dyDescent="0.25">
      <c r="A9" s="14">
        <f t="shared" si="0"/>
        <v>5</v>
      </c>
      <c r="B9" s="5">
        <f t="shared" si="1"/>
        <v>22</v>
      </c>
      <c r="C9" s="5">
        <v>5</v>
      </c>
      <c r="D9" s="8" t="s">
        <v>5</v>
      </c>
      <c r="E9" s="15" t="s">
        <v>38</v>
      </c>
    </row>
    <row r="10" spans="1:5" ht="15" customHeight="1" x14ac:dyDescent="0.25">
      <c r="A10" s="14">
        <f t="shared" si="0"/>
        <v>6</v>
      </c>
      <c r="B10" s="5">
        <f t="shared" si="1"/>
        <v>27</v>
      </c>
      <c r="C10" s="5">
        <v>5</v>
      </c>
      <c r="D10" s="8" t="s">
        <v>5</v>
      </c>
      <c r="E10" s="15" t="s">
        <v>39</v>
      </c>
    </row>
    <row r="11" spans="1:5" ht="15" customHeight="1" x14ac:dyDescent="0.25">
      <c r="A11" s="14">
        <f t="shared" si="0"/>
        <v>7</v>
      </c>
      <c r="B11" s="5">
        <f t="shared" si="1"/>
        <v>32</v>
      </c>
      <c r="C11" s="5">
        <v>5</v>
      </c>
      <c r="D11" s="8" t="s">
        <v>5</v>
      </c>
      <c r="E11" s="15" t="s">
        <v>40</v>
      </c>
    </row>
    <row r="12" spans="1:5" ht="15" customHeight="1" x14ac:dyDescent="0.25">
      <c r="A12" s="14">
        <f t="shared" si="0"/>
        <v>8</v>
      </c>
      <c r="B12" s="5">
        <f t="shared" si="1"/>
        <v>37</v>
      </c>
      <c r="C12" s="5">
        <v>6</v>
      </c>
      <c r="D12" s="8" t="s">
        <v>5</v>
      </c>
      <c r="E12" s="15" t="s">
        <v>41</v>
      </c>
    </row>
    <row r="13" spans="1:5" ht="15" customHeight="1" x14ac:dyDescent="0.25">
      <c r="A13" s="14">
        <f t="shared" si="0"/>
        <v>9</v>
      </c>
      <c r="B13" s="5">
        <f t="shared" si="1"/>
        <v>43</v>
      </c>
      <c r="C13" s="5">
        <v>5</v>
      </c>
      <c r="D13" s="8" t="s">
        <v>5</v>
      </c>
      <c r="E13" s="15" t="s">
        <v>42</v>
      </c>
    </row>
    <row r="14" spans="1:5" ht="15" customHeight="1" x14ac:dyDescent="0.25">
      <c r="A14" s="14">
        <f t="shared" si="0"/>
        <v>10</v>
      </c>
      <c r="B14" s="5">
        <f t="shared" si="1"/>
        <v>48</v>
      </c>
      <c r="C14" s="5">
        <v>6</v>
      </c>
      <c r="D14" s="8" t="s">
        <v>5</v>
      </c>
      <c r="E14" s="15" t="s">
        <v>43</v>
      </c>
    </row>
    <row r="15" spans="1:5" ht="15" customHeight="1" x14ac:dyDescent="0.25">
      <c r="A15" s="14">
        <f t="shared" si="0"/>
        <v>11</v>
      </c>
      <c r="B15" s="5">
        <f t="shared" si="1"/>
        <v>54</v>
      </c>
      <c r="C15" s="5">
        <v>1</v>
      </c>
      <c r="D15" s="8" t="s">
        <v>5</v>
      </c>
      <c r="E15" s="15" t="s">
        <v>44</v>
      </c>
    </row>
    <row r="16" spans="1:5" ht="15" customHeight="1" x14ac:dyDescent="0.25">
      <c r="A16" s="14">
        <f t="shared" si="0"/>
        <v>12</v>
      </c>
      <c r="B16" s="5">
        <f t="shared" si="1"/>
        <v>55</v>
      </c>
      <c r="C16" s="5">
        <v>14</v>
      </c>
      <c r="D16" s="8" t="s">
        <v>5</v>
      </c>
      <c r="E16" s="15" t="s">
        <v>45</v>
      </c>
    </row>
    <row r="17" spans="1:5" ht="16.5" customHeight="1" x14ac:dyDescent="0.25">
      <c r="A17" s="14">
        <f t="shared" si="0"/>
        <v>13</v>
      </c>
      <c r="B17" s="5">
        <f t="shared" si="1"/>
        <v>69</v>
      </c>
      <c r="C17" s="5">
        <v>1</v>
      </c>
      <c r="D17" s="8" t="s">
        <v>7</v>
      </c>
      <c r="E17" s="30" t="s">
        <v>136</v>
      </c>
    </row>
    <row r="18" spans="1:5" ht="45" customHeight="1" x14ac:dyDescent="0.25">
      <c r="A18" s="14">
        <f t="shared" si="0"/>
        <v>14</v>
      </c>
      <c r="B18" s="5">
        <f t="shared" si="1"/>
        <v>70</v>
      </c>
      <c r="C18" s="5">
        <v>14</v>
      </c>
      <c r="D18" s="8" t="s">
        <v>5</v>
      </c>
      <c r="E18" s="15" t="s">
        <v>46</v>
      </c>
    </row>
    <row r="19" spans="1:5" ht="26.45" customHeight="1" x14ac:dyDescent="0.25">
      <c r="A19" s="14">
        <f t="shared" si="0"/>
        <v>15</v>
      </c>
      <c r="B19" s="5">
        <f t="shared" si="1"/>
        <v>84</v>
      </c>
      <c r="C19" s="5">
        <v>8</v>
      </c>
      <c r="D19" s="8" t="s">
        <v>5</v>
      </c>
      <c r="E19" s="30" t="s">
        <v>142</v>
      </c>
    </row>
    <row r="20" spans="1:5" ht="15" customHeight="1" x14ac:dyDescent="0.25">
      <c r="A20" s="14">
        <f t="shared" si="0"/>
        <v>16</v>
      </c>
      <c r="B20" s="5">
        <f t="shared" si="1"/>
        <v>92</v>
      </c>
      <c r="C20" s="5">
        <v>8</v>
      </c>
      <c r="D20" s="8" t="s">
        <v>7</v>
      </c>
      <c r="E20" s="15" t="s">
        <v>47</v>
      </c>
    </row>
    <row r="21" spans="1:5" ht="15" customHeight="1" x14ac:dyDescent="0.25">
      <c r="A21" s="14">
        <f t="shared" si="0"/>
        <v>17</v>
      </c>
      <c r="B21" s="5">
        <f t="shared" si="1"/>
        <v>100</v>
      </c>
      <c r="C21" s="5">
        <v>2</v>
      </c>
      <c r="D21" s="8" t="s">
        <v>7</v>
      </c>
      <c r="E21" s="15" t="s">
        <v>48</v>
      </c>
    </row>
    <row r="22" spans="1:5" ht="15" customHeight="1" x14ac:dyDescent="0.25">
      <c r="A22" s="14">
        <f t="shared" si="0"/>
        <v>18</v>
      </c>
      <c r="B22" s="5">
        <f t="shared" si="1"/>
        <v>102</v>
      </c>
      <c r="C22" s="5">
        <v>15</v>
      </c>
      <c r="D22" s="8" t="s">
        <v>6</v>
      </c>
      <c r="E22" s="15" t="s">
        <v>49</v>
      </c>
    </row>
    <row r="23" spans="1:5" ht="15" customHeight="1" x14ac:dyDescent="0.25">
      <c r="A23" s="14">
        <f t="shared" si="0"/>
        <v>19</v>
      </c>
      <c r="B23" s="5">
        <f t="shared" si="1"/>
        <v>117</v>
      </c>
      <c r="C23" s="5">
        <v>2</v>
      </c>
      <c r="D23" s="8" t="s">
        <v>7</v>
      </c>
      <c r="E23" s="15" t="s">
        <v>50</v>
      </c>
    </row>
    <row r="24" spans="1:5" ht="15.6" customHeight="1" x14ac:dyDescent="0.25">
      <c r="A24" s="14">
        <f t="shared" si="0"/>
        <v>20</v>
      </c>
      <c r="B24" s="5">
        <f t="shared" si="1"/>
        <v>119</v>
      </c>
      <c r="C24" s="5">
        <v>8</v>
      </c>
      <c r="D24" s="8" t="s">
        <v>5</v>
      </c>
      <c r="E24" s="30" t="s">
        <v>138</v>
      </c>
    </row>
    <row r="25" spans="1:5" ht="15" customHeight="1" x14ac:dyDescent="0.25">
      <c r="A25" s="14">
        <f t="shared" si="0"/>
        <v>21</v>
      </c>
      <c r="B25" s="5">
        <f t="shared" si="1"/>
        <v>127</v>
      </c>
      <c r="C25" s="5">
        <v>25</v>
      </c>
      <c r="D25" s="8" t="s">
        <v>6</v>
      </c>
      <c r="E25" s="15" t="s">
        <v>51</v>
      </c>
    </row>
    <row r="26" spans="1:5" ht="18.600000000000001" customHeight="1" x14ac:dyDescent="0.25">
      <c r="A26" s="14">
        <f t="shared" si="0"/>
        <v>22</v>
      </c>
      <c r="B26" s="5">
        <f t="shared" si="1"/>
        <v>152</v>
      </c>
      <c r="C26" s="5">
        <v>5</v>
      </c>
      <c r="D26" s="8" t="s">
        <v>6</v>
      </c>
      <c r="E26" s="30" t="s">
        <v>137</v>
      </c>
    </row>
    <row r="27" spans="1:5" ht="15.95" customHeight="1" x14ac:dyDescent="0.25">
      <c r="A27" s="14">
        <f t="shared" si="0"/>
        <v>23</v>
      </c>
      <c r="B27" s="5">
        <f t="shared" si="1"/>
        <v>157</v>
      </c>
      <c r="C27" s="5">
        <v>3</v>
      </c>
      <c r="D27" s="8" t="s">
        <v>7</v>
      </c>
      <c r="E27" s="30" t="s">
        <v>145</v>
      </c>
    </row>
    <row r="28" spans="1:5" ht="15.95" customHeight="1" x14ac:dyDescent="0.25">
      <c r="A28" s="14">
        <f t="shared" si="0"/>
        <v>24</v>
      </c>
      <c r="B28" s="5">
        <f t="shared" si="1"/>
        <v>160</v>
      </c>
      <c r="C28" s="5">
        <v>8</v>
      </c>
      <c r="D28" s="8" t="s">
        <v>5</v>
      </c>
      <c r="E28" s="30" t="s">
        <v>141</v>
      </c>
    </row>
    <row r="29" spans="1:5" ht="15" customHeight="1" x14ac:dyDescent="0.25">
      <c r="A29" s="14">
        <f t="shared" si="0"/>
        <v>25</v>
      </c>
      <c r="B29" s="5">
        <f t="shared" si="1"/>
        <v>168</v>
      </c>
      <c r="C29" s="5">
        <v>25</v>
      </c>
      <c r="D29" s="8" t="s">
        <v>5</v>
      </c>
      <c r="E29" s="15" t="s">
        <v>52</v>
      </c>
    </row>
    <row r="30" spans="1:5" ht="15" customHeight="1" x14ac:dyDescent="0.25">
      <c r="A30" s="14">
        <f t="shared" si="0"/>
        <v>26</v>
      </c>
      <c r="B30" s="5">
        <f t="shared" si="1"/>
        <v>193</v>
      </c>
      <c r="C30" s="5">
        <v>5</v>
      </c>
      <c r="D30" s="8" t="s">
        <v>6</v>
      </c>
      <c r="E30" s="15" t="s">
        <v>53</v>
      </c>
    </row>
    <row r="31" spans="1:5" ht="12.6" customHeight="1" x14ac:dyDescent="0.25">
      <c r="A31" s="14">
        <f t="shared" si="0"/>
        <v>27</v>
      </c>
      <c r="B31" s="5">
        <f t="shared" si="1"/>
        <v>198</v>
      </c>
      <c r="C31" s="5">
        <v>3</v>
      </c>
      <c r="D31" s="8" t="s">
        <v>6</v>
      </c>
      <c r="E31" s="15" t="s">
        <v>140</v>
      </c>
    </row>
    <row r="32" spans="1:5" ht="15" customHeight="1" x14ac:dyDescent="0.25">
      <c r="A32" s="14">
        <f t="shared" si="0"/>
        <v>28</v>
      </c>
      <c r="B32" s="5">
        <f t="shared" si="1"/>
        <v>201</v>
      </c>
      <c r="C32" s="9">
        <v>15</v>
      </c>
      <c r="D32" s="8" t="s">
        <v>5</v>
      </c>
      <c r="E32" s="15" t="s">
        <v>54</v>
      </c>
    </row>
    <row r="33" spans="1:5" ht="21" customHeight="1" x14ac:dyDescent="0.25">
      <c r="A33" s="14">
        <f t="shared" si="0"/>
        <v>29</v>
      </c>
      <c r="B33" s="5">
        <f t="shared" si="1"/>
        <v>216</v>
      </c>
      <c r="C33" s="9">
        <v>1</v>
      </c>
      <c r="D33" s="8" t="s">
        <v>7</v>
      </c>
      <c r="E33" s="30" t="s">
        <v>143</v>
      </c>
    </row>
    <row r="34" spans="1:5" ht="16.5" customHeight="1" x14ac:dyDescent="0.25">
      <c r="A34" s="14">
        <f t="shared" si="0"/>
        <v>30</v>
      </c>
      <c r="B34" s="5">
        <f t="shared" si="1"/>
        <v>217</v>
      </c>
      <c r="C34" s="9">
        <v>14</v>
      </c>
      <c r="D34" s="8" t="s">
        <v>5</v>
      </c>
      <c r="E34" s="30" t="s">
        <v>144</v>
      </c>
    </row>
    <row r="35" spans="1:5" ht="15" customHeight="1" x14ac:dyDescent="0.25">
      <c r="A35" s="14">
        <f t="shared" si="0"/>
        <v>31</v>
      </c>
      <c r="B35" s="5">
        <f t="shared" si="1"/>
        <v>231</v>
      </c>
      <c r="C35" s="9">
        <v>40</v>
      </c>
      <c r="D35" s="8" t="s">
        <v>7</v>
      </c>
      <c r="E35" s="15" t="s">
        <v>55</v>
      </c>
    </row>
    <row r="36" spans="1:5" ht="15" customHeight="1" x14ac:dyDescent="0.25">
      <c r="A36" s="14">
        <f t="shared" si="0"/>
        <v>32</v>
      </c>
      <c r="B36" s="5">
        <f>B35+C35</f>
        <v>271</v>
      </c>
      <c r="C36" s="92">
        <f>56+150</f>
        <v>206</v>
      </c>
      <c r="D36" s="8" t="s">
        <v>7</v>
      </c>
      <c r="E36" s="16" t="s">
        <v>123</v>
      </c>
    </row>
    <row r="37" spans="1:5" ht="15" customHeight="1" x14ac:dyDescent="0.25">
      <c r="A37" s="14">
        <f t="shared" si="0"/>
        <v>33</v>
      </c>
      <c r="B37" s="5">
        <f t="shared" ref="B37" si="2">B36+C36</f>
        <v>477</v>
      </c>
      <c r="C37" s="6">
        <v>15</v>
      </c>
      <c r="D37" s="7" t="s">
        <v>5</v>
      </c>
      <c r="E37" s="31" t="s">
        <v>139</v>
      </c>
    </row>
    <row r="38" spans="1:5" ht="15" customHeight="1" thickBot="1" x14ac:dyDescent="0.3">
      <c r="A38" s="14">
        <f t="shared" si="0"/>
        <v>34</v>
      </c>
      <c r="B38" s="5">
        <f t="shared" si="1"/>
        <v>492</v>
      </c>
      <c r="C38" s="5">
        <v>9</v>
      </c>
      <c r="D38" s="8" t="s">
        <v>5</v>
      </c>
      <c r="E38" s="15" t="s">
        <v>12</v>
      </c>
    </row>
    <row r="39" spans="1:5" ht="15" customHeight="1" thickBot="1" x14ac:dyDescent="0.3">
      <c r="A39" s="104">
        <f>B38+C38-1</f>
        <v>500</v>
      </c>
      <c r="B39" s="105"/>
      <c r="C39" s="106" t="s">
        <v>89</v>
      </c>
      <c r="D39" s="107"/>
      <c r="E39" s="108"/>
    </row>
  </sheetData>
  <mergeCells count="6">
    <mergeCell ref="A1:E1"/>
    <mergeCell ref="A2:E2"/>
    <mergeCell ref="A3:B3"/>
    <mergeCell ref="C3:D3"/>
    <mergeCell ref="A39:B39"/>
    <mergeCell ref="C39:E39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0" sqref="E20"/>
    </sheetView>
  </sheetViews>
  <sheetFormatPr defaultColWidth="9.140625" defaultRowHeight="15" x14ac:dyDescent="0.25"/>
  <cols>
    <col min="1" max="1" width="5.85546875" style="4" customWidth="1"/>
    <col min="2" max="2" width="5.85546875" style="1" customWidth="1"/>
    <col min="3" max="3" width="9.85546875" style="1" customWidth="1"/>
    <col min="4" max="4" width="5.85546875" style="1" customWidth="1"/>
    <col min="5" max="5" width="72.85546875" style="1" customWidth="1"/>
    <col min="6" max="16384" width="9.140625" style="4"/>
  </cols>
  <sheetData>
    <row r="1" spans="1:5" ht="45" customHeight="1" x14ac:dyDescent="0.25">
      <c r="A1" s="109" t="s">
        <v>274</v>
      </c>
      <c r="B1" s="110"/>
      <c r="C1" s="110"/>
      <c r="D1" s="110"/>
      <c r="E1" s="111"/>
    </row>
    <row r="2" spans="1:5" ht="15" customHeight="1" x14ac:dyDescent="0.25">
      <c r="A2" s="101" t="s">
        <v>11</v>
      </c>
      <c r="B2" s="102"/>
      <c r="C2" s="102"/>
      <c r="D2" s="102"/>
      <c r="E2" s="103"/>
    </row>
    <row r="3" spans="1:5" ht="15" customHeight="1" x14ac:dyDescent="0.25">
      <c r="A3" s="95" t="s">
        <v>8</v>
      </c>
      <c r="B3" s="96"/>
      <c r="C3" s="97" t="s">
        <v>9</v>
      </c>
      <c r="D3" s="97"/>
      <c r="E3" s="11" t="s">
        <v>10</v>
      </c>
    </row>
    <row r="4" spans="1:5" ht="15" customHeight="1" x14ac:dyDescent="0.25">
      <c r="A4" s="12" t="s">
        <v>0</v>
      </c>
      <c r="B4" s="10" t="s">
        <v>1</v>
      </c>
      <c r="C4" s="10" t="s">
        <v>2</v>
      </c>
      <c r="D4" s="10" t="s">
        <v>3</v>
      </c>
      <c r="E4" s="13" t="s">
        <v>4</v>
      </c>
    </row>
    <row r="5" spans="1:5" ht="15" customHeight="1" x14ac:dyDescent="0.25">
      <c r="A5" s="14">
        <v>1</v>
      </c>
      <c r="B5" s="5">
        <v>1</v>
      </c>
      <c r="C5" s="5">
        <v>2</v>
      </c>
      <c r="D5" s="8" t="s">
        <v>7</v>
      </c>
      <c r="E5" s="24" t="s">
        <v>81</v>
      </c>
    </row>
    <row r="6" spans="1:5" ht="30" customHeight="1" x14ac:dyDescent="0.25">
      <c r="A6" s="28">
        <f t="shared" ref="A6:A21" si="0">A5+1</f>
        <v>2</v>
      </c>
      <c r="B6" s="5">
        <f>B5+C5</f>
        <v>3</v>
      </c>
      <c r="C6" s="5">
        <v>70</v>
      </c>
      <c r="D6" s="8" t="s">
        <v>7</v>
      </c>
      <c r="E6" s="15" t="s">
        <v>56</v>
      </c>
    </row>
    <row r="7" spans="1:5" ht="30" customHeight="1" x14ac:dyDescent="0.25">
      <c r="A7" s="28">
        <f t="shared" si="0"/>
        <v>3</v>
      </c>
      <c r="B7" s="5">
        <f t="shared" ref="B7:B21" si="1">B6+C6</f>
        <v>73</v>
      </c>
      <c r="C7" s="5">
        <v>40</v>
      </c>
      <c r="D7" s="8" t="s">
        <v>6</v>
      </c>
      <c r="E7" s="15" t="s">
        <v>57</v>
      </c>
    </row>
    <row r="8" spans="1:5" ht="15" customHeight="1" x14ac:dyDescent="0.25">
      <c r="A8" s="28">
        <f t="shared" si="0"/>
        <v>4</v>
      </c>
      <c r="B8" s="5">
        <f t="shared" si="1"/>
        <v>113</v>
      </c>
      <c r="C8" s="5">
        <v>9</v>
      </c>
      <c r="D8" s="8" t="s">
        <v>5</v>
      </c>
      <c r="E8" s="15" t="s">
        <v>58</v>
      </c>
    </row>
    <row r="9" spans="1:5" ht="15" customHeight="1" x14ac:dyDescent="0.25">
      <c r="A9" s="28">
        <f t="shared" si="0"/>
        <v>5</v>
      </c>
      <c r="B9" s="5">
        <f t="shared" si="1"/>
        <v>122</v>
      </c>
      <c r="C9" s="5">
        <v>1</v>
      </c>
      <c r="D9" s="8" t="s">
        <v>5</v>
      </c>
      <c r="E9" s="15" t="s">
        <v>59</v>
      </c>
    </row>
    <row r="10" spans="1:5" ht="15" customHeight="1" x14ac:dyDescent="0.25">
      <c r="A10" s="28">
        <f t="shared" si="0"/>
        <v>6</v>
      </c>
      <c r="B10" s="5">
        <f t="shared" si="1"/>
        <v>123</v>
      </c>
      <c r="C10" s="9">
        <v>9</v>
      </c>
      <c r="D10" s="8" t="s">
        <v>5</v>
      </c>
      <c r="E10" s="15" t="s">
        <v>60</v>
      </c>
    </row>
    <row r="11" spans="1:5" ht="15" customHeight="1" x14ac:dyDescent="0.25">
      <c r="A11" s="28">
        <f t="shared" si="0"/>
        <v>7</v>
      </c>
      <c r="B11" s="5">
        <f t="shared" si="1"/>
        <v>132</v>
      </c>
      <c r="C11" s="9">
        <v>15</v>
      </c>
      <c r="D11" s="8" t="s">
        <v>5</v>
      </c>
      <c r="E11" s="15" t="s">
        <v>61</v>
      </c>
    </row>
    <row r="12" spans="1:5" ht="15" customHeight="1" x14ac:dyDescent="0.25">
      <c r="A12" s="28">
        <f t="shared" si="0"/>
        <v>8</v>
      </c>
      <c r="B12" s="5">
        <f t="shared" si="1"/>
        <v>147</v>
      </c>
      <c r="C12" s="9">
        <v>15</v>
      </c>
      <c r="D12" s="8" t="s">
        <v>5</v>
      </c>
      <c r="E12" s="15" t="s">
        <v>62</v>
      </c>
    </row>
    <row r="13" spans="1:5" ht="15" customHeight="1" x14ac:dyDescent="0.25">
      <c r="A13" s="28">
        <f t="shared" si="0"/>
        <v>9</v>
      </c>
      <c r="B13" s="5">
        <f t="shared" si="1"/>
        <v>162</v>
      </c>
      <c r="C13" s="9">
        <v>15</v>
      </c>
      <c r="D13" s="8" t="s">
        <v>5</v>
      </c>
      <c r="E13" s="15" t="s">
        <v>63</v>
      </c>
    </row>
    <row r="14" spans="1:5" ht="15" customHeight="1" x14ac:dyDescent="0.25">
      <c r="A14" s="28">
        <f t="shared" si="0"/>
        <v>10</v>
      </c>
      <c r="B14" s="5">
        <f t="shared" si="1"/>
        <v>177</v>
      </c>
      <c r="C14" s="9">
        <v>15</v>
      </c>
      <c r="D14" s="8" t="s">
        <v>5</v>
      </c>
      <c r="E14" s="15" t="s">
        <v>64</v>
      </c>
    </row>
    <row r="15" spans="1:5" ht="15" customHeight="1" x14ac:dyDescent="0.25">
      <c r="A15" s="28">
        <f t="shared" si="0"/>
        <v>11</v>
      </c>
      <c r="B15" s="5">
        <f t="shared" si="1"/>
        <v>192</v>
      </c>
      <c r="C15" s="9">
        <v>15</v>
      </c>
      <c r="D15" s="8" t="s">
        <v>5</v>
      </c>
      <c r="E15" s="15" t="s">
        <v>65</v>
      </c>
    </row>
    <row r="16" spans="1:5" ht="45" customHeight="1" x14ac:dyDescent="0.25">
      <c r="A16" s="28">
        <f t="shared" si="0"/>
        <v>12</v>
      </c>
      <c r="B16" s="5">
        <f t="shared" si="1"/>
        <v>207</v>
      </c>
      <c r="C16" s="9">
        <v>1</v>
      </c>
      <c r="D16" s="8" t="s">
        <v>7</v>
      </c>
      <c r="E16" s="15" t="s">
        <v>66</v>
      </c>
    </row>
    <row r="17" spans="1:5" ht="45" customHeight="1" x14ac:dyDescent="0.25">
      <c r="A17" s="28">
        <f t="shared" si="0"/>
        <v>13</v>
      </c>
      <c r="B17" s="5">
        <f t="shared" si="1"/>
        <v>208</v>
      </c>
      <c r="C17" s="5">
        <v>14</v>
      </c>
      <c r="D17" s="8" t="s">
        <v>5</v>
      </c>
      <c r="E17" s="15" t="s">
        <v>67</v>
      </c>
    </row>
    <row r="18" spans="1:5" ht="15" customHeight="1" x14ac:dyDescent="0.25">
      <c r="A18" s="28">
        <f t="shared" si="0"/>
        <v>14</v>
      </c>
      <c r="B18" s="5">
        <f t="shared" si="1"/>
        <v>222</v>
      </c>
      <c r="C18" s="5">
        <v>40</v>
      </c>
      <c r="D18" s="8" t="s">
        <v>7</v>
      </c>
      <c r="E18" s="15" t="s">
        <v>68</v>
      </c>
    </row>
    <row r="19" spans="1:5" ht="15" customHeight="1" x14ac:dyDescent="0.25">
      <c r="A19" s="28">
        <f t="shared" si="0"/>
        <v>15</v>
      </c>
      <c r="B19" s="5">
        <f t="shared" si="1"/>
        <v>262</v>
      </c>
      <c r="C19" s="90">
        <v>215</v>
      </c>
      <c r="D19" s="8" t="s">
        <v>6</v>
      </c>
      <c r="E19" s="16" t="s">
        <v>123</v>
      </c>
    </row>
    <row r="20" spans="1:5" ht="15" customHeight="1" x14ac:dyDescent="0.25">
      <c r="A20" s="28">
        <f t="shared" si="0"/>
        <v>16</v>
      </c>
      <c r="B20" s="5">
        <f t="shared" si="1"/>
        <v>477</v>
      </c>
      <c r="C20" s="90">
        <v>15</v>
      </c>
      <c r="D20" s="8" t="s">
        <v>5</v>
      </c>
      <c r="E20" s="16" t="s">
        <v>139</v>
      </c>
    </row>
    <row r="21" spans="1:5" ht="15" customHeight="1" thickBot="1" x14ac:dyDescent="0.3">
      <c r="A21" s="28">
        <f t="shared" si="0"/>
        <v>17</v>
      </c>
      <c r="B21" s="5">
        <f t="shared" si="1"/>
        <v>492</v>
      </c>
      <c r="C21" s="5">
        <v>9</v>
      </c>
      <c r="D21" s="8" t="s">
        <v>5</v>
      </c>
      <c r="E21" s="15" t="s">
        <v>12</v>
      </c>
    </row>
    <row r="22" spans="1:5" ht="15" customHeight="1" thickBot="1" x14ac:dyDescent="0.3">
      <c r="A22" s="104">
        <f>B21+C21-1</f>
        <v>500</v>
      </c>
      <c r="B22" s="105"/>
      <c r="C22" s="106" t="s">
        <v>89</v>
      </c>
      <c r="D22" s="107"/>
      <c r="E22" s="108"/>
    </row>
  </sheetData>
  <mergeCells count="6">
    <mergeCell ref="A1:E1"/>
    <mergeCell ref="A2:E2"/>
    <mergeCell ref="A3:B3"/>
    <mergeCell ref="C3:D3"/>
    <mergeCell ref="A22:B22"/>
    <mergeCell ref="C22:E22"/>
  </mergeCells>
  <printOptions horizontalCentered="1"/>
  <pageMargins left="0.511811024" right="0.511811024" top="0.78740157499999996" bottom="0.78740157499999996" header="0.31496062000000002" footer="0.31496062000000002"/>
  <pageSetup orientation="landscape" r:id="rId1"/>
  <headerFooter>
    <oddHeader>&amp;C&amp;"Calibri"&amp;10&amp;K000000[USOINTERNO]&amp;1#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Header</vt:lpstr>
      <vt:lpstr>Modelo de Carta</vt:lpstr>
      <vt:lpstr>Consumidor  Empresa</vt:lpstr>
      <vt:lpstr>Dívidas</vt:lpstr>
      <vt:lpstr>Endereço</vt:lpstr>
      <vt:lpstr>E-Mail</vt:lpstr>
      <vt:lpstr>Telefone</vt:lpstr>
      <vt:lpstr>Boleto</vt:lpstr>
      <vt:lpstr>Boleto Complemento</vt:lpstr>
      <vt:lpstr>Instruções Bancárias</vt:lpstr>
      <vt:lpstr>Dados do Contato</vt:lpstr>
      <vt:lpstr>Cartas Retorno</vt:lpstr>
      <vt:lpstr> E-mail Retorno</vt:lpstr>
      <vt:lpstr>SMS Retorno </vt:lpstr>
      <vt:lpstr>Trailler</vt:lpstr>
      <vt:lpstr>Anexo 01 - Cód. de Retorno</vt:lpstr>
      <vt:lpstr>Anexo 02 - Motivo de Devolução</vt:lpstr>
      <vt:lpstr>Anexo 03 - Retorno E-mail </vt:lpstr>
      <vt:lpstr>Anexo 04 - Retorno 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Alex Rondao Almeida</cp:lastModifiedBy>
  <cp:lastPrinted>2019-02-07T20:52:57Z</cp:lastPrinted>
  <dcterms:created xsi:type="dcterms:W3CDTF">2017-04-20T12:57:45Z</dcterms:created>
  <dcterms:modified xsi:type="dcterms:W3CDTF">2019-07-16T17:51:42Z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eb8e8d-542c-45fc-988d-c31671e1310e_Enabled">
    <vt:lpwstr>True</vt:lpwstr>
  </property>
  <property fmtid="{D5CDD505-2E9C-101B-9397-08002B2CF9AE}" pid="3" name="MSIP_Label_63eb8e8d-542c-45fc-988d-c31671e1310e_SiteId">
    <vt:lpwstr>80ea411e-e6a0-4a15-9e10-508a25f0433e</vt:lpwstr>
  </property>
  <property fmtid="{D5CDD505-2E9C-101B-9397-08002B2CF9AE}" pid="4" name="MSIP_Label_63eb8e8d-542c-45fc-988d-c31671e1310e_Owner">
    <vt:lpwstr>prd.patricia.bruschini@quod.com.br</vt:lpwstr>
  </property>
  <property fmtid="{D5CDD505-2E9C-101B-9397-08002B2CF9AE}" pid="5" name="MSIP_Label_63eb8e8d-542c-45fc-988d-c31671e1310e_SetDate">
    <vt:lpwstr>2019-02-07T17:17:38.0966987Z</vt:lpwstr>
  </property>
  <property fmtid="{D5CDD505-2E9C-101B-9397-08002B2CF9AE}" pid="6" name="MSIP_Label_63eb8e8d-542c-45fc-988d-c31671e1310e_Name">
    <vt:lpwstr>[USOINTERNO]</vt:lpwstr>
  </property>
  <property fmtid="{D5CDD505-2E9C-101B-9397-08002B2CF9AE}" pid="7" name="MSIP_Label_63eb8e8d-542c-45fc-988d-c31671e1310e_Application">
    <vt:lpwstr>Microsoft Azure Information Protection</vt:lpwstr>
  </property>
  <property fmtid="{D5CDD505-2E9C-101B-9397-08002B2CF9AE}" pid="8" name="MSIP_Label_63eb8e8d-542c-45fc-988d-c31671e1310e_Extended_MSFT_Method">
    <vt:lpwstr>Automatic</vt:lpwstr>
  </property>
  <property fmtid="{D5CDD505-2E9C-101B-9397-08002B2CF9AE}" pid="9" name="Sensitivity">
    <vt:lpwstr>[USOINTERNO]</vt:lpwstr>
  </property>
</Properties>
</file>