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27735" windowHeight="13725" activeTab="5"/>
  </bookViews>
  <sheets>
    <sheet name="数据库概览" sheetId="1" r:id="rId1"/>
    <sheet name="Pub_Approval_Workflow" sheetId="2" r:id="rId2"/>
    <sheet name="Pub_Workflow_Node" sheetId="3" r:id="rId3"/>
    <sheet name="Pub_User" sheetId="4" r:id="rId4"/>
    <sheet name="Pub_Role" sheetId="5" r:id="rId5"/>
    <sheet name="Pub_Module" sheetId="6" r:id="rId6"/>
    <sheet name="Pub_Role_Moudule" sheetId="7" r:id="rId7"/>
    <sheet name="Pub_Menu" sheetId="8" r:id="rId8"/>
    <sheet name="Pub_Role_Menu" sheetId="9" r:id="rId9"/>
    <sheet name="辅助" sheetId="10" state="hidden" r:id="rId10"/>
  </sheets>
  <calcPr calcId="145621"/>
</workbook>
</file>

<file path=xl/calcChain.xml><?xml version="1.0" encoding="utf-8"?>
<calcChain xmlns="http://schemas.openxmlformats.org/spreadsheetml/2006/main">
  <c r="B51" i="10" l="1"/>
  <c r="A51" i="10"/>
  <c r="A47" i="10"/>
  <c r="A43" i="10"/>
  <c r="A39" i="10"/>
  <c r="A35" i="10"/>
  <c r="A31" i="10"/>
  <c r="A27" i="10"/>
  <c r="A23" i="10"/>
  <c r="A19" i="10"/>
  <c r="A15" i="10"/>
  <c r="A11" i="10"/>
  <c r="A7" i="10"/>
  <c r="A3" i="10"/>
  <c r="B46" i="10"/>
  <c r="B42" i="10"/>
  <c r="B38" i="10"/>
  <c r="B34" i="10"/>
  <c r="B30" i="10"/>
  <c r="B26" i="10"/>
  <c r="B22" i="10"/>
  <c r="B18" i="10"/>
  <c r="B14" i="10"/>
  <c r="B10" i="10"/>
  <c r="B6" i="10"/>
  <c r="B2" i="10"/>
  <c r="B41" i="10"/>
  <c r="B33" i="10"/>
  <c r="B25" i="10"/>
  <c r="B17" i="10"/>
  <c r="B9" i="10"/>
  <c r="B1" i="10"/>
  <c r="A37" i="10"/>
  <c r="A21" i="10"/>
  <c r="A13" i="10"/>
  <c r="A1" i="10"/>
  <c r="B36" i="10"/>
  <c r="B32" i="10"/>
  <c r="B20" i="10"/>
  <c r="B8" i="10"/>
  <c r="A44" i="10"/>
  <c r="A24" i="10"/>
  <c r="A16" i="10"/>
  <c r="A4" i="10"/>
  <c r="B35" i="10"/>
  <c r="B19" i="10"/>
  <c r="B7" i="10"/>
  <c r="B50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2" i="10"/>
  <c r="B45" i="10"/>
  <c r="B37" i="10"/>
  <c r="B29" i="10"/>
  <c r="B21" i="10"/>
  <c r="B13" i="10"/>
  <c r="B5" i="10"/>
  <c r="A33" i="10"/>
  <c r="A25" i="10"/>
  <c r="A17" i="10"/>
  <c r="A5" i="10"/>
  <c r="B44" i="10"/>
  <c r="B28" i="10"/>
  <c r="B16" i="10"/>
  <c r="B12" i="10"/>
  <c r="A40" i="10"/>
  <c r="A28" i="10"/>
  <c r="A12" i="10"/>
  <c r="B47" i="10"/>
  <c r="B27" i="10"/>
  <c r="B11" i="10"/>
  <c r="B49" i="10"/>
  <c r="A49" i="10"/>
  <c r="A45" i="10"/>
  <c r="A41" i="10"/>
  <c r="A29" i="10"/>
  <c r="A9" i="10"/>
  <c r="B40" i="10"/>
  <c r="B24" i="10"/>
  <c r="B4" i="10"/>
  <c r="A36" i="10"/>
  <c r="A20" i="10"/>
  <c r="B43" i="10"/>
  <c r="B23" i="10"/>
  <c r="B3" i="10"/>
  <c r="B48" i="10"/>
  <c r="B39" i="10"/>
  <c r="A48" i="10"/>
  <c r="A32" i="10"/>
  <c r="A8" i="10"/>
  <c r="B31" i="10"/>
  <c r="B15" i="10"/>
</calcChain>
</file>

<file path=xl/sharedStrings.xml><?xml version="1.0" encoding="utf-8"?>
<sst xmlns="http://schemas.openxmlformats.org/spreadsheetml/2006/main" count="203" uniqueCount="100">
  <si>
    <t>数据库字段</t>
  </si>
  <si>
    <t>数据类型</t>
  </si>
  <si>
    <t>长度</t>
  </si>
  <si>
    <t>非空</t>
  </si>
  <si>
    <t>字段说明</t>
  </si>
  <si>
    <t>ProjectId</t>
  </si>
  <si>
    <t>varchar</t>
  </si>
  <si>
    <t>项目ID</t>
  </si>
  <si>
    <t>编号</t>
  </si>
  <si>
    <t>NodeId</t>
  </si>
  <si>
    <t>ProjectName</t>
  </si>
  <si>
    <t>节点ID</t>
  </si>
  <si>
    <t>项目名称</t>
  </si>
  <si>
    <t>ProjectStatus</t>
  </si>
  <si>
    <t>int</t>
  </si>
  <si>
    <t>NodeType</t>
  </si>
  <si>
    <t>项目状态 1 已完成 2 进行中 3 已取消</t>
  </si>
  <si>
    <t>节点类型 1 产品经理 2 项目经理 3 产品运营</t>
  </si>
  <si>
    <t>RemarkUserId</t>
  </si>
  <si>
    <t>审批者用户ID</t>
  </si>
  <si>
    <t>数据库表名</t>
  </si>
  <si>
    <t>CreateUserId</t>
  </si>
  <si>
    <t>创建者用户ID</t>
  </si>
  <si>
    <t>YLCode</t>
  </si>
  <si>
    <t>宇龙编码</t>
  </si>
  <si>
    <t>Sku</t>
  </si>
  <si>
    <t>说明</t>
  </si>
  <si>
    <t>产品编码</t>
  </si>
  <si>
    <t>Asin</t>
  </si>
  <si>
    <t>亚马逊编码</t>
  </si>
  <si>
    <t>ParentAsin</t>
  </si>
  <si>
    <t>Pub_User</t>
  </si>
  <si>
    <t>亚马逊父编码</t>
  </si>
  <si>
    <t>运营管理系统的用户基本信息表。</t>
  </si>
  <si>
    <t>Pub_Role</t>
  </si>
  <si>
    <t>运营管理系统的角色基本信息表。</t>
  </si>
  <si>
    <t>Pub_Module</t>
  </si>
  <si>
    <t>运营管理系统的模块基本信息表。</t>
  </si>
  <si>
    <t>Pub_Role_Moudule</t>
  </si>
  <si>
    <t>CurrentNode</t>
  </si>
  <si>
    <t>Pub_Menu</t>
  </si>
  <si>
    <t>Pub_Role_Menu</t>
  </si>
  <si>
    <t>Pub_Approval_Workflow</t>
  </si>
  <si>
    <t>项目工作流</t>
  </si>
  <si>
    <t>当前节点 1产品立项 2 项目经理审批 3 运营审批</t>
  </si>
  <si>
    <t>Pub_Workflow_Node</t>
  </si>
  <si>
    <t>ProductionInfo</t>
  </si>
  <si>
    <t>NodeStatus</t>
  </si>
  <si>
    <t>产品信息</t>
  </si>
  <si>
    <t>节点状态 1 完成 2 待审批 3 等待中 4 不通过</t>
  </si>
  <si>
    <t>Remarks</t>
  </si>
  <si>
    <t>审批备注</t>
  </si>
  <si>
    <t>ApprovalTime</t>
  </si>
  <si>
    <t>datetime</t>
  </si>
  <si>
    <t>审批时间</t>
  </si>
  <si>
    <t>CreateTime</t>
  </si>
  <si>
    <t>项目创建时间</t>
  </si>
  <si>
    <t>EndTime</t>
  </si>
  <si>
    <t>结束时间</t>
  </si>
  <si>
    <t>工作流节点</t>
  </si>
  <si>
    <t>小数点</t>
  </si>
  <si>
    <t>RoleId</t>
  </si>
  <si>
    <t>角色ID</t>
  </si>
  <si>
    <t>RoleName</t>
  </si>
  <si>
    <t>角色名称</t>
  </si>
  <si>
    <t>Directions</t>
  </si>
  <si>
    <t>角色说明</t>
  </si>
  <si>
    <t>UserId</t>
  </si>
  <si>
    <t>主键ID，可用做用户登录校验。</t>
  </si>
  <si>
    <t>UserName</t>
  </si>
  <si>
    <t>注册的系统用户名，可用做用户登录校验。</t>
  </si>
  <si>
    <t>Email</t>
  </si>
  <si>
    <t>Xcentz邮箱，邮箱格式"xxx@xcentz.com"，可用做用户登录校验。</t>
  </si>
  <si>
    <t>Cname</t>
  </si>
  <si>
    <t>用户中文名。</t>
  </si>
  <si>
    <t>PassWord</t>
  </si>
  <si>
    <t>用户密码，长度不少于6位。</t>
  </si>
  <si>
    <t>角色ID（Pub_Role的外键），一个用户只能对应一个角色。</t>
  </si>
  <si>
    <t>Phone</t>
  </si>
  <si>
    <t>用户手机号</t>
  </si>
  <si>
    <t>用户创建时间，格式为"yyyy-mm-dd hh:mm:ss"。</t>
  </si>
  <si>
    <t>LastLoginTime</t>
  </si>
  <si>
    <t>用户最近1次登录时间，格式为"yyyy-mm-dd hh:mm:ss"。</t>
  </si>
  <si>
    <t>Token</t>
  </si>
  <si>
    <t>用户登录token</t>
  </si>
  <si>
    <t>ModuleId</t>
  </si>
  <si>
    <t>模块ID</t>
  </si>
  <si>
    <t>MenuId</t>
  </si>
  <si>
    <t>菜单ID</t>
  </si>
  <si>
    <t>MenuName</t>
  </si>
  <si>
    <t>菜单名称</t>
  </si>
  <si>
    <t>ParentId</t>
  </si>
  <si>
    <t>父菜单ID</t>
  </si>
  <si>
    <t>MenuUrl</t>
  </si>
  <si>
    <t>页面Url</t>
  </si>
  <si>
    <t>MenuIconUrl</t>
  </si>
  <si>
    <t>菜单图标Url</t>
  </si>
  <si>
    <t>ModuleName</t>
  </si>
  <si>
    <t>模块名称</t>
  </si>
  <si>
    <t>模块说明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</si>
</sst>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sz val="12"/>
      <name val="Microsoft Yahei"/>
      <family val="2"/>
      <charset val="134"/>
    </font>
    <font>
      <sz val="10"/>
      <name val="Arial"/>
    </font>
    <font>
      <sz val="10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Pub_Module!$B$1</c:f>
              <c:strCache>
                <c:ptCount val="1"/>
                <c:pt idx="0">
                  <c:v>数据类型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Pub_Module!$A$2:$A$6</c:f>
              <c:strCache>
                <c:ptCount val="3"/>
                <c:pt idx="0">
                  <c:v>ModuleId</c:v>
                </c:pt>
                <c:pt idx="1">
                  <c:v>ModuleName</c:v>
                </c:pt>
                <c:pt idx="2">
                  <c:v>Directions</c:v>
                </c:pt>
              </c:strCache>
            </c:strRef>
          </c:cat>
          <c:val>
            <c:numRef>
              <c:f>Pub_Module!$B$2:$B$6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Pub_Module!$C$1</c:f>
              <c:strCache>
                <c:ptCount val="1"/>
                <c:pt idx="0">
                  <c:v>长度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Pub_Module!$A$2:$A$6</c:f>
              <c:strCache>
                <c:ptCount val="3"/>
                <c:pt idx="0">
                  <c:v>ModuleId</c:v>
                </c:pt>
                <c:pt idx="1">
                  <c:v>ModuleName</c:v>
                </c:pt>
                <c:pt idx="2">
                  <c:v>Directions</c:v>
                </c:pt>
              </c:strCache>
            </c:strRef>
          </c:cat>
          <c:val>
            <c:numRef>
              <c:f>Pub_Module!$C$2:$C$6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Pub_Module!$D$1</c:f>
              <c:strCache>
                <c:ptCount val="1"/>
                <c:pt idx="0">
                  <c:v>小数点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Pub_Module!$A$2:$A$6</c:f>
              <c:strCache>
                <c:ptCount val="3"/>
                <c:pt idx="0">
                  <c:v>ModuleId</c:v>
                </c:pt>
                <c:pt idx="1">
                  <c:v>ModuleName</c:v>
                </c:pt>
                <c:pt idx="2">
                  <c:v>Directions</c:v>
                </c:pt>
              </c:strCache>
            </c:strRef>
          </c:cat>
          <c:val>
            <c:numRef>
              <c:f>Pub_Module!$D$2:$D$6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Pub_Module!$E$1</c:f>
              <c:strCache>
                <c:ptCount val="1"/>
                <c:pt idx="0">
                  <c:v>非空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Pub_Module!$A$2:$A$6</c:f>
              <c:strCache>
                <c:ptCount val="3"/>
                <c:pt idx="0">
                  <c:v>ModuleId</c:v>
                </c:pt>
                <c:pt idx="1">
                  <c:v>ModuleName</c:v>
                </c:pt>
                <c:pt idx="2">
                  <c:v>Directions</c:v>
                </c:pt>
              </c:strCache>
            </c:strRef>
          </c:cat>
          <c:val>
            <c:numRef>
              <c:f>Pub_Module!$E$2:$E$6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Pub_Module!$F$1</c:f>
              <c:strCache>
                <c:ptCount val="1"/>
                <c:pt idx="0">
                  <c:v>字段说明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Pub_Module!$A$2:$A$6</c:f>
              <c:strCache>
                <c:ptCount val="3"/>
                <c:pt idx="0">
                  <c:v>ModuleId</c:v>
                </c:pt>
                <c:pt idx="1">
                  <c:v>ModuleName</c:v>
                </c:pt>
                <c:pt idx="2">
                  <c:v>Directions</c:v>
                </c:pt>
              </c:strCache>
            </c:strRef>
          </c:cat>
          <c:val>
            <c:numRef>
              <c:f>Pub_Module!$F$2:$F$6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4800"/>
        <c:axId val="41086336"/>
      </c:barChart>
      <c:catAx>
        <c:axId val="410848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41086336"/>
        <c:crosses val="autoZero"/>
        <c:auto val="1"/>
        <c:lblAlgn val="ctr"/>
        <c:lblOffset val="100"/>
        <c:noMultiLvlLbl val="1"/>
      </c:catAx>
      <c:valAx>
        <c:axId val="4108633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41084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95250</xdr:colOff>
      <xdr:row>5</xdr:row>
      <xdr:rowOff>95250</xdr:rowOff>
    </xdr:from>
    <xdr:ext cx="5715000" cy="3533775"/>
    <xdr:graphicFrame macro="">
      <xdr:nvGraphicFramePr>
        <xdr:cNvPr id="2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4.85546875" customWidth="1"/>
    <col min="2" max="2" width="29.5703125" customWidth="1"/>
    <col min="3" max="3" width="36.28515625" customWidth="1"/>
  </cols>
  <sheetData>
    <row r="1" spans="1:5" ht="15.75" customHeight="1">
      <c r="A1" s="6" t="s">
        <v>8</v>
      </c>
      <c r="B1" s="8" t="s">
        <v>20</v>
      </c>
      <c r="C1" s="8" t="s">
        <v>26</v>
      </c>
    </row>
    <row r="2" spans="1:5" ht="15.75" customHeight="1">
      <c r="A2" s="9">
        <v>1</v>
      </c>
      <c r="B2" s="11" t="s">
        <v>31</v>
      </c>
      <c r="C2" s="11" t="s">
        <v>33</v>
      </c>
    </row>
    <row r="3" spans="1:5" ht="15.75" customHeight="1">
      <c r="A3" s="9">
        <v>2</v>
      </c>
      <c r="B3" s="11" t="s">
        <v>34</v>
      </c>
      <c r="C3" s="11" t="s">
        <v>35</v>
      </c>
    </row>
    <row r="4" spans="1:5" ht="15.75" customHeight="1">
      <c r="A4" s="9">
        <v>3</v>
      </c>
      <c r="B4" s="11" t="s">
        <v>36</v>
      </c>
      <c r="C4" s="11" t="s">
        <v>37</v>
      </c>
    </row>
    <row r="5" spans="1:5" ht="15.75" customHeight="1">
      <c r="A5" s="9">
        <v>4</v>
      </c>
      <c r="B5" s="11" t="s">
        <v>38</v>
      </c>
      <c r="C5" s="13"/>
    </row>
    <row r="6" spans="1:5" ht="15.75" customHeight="1">
      <c r="A6" s="9">
        <v>5</v>
      </c>
      <c r="B6" s="11" t="s">
        <v>40</v>
      </c>
      <c r="C6" s="13"/>
    </row>
    <row r="7" spans="1:5" ht="15.75" customHeight="1">
      <c r="A7" s="9">
        <v>6</v>
      </c>
      <c r="B7" s="11" t="s">
        <v>41</v>
      </c>
      <c r="C7" s="13"/>
    </row>
    <row r="8" spans="1:5" ht="15.75" customHeight="1">
      <c r="A8" s="9">
        <v>7</v>
      </c>
      <c r="B8" s="11" t="s">
        <v>42</v>
      </c>
      <c r="C8" s="11" t="s">
        <v>43</v>
      </c>
    </row>
    <row r="9" spans="1:5" ht="15.75" customHeight="1">
      <c r="A9" s="15">
        <v>8</v>
      </c>
      <c r="B9" s="20" t="s">
        <v>45</v>
      </c>
      <c r="C9" s="20" t="s">
        <v>59</v>
      </c>
      <c r="D9" s="21"/>
      <c r="E9" s="21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sheetData>
    <row r="1" spans="1:2" ht="15.75" customHeight="1">
      <c r="A1" s="31" t="str">
        <f ca="1">IFERROR(__xludf.DUMMYFUNCTION("IMPORTRANGE(""1xgQsjs54sOlcvUr7THESakDexlXrEdWe071oHMnJeus"",""辅助!$a:$b"")"),"字段类型")</f>
        <v>字段类型</v>
      </c>
      <c r="B1" s="31" t="str">
        <f ca="1">IFERROR(__xludf.DUMMYFUNCTION("""COMPUTED_VALUE"""),"标志")</f>
        <v>标志</v>
      </c>
    </row>
    <row r="2" spans="1:2" ht="15.75" customHeight="1">
      <c r="A2" s="31" t="str">
        <f ca="1">IFERROR(__xludf.DUMMYFUNCTION("""COMPUTED_VALUE"""),"date")</f>
        <v>date</v>
      </c>
      <c r="B2" s="31" t="b">
        <f ca="1">IFERROR(__xludf.DUMMYFUNCTION("""COMPUTED_VALUE"""),TRUE)</f>
        <v>1</v>
      </c>
    </row>
    <row r="3" spans="1:2" ht="15.75" customHeight="1">
      <c r="A3" s="31" t="str">
        <f ca="1">IFERROR(__xludf.DUMMYFUNCTION("""COMPUTED_VALUE"""),"datetime")</f>
        <v>datetime</v>
      </c>
      <c r="B3" s="31" t="b">
        <f ca="1">IFERROR(__xludf.DUMMYFUNCTION("""COMPUTED_VALUE"""),FALSE)</f>
        <v>0</v>
      </c>
    </row>
    <row r="4" spans="1:2" ht="15.75" customHeight="1">
      <c r="A4" s="31" t="str">
        <f ca="1">IFERROR(__xludf.DUMMYFUNCTION("""COMPUTED_VALUE"""),"double")</f>
        <v>double</v>
      </c>
      <c r="B4" s="31" t="str">
        <f ca="1">IFERROR(__xludf.DUMMYFUNCTION("""COMPUTED_VALUE"""),"")</f>
        <v/>
      </c>
    </row>
    <row r="5" spans="1:2" ht="15.75" customHeight="1">
      <c r="A5" s="31" t="str">
        <f ca="1">IFERROR(__xludf.DUMMYFUNCTION("""COMPUTED_VALUE"""),"int")</f>
        <v>int</v>
      </c>
      <c r="B5" s="31" t="str">
        <f ca="1">IFERROR(__xludf.DUMMYFUNCTION("""COMPUTED_VALUE"""),"")</f>
        <v/>
      </c>
    </row>
    <row r="6" spans="1:2" ht="15.75" customHeight="1">
      <c r="A6" s="31" t="str">
        <f ca="1">IFERROR(__xludf.DUMMYFUNCTION("""COMPUTED_VALUE"""),"bigint")</f>
        <v>bigint</v>
      </c>
      <c r="B6" s="31" t="str">
        <f ca="1">IFERROR(__xludf.DUMMYFUNCTION("""COMPUTED_VALUE"""),"")</f>
        <v/>
      </c>
    </row>
    <row r="7" spans="1:2" ht="15.75" customHeight="1">
      <c r="A7" s="31" t="str">
        <f ca="1">IFERROR(__xludf.DUMMYFUNCTION("""COMPUTED_VALUE"""),"tinyint")</f>
        <v>tinyint</v>
      </c>
      <c r="B7" s="31" t="str">
        <f ca="1">IFERROR(__xludf.DUMMYFUNCTION("""COMPUTED_VALUE"""),"")</f>
        <v/>
      </c>
    </row>
    <row r="8" spans="1:2" ht="15.75" customHeight="1">
      <c r="A8" s="31" t="str">
        <f ca="1">IFERROR(__xludf.DUMMYFUNCTION("""COMPUTED_VALUE"""),"varchar")</f>
        <v>varchar</v>
      </c>
      <c r="B8" s="31" t="str">
        <f ca="1">IFERROR(__xludf.DUMMYFUNCTION("""COMPUTED_VALUE"""),"")</f>
        <v/>
      </c>
    </row>
    <row r="9" spans="1:2" ht="15.75" customHeight="1">
      <c r="A9" s="31" t="str">
        <f ca="1">IFERROR(__xludf.DUMMYFUNCTION("""COMPUTED_VALUE"""),"")</f>
        <v/>
      </c>
      <c r="B9" s="31" t="str">
        <f ca="1">IFERROR(__xludf.DUMMYFUNCTION("""COMPUTED_VALUE"""),"")</f>
        <v/>
      </c>
    </row>
    <row r="10" spans="1:2" ht="15.75" customHeight="1">
      <c r="A10" s="31" t="str">
        <f ca="1">IFERROR(__xludf.DUMMYFUNCTION("""COMPUTED_VALUE"""),"")</f>
        <v/>
      </c>
      <c r="B10" s="31" t="str">
        <f ca="1">IFERROR(__xludf.DUMMYFUNCTION("""COMPUTED_VALUE"""),"")</f>
        <v/>
      </c>
    </row>
    <row r="11" spans="1:2" ht="15.75" customHeight="1">
      <c r="A11" s="31" t="str">
        <f ca="1">IFERROR(__xludf.DUMMYFUNCTION("""COMPUTED_VALUE"""),"")</f>
        <v/>
      </c>
      <c r="B11" s="31" t="str">
        <f ca="1">IFERROR(__xludf.DUMMYFUNCTION("""COMPUTED_VALUE"""),"")</f>
        <v/>
      </c>
    </row>
    <row r="12" spans="1:2" ht="15.75" customHeight="1">
      <c r="A12" s="31" t="str">
        <f ca="1">IFERROR(__xludf.DUMMYFUNCTION("""COMPUTED_VALUE"""),"")</f>
        <v/>
      </c>
      <c r="B12" s="31" t="str">
        <f ca="1">IFERROR(__xludf.DUMMYFUNCTION("""COMPUTED_VALUE"""),"")</f>
        <v/>
      </c>
    </row>
    <row r="13" spans="1:2" ht="15.75" customHeight="1">
      <c r="A13" s="31" t="str">
        <f ca="1">IFERROR(__xludf.DUMMYFUNCTION("""COMPUTED_VALUE"""),"")</f>
        <v/>
      </c>
      <c r="B13" s="31" t="str">
        <f ca="1">IFERROR(__xludf.DUMMYFUNCTION("""COMPUTED_VALUE"""),"")</f>
        <v/>
      </c>
    </row>
    <row r="14" spans="1:2" ht="15.75" customHeight="1">
      <c r="A14" s="31" t="str">
        <f ca="1">IFERROR(__xludf.DUMMYFUNCTION("""COMPUTED_VALUE"""),"")</f>
        <v/>
      </c>
      <c r="B14" s="31" t="str">
        <f ca="1">IFERROR(__xludf.DUMMYFUNCTION("""COMPUTED_VALUE"""),"")</f>
        <v/>
      </c>
    </row>
    <row r="15" spans="1:2" ht="15.75" customHeight="1">
      <c r="A15" s="31" t="str">
        <f ca="1">IFERROR(__xludf.DUMMYFUNCTION("""COMPUTED_VALUE"""),"")</f>
        <v/>
      </c>
      <c r="B15" s="31" t="str">
        <f ca="1">IFERROR(__xludf.DUMMYFUNCTION("""COMPUTED_VALUE"""),"")</f>
        <v/>
      </c>
    </row>
    <row r="16" spans="1:2" ht="15.75" customHeight="1">
      <c r="A16" s="31" t="str">
        <f ca="1">IFERROR(__xludf.DUMMYFUNCTION("""COMPUTED_VALUE"""),"")</f>
        <v/>
      </c>
      <c r="B16" s="31" t="str">
        <f ca="1">IFERROR(__xludf.DUMMYFUNCTION("""COMPUTED_VALUE"""),"")</f>
        <v/>
      </c>
    </row>
    <row r="17" spans="1:2" ht="15.75" customHeight="1">
      <c r="A17" s="31" t="str">
        <f ca="1">IFERROR(__xludf.DUMMYFUNCTION("""COMPUTED_VALUE"""),"")</f>
        <v/>
      </c>
      <c r="B17" s="31" t="str">
        <f ca="1">IFERROR(__xludf.DUMMYFUNCTION("""COMPUTED_VALUE"""),"")</f>
        <v/>
      </c>
    </row>
    <row r="18" spans="1:2" ht="15.75" customHeight="1">
      <c r="A18" s="31" t="str">
        <f ca="1">IFERROR(__xludf.DUMMYFUNCTION("""COMPUTED_VALUE"""),"")</f>
        <v/>
      </c>
      <c r="B18" s="31" t="str">
        <f ca="1">IFERROR(__xludf.DUMMYFUNCTION("""COMPUTED_VALUE"""),"")</f>
        <v/>
      </c>
    </row>
    <row r="19" spans="1:2" ht="15.75" customHeight="1">
      <c r="A19" s="31" t="str">
        <f ca="1">IFERROR(__xludf.DUMMYFUNCTION("""COMPUTED_VALUE"""),"")</f>
        <v/>
      </c>
      <c r="B19" s="31" t="str">
        <f ca="1">IFERROR(__xludf.DUMMYFUNCTION("""COMPUTED_VALUE"""),"")</f>
        <v/>
      </c>
    </row>
    <row r="20" spans="1:2" ht="15.75" customHeight="1">
      <c r="A20" s="31" t="str">
        <f ca="1">IFERROR(__xludf.DUMMYFUNCTION("""COMPUTED_VALUE"""),"")</f>
        <v/>
      </c>
      <c r="B20" s="31" t="str">
        <f ca="1">IFERROR(__xludf.DUMMYFUNCTION("""COMPUTED_VALUE"""),"")</f>
        <v/>
      </c>
    </row>
    <row r="21" spans="1:2" ht="15.75" customHeight="1">
      <c r="A21" s="31" t="str">
        <f ca="1">IFERROR(__xludf.DUMMYFUNCTION("""COMPUTED_VALUE"""),"")</f>
        <v/>
      </c>
      <c r="B21" s="31" t="str">
        <f ca="1">IFERROR(__xludf.DUMMYFUNCTION("""COMPUTED_VALUE"""),"")</f>
        <v/>
      </c>
    </row>
    <row r="22" spans="1:2" ht="15.75" customHeight="1">
      <c r="A22" s="31" t="str">
        <f ca="1">IFERROR(__xludf.DUMMYFUNCTION("""COMPUTED_VALUE"""),"")</f>
        <v/>
      </c>
      <c r="B22" s="31" t="str">
        <f ca="1">IFERROR(__xludf.DUMMYFUNCTION("""COMPUTED_VALUE"""),"")</f>
        <v/>
      </c>
    </row>
    <row r="23" spans="1:2" ht="15.75" customHeight="1">
      <c r="A23" s="31" t="str">
        <f ca="1">IFERROR(__xludf.DUMMYFUNCTION("""COMPUTED_VALUE"""),"")</f>
        <v/>
      </c>
      <c r="B23" s="31" t="str">
        <f ca="1">IFERROR(__xludf.DUMMYFUNCTION("""COMPUTED_VALUE"""),"")</f>
        <v/>
      </c>
    </row>
    <row r="24" spans="1:2" ht="15.75" customHeight="1">
      <c r="A24" s="31" t="str">
        <f ca="1">IFERROR(__xludf.DUMMYFUNCTION("""COMPUTED_VALUE"""),"")</f>
        <v/>
      </c>
      <c r="B24" s="31" t="str">
        <f ca="1">IFERROR(__xludf.DUMMYFUNCTION("""COMPUTED_VALUE"""),"")</f>
        <v/>
      </c>
    </row>
    <row r="25" spans="1:2" ht="15.75" customHeight="1">
      <c r="A25" s="31" t="str">
        <f ca="1">IFERROR(__xludf.DUMMYFUNCTION("""COMPUTED_VALUE"""),"")</f>
        <v/>
      </c>
      <c r="B25" s="31" t="str">
        <f ca="1">IFERROR(__xludf.DUMMYFUNCTION("""COMPUTED_VALUE"""),"")</f>
        <v/>
      </c>
    </row>
    <row r="26" spans="1:2" ht="15.75" customHeight="1">
      <c r="A26" s="31" t="str">
        <f ca="1">IFERROR(__xludf.DUMMYFUNCTION("""COMPUTED_VALUE"""),"")</f>
        <v/>
      </c>
      <c r="B26" s="31" t="str">
        <f ca="1">IFERROR(__xludf.DUMMYFUNCTION("""COMPUTED_VALUE"""),"")</f>
        <v/>
      </c>
    </row>
    <row r="27" spans="1:2" ht="15.75" customHeight="1">
      <c r="A27" s="31" t="str">
        <f ca="1">IFERROR(__xludf.DUMMYFUNCTION("""COMPUTED_VALUE"""),"")</f>
        <v/>
      </c>
      <c r="B27" s="31" t="str">
        <f ca="1">IFERROR(__xludf.DUMMYFUNCTION("""COMPUTED_VALUE"""),"")</f>
        <v/>
      </c>
    </row>
    <row r="28" spans="1:2" ht="15.75" customHeight="1">
      <c r="A28" s="31" t="str">
        <f ca="1">IFERROR(__xludf.DUMMYFUNCTION("""COMPUTED_VALUE"""),"")</f>
        <v/>
      </c>
      <c r="B28" s="31" t="str">
        <f ca="1">IFERROR(__xludf.DUMMYFUNCTION("""COMPUTED_VALUE"""),"")</f>
        <v/>
      </c>
    </row>
    <row r="29" spans="1:2" ht="15.75" customHeight="1">
      <c r="A29" s="31" t="str">
        <f ca="1">IFERROR(__xludf.DUMMYFUNCTION("""COMPUTED_VALUE"""),"")</f>
        <v/>
      </c>
      <c r="B29" s="31" t="str">
        <f ca="1">IFERROR(__xludf.DUMMYFUNCTION("""COMPUTED_VALUE"""),"")</f>
        <v/>
      </c>
    </row>
    <row r="30" spans="1:2" ht="15.75" customHeight="1">
      <c r="A30" s="31" t="str">
        <f ca="1">IFERROR(__xludf.DUMMYFUNCTION("""COMPUTED_VALUE"""),"")</f>
        <v/>
      </c>
      <c r="B30" s="31" t="str">
        <f ca="1">IFERROR(__xludf.DUMMYFUNCTION("""COMPUTED_VALUE"""),"")</f>
        <v/>
      </c>
    </row>
    <row r="31" spans="1:2" ht="15.75" customHeight="1">
      <c r="A31" s="31" t="str">
        <f ca="1">IFERROR(__xludf.DUMMYFUNCTION("""COMPUTED_VALUE"""),"")</f>
        <v/>
      </c>
      <c r="B31" s="31" t="str">
        <f ca="1">IFERROR(__xludf.DUMMYFUNCTION("""COMPUTED_VALUE"""),"")</f>
        <v/>
      </c>
    </row>
    <row r="32" spans="1:2" ht="15.75" customHeight="1">
      <c r="A32" s="31" t="str">
        <f ca="1">IFERROR(__xludf.DUMMYFUNCTION("""COMPUTED_VALUE"""),"")</f>
        <v/>
      </c>
      <c r="B32" s="31" t="str">
        <f ca="1">IFERROR(__xludf.DUMMYFUNCTION("""COMPUTED_VALUE"""),"")</f>
        <v/>
      </c>
    </row>
    <row r="33" spans="1:2" ht="15.75" customHeight="1">
      <c r="A33" s="31" t="str">
        <f ca="1">IFERROR(__xludf.DUMMYFUNCTION("""COMPUTED_VALUE"""),"")</f>
        <v/>
      </c>
      <c r="B33" s="31" t="str">
        <f ca="1">IFERROR(__xludf.DUMMYFUNCTION("""COMPUTED_VALUE"""),"")</f>
        <v/>
      </c>
    </row>
    <row r="34" spans="1:2" ht="15.75" customHeight="1">
      <c r="A34" s="31" t="str">
        <f ca="1">IFERROR(__xludf.DUMMYFUNCTION("""COMPUTED_VALUE"""),"")</f>
        <v/>
      </c>
      <c r="B34" s="31" t="str">
        <f ca="1">IFERROR(__xludf.DUMMYFUNCTION("""COMPUTED_VALUE"""),"")</f>
        <v/>
      </c>
    </row>
    <row r="35" spans="1:2" ht="15.75" customHeight="1">
      <c r="A35" s="31" t="str">
        <f ca="1">IFERROR(__xludf.DUMMYFUNCTION("""COMPUTED_VALUE"""),"")</f>
        <v/>
      </c>
      <c r="B35" s="31" t="str">
        <f ca="1">IFERROR(__xludf.DUMMYFUNCTION("""COMPUTED_VALUE"""),"")</f>
        <v/>
      </c>
    </row>
    <row r="36" spans="1:2" ht="15.75" customHeight="1">
      <c r="A36" s="31" t="str">
        <f ca="1">IFERROR(__xludf.DUMMYFUNCTION("""COMPUTED_VALUE"""),"")</f>
        <v/>
      </c>
      <c r="B36" s="31" t="str">
        <f ca="1">IFERROR(__xludf.DUMMYFUNCTION("""COMPUTED_VALUE"""),"")</f>
        <v/>
      </c>
    </row>
    <row r="37" spans="1:2" ht="15.75" customHeight="1">
      <c r="A37" s="31" t="str">
        <f ca="1">IFERROR(__xludf.DUMMYFUNCTION("""COMPUTED_VALUE"""),"")</f>
        <v/>
      </c>
      <c r="B37" s="31" t="str">
        <f ca="1">IFERROR(__xludf.DUMMYFUNCTION("""COMPUTED_VALUE"""),"")</f>
        <v/>
      </c>
    </row>
    <row r="38" spans="1:2" ht="15.75" customHeight="1">
      <c r="A38" s="31" t="str">
        <f ca="1">IFERROR(__xludf.DUMMYFUNCTION("""COMPUTED_VALUE"""),"")</f>
        <v/>
      </c>
      <c r="B38" s="31" t="str">
        <f ca="1">IFERROR(__xludf.DUMMYFUNCTION("""COMPUTED_VALUE"""),"")</f>
        <v/>
      </c>
    </row>
    <row r="39" spans="1:2" ht="12.75">
      <c r="A39" s="31" t="str">
        <f ca="1">IFERROR(__xludf.DUMMYFUNCTION("""COMPUTED_VALUE"""),"")</f>
        <v/>
      </c>
      <c r="B39" s="31" t="str">
        <f ca="1">IFERROR(__xludf.DUMMYFUNCTION("""COMPUTED_VALUE"""),"")</f>
        <v/>
      </c>
    </row>
    <row r="40" spans="1:2" ht="12.75">
      <c r="A40" s="31" t="str">
        <f ca="1">IFERROR(__xludf.DUMMYFUNCTION("""COMPUTED_VALUE"""),"")</f>
        <v/>
      </c>
      <c r="B40" s="31" t="str">
        <f ca="1">IFERROR(__xludf.DUMMYFUNCTION("""COMPUTED_VALUE"""),"")</f>
        <v/>
      </c>
    </row>
    <row r="41" spans="1:2" ht="12.75">
      <c r="A41" s="31" t="str">
        <f ca="1">IFERROR(__xludf.DUMMYFUNCTION("""COMPUTED_VALUE"""),"")</f>
        <v/>
      </c>
      <c r="B41" s="31" t="str">
        <f ca="1">IFERROR(__xludf.DUMMYFUNCTION("""COMPUTED_VALUE"""),"")</f>
        <v/>
      </c>
    </row>
    <row r="42" spans="1:2" ht="12.75">
      <c r="A42" s="31" t="str">
        <f ca="1">IFERROR(__xludf.DUMMYFUNCTION("""COMPUTED_VALUE"""),"")</f>
        <v/>
      </c>
      <c r="B42" s="31" t="str">
        <f ca="1">IFERROR(__xludf.DUMMYFUNCTION("""COMPUTED_VALUE"""),"")</f>
        <v/>
      </c>
    </row>
    <row r="43" spans="1:2" ht="12.75">
      <c r="A43" s="31" t="str">
        <f ca="1">IFERROR(__xludf.DUMMYFUNCTION("""COMPUTED_VALUE"""),"")</f>
        <v/>
      </c>
      <c r="B43" s="31" t="str">
        <f ca="1">IFERROR(__xludf.DUMMYFUNCTION("""COMPUTED_VALUE"""),"")</f>
        <v/>
      </c>
    </row>
    <row r="44" spans="1:2" ht="12.75">
      <c r="A44" s="31" t="str">
        <f ca="1">IFERROR(__xludf.DUMMYFUNCTION("""COMPUTED_VALUE"""),"")</f>
        <v/>
      </c>
      <c r="B44" s="31" t="str">
        <f ca="1">IFERROR(__xludf.DUMMYFUNCTION("""COMPUTED_VALUE"""),"")</f>
        <v/>
      </c>
    </row>
    <row r="45" spans="1:2" ht="12.75">
      <c r="A45" s="31" t="str">
        <f ca="1">IFERROR(__xludf.DUMMYFUNCTION("""COMPUTED_VALUE"""),"")</f>
        <v/>
      </c>
      <c r="B45" s="31" t="str">
        <f ca="1">IFERROR(__xludf.DUMMYFUNCTION("""COMPUTED_VALUE"""),"")</f>
        <v/>
      </c>
    </row>
    <row r="46" spans="1:2" ht="12.75">
      <c r="A46" s="31" t="str">
        <f ca="1">IFERROR(__xludf.DUMMYFUNCTION("""COMPUTED_VALUE"""),"")</f>
        <v/>
      </c>
      <c r="B46" s="31" t="str">
        <f ca="1">IFERROR(__xludf.DUMMYFUNCTION("""COMPUTED_VALUE"""),"")</f>
        <v/>
      </c>
    </row>
    <row r="47" spans="1:2" ht="12.75">
      <c r="A47" s="31" t="str">
        <f ca="1">IFERROR(__xludf.DUMMYFUNCTION("""COMPUTED_VALUE"""),"")</f>
        <v/>
      </c>
      <c r="B47" s="31" t="str">
        <f ca="1">IFERROR(__xludf.DUMMYFUNCTION("""COMPUTED_VALUE"""),"")</f>
        <v/>
      </c>
    </row>
    <row r="48" spans="1:2" ht="12.75">
      <c r="A48" s="31" t="str">
        <f ca="1">IFERROR(__xludf.DUMMYFUNCTION("""COMPUTED_VALUE"""),"")</f>
        <v/>
      </c>
      <c r="B48" s="31" t="str">
        <f ca="1">IFERROR(__xludf.DUMMYFUNCTION("""COMPUTED_VALUE"""),"")</f>
        <v/>
      </c>
    </row>
    <row r="49" spans="1:2" ht="12.75">
      <c r="A49" s="31" t="str">
        <f ca="1">IFERROR(__xludf.DUMMYFUNCTION("""COMPUTED_VALUE"""),"")</f>
        <v/>
      </c>
      <c r="B49" s="31" t="str">
        <f ca="1">IFERROR(__xludf.DUMMYFUNCTION("""COMPUTED_VALUE"""),"")</f>
        <v/>
      </c>
    </row>
    <row r="50" spans="1:2" ht="12.75">
      <c r="A50" s="31" t="str">
        <f ca="1">IFERROR(__xludf.DUMMYFUNCTION("""COMPUTED_VALUE"""),"")</f>
        <v/>
      </c>
      <c r="B50" s="31" t="str">
        <f ca="1">IFERROR(__xludf.DUMMYFUNCTION("""COMPUTED_VALUE"""),"")</f>
        <v/>
      </c>
    </row>
    <row r="51" spans="1:2" ht="12.75">
      <c r="A51" s="31" t="str">
        <f ca="1">IFERROR(__xludf.DUMMYFUNCTION("""COMPUTED_VALUE"""),"")</f>
        <v/>
      </c>
      <c r="B51" s="31" t="str">
        <f ca="1">IFERROR(__xludf.DUMMYFUNCTION("""COMPUTED_VALUE"""),"")</f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"/>
  <sheetViews>
    <sheetView workbookViewId="0"/>
  </sheetViews>
  <sheetFormatPr defaultColWidth="14.42578125" defaultRowHeight="15.75" customHeight="1"/>
  <cols>
    <col min="1" max="1" width="32" customWidth="1"/>
    <col min="5" max="5" width="69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3" t="s">
        <v>5</v>
      </c>
      <c r="B2" s="4" t="s">
        <v>6</v>
      </c>
      <c r="C2" s="3">
        <v>60</v>
      </c>
      <c r="D2" s="4" t="b">
        <v>1</v>
      </c>
      <c r="E2" s="5" t="s">
        <v>7</v>
      </c>
    </row>
    <row r="3" spans="1:5" ht="15.75" customHeight="1">
      <c r="A3" s="3" t="s">
        <v>10</v>
      </c>
      <c r="B3" s="4" t="s">
        <v>6</v>
      </c>
      <c r="C3" s="3">
        <v>20</v>
      </c>
      <c r="D3" s="4" t="b">
        <v>1</v>
      </c>
      <c r="E3" s="5" t="s">
        <v>12</v>
      </c>
    </row>
    <row r="4" spans="1:5" ht="15.75" customHeight="1">
      <c r="A4" s="4" t="s">
        <v>13</v>
      </c>
      <c r="B4" s="4" t="s">
        <v>14</v>
      </c>
      <c r="C4" s="4">
        <v>2</v>
      </c>
      <c r="D4" s="4" t="b">
        <v>1</v>
      </c>
      <c r="E4" s="7" t="s">
        <v>16</v>
      </c>
    </row>
    <row r="5" spans="1:5" ht="15.75" customHeight="1">
      <c r="A5" s="4" t="s">
        <v>21</v>
      </c>
      <c r="B5" s="4" t="s">
        <v>6</v>
      </c>
      <c r="C5" s="4">
        <v>60</v>
      </c>
      <c r="D5" s="4" t="b">
        <v>1</v>
      </c>
      <c r="E5" s="7" t="s">
        <v>22</v>
      </c>
    </row>
    <row r="6" spans="1:5" ht="15.75" customHeight="1">
      <c r="A6" s="3" t="s">
        <v>23</v>
      </c>
      <c r="B6" s="4" t="s">
        <v>6</v>
      </c>
      <c r="C6" s="3">
        <v>20</v>
      </c>
      <c r="D6" s="4" t="b">
        <v>1</v>
      </c>
      <c r="E6" s="5" t="s">
        <v>24</v>
      </c>
    </row>
    <row r="7" spans="1:5" ht="15.75" customHeight="1">
      <c r="A7" s="3" t="s">
        <v>25</v>
      </c>
      <c r="B7" s="4" t="s">
        <v>6</v>
      </c>
      <c r="C7" s="3">
        <v>20</v>
      </c>
      <c r="D7" s="4" t="b">
        <v>1</v>
      </c>
      <c r="E7" s="5" t="s">
        <v>27</v>
      </c>
    </row>
    <row r="8" spans="1:5" ht="15.75" customHeight="1">
      <c r="A8" s="4" t="s">
        <v>28</v>
      </c>
      <c r="B8" s="4" t="s">
        <v>6</v>
      </c>
      <c r="C8" s="4">
        <v>20</v>
      </c>
      <c r="D8" s="4" t="b">
        <v>1</v>
      </c>
      <c r="E8" s="7" t="s">
        <v>29</v>
      </c>
    </row>
    <row r="9" spans="1:5" ht="15.75" customHeight="1">
      <c r="A9" s="10" t="s">
        <v>30</v>
      </c>
      <c r="B9" s="4" t="s">
        <v>6</v>
      </c>
      <c r="C9" s="10">
        <v>20</v>
      </c>
      <c r="D9" s="4" t="b">
        <v>1</v>
      </c>
      <c r="E9" s="12" t="s">
        <v>32</v>
      </c>
    </row>
    <row r="10" spans="1:5" ht="15.75" customHeight="1">
      <c r="A10" s="14" t="s">
        <v>39</v>
      </c>
      <c r="B10" s="4" t="s">
        <v>14</v>
      </c>
      <c r="C10" s="14">
        <v>2</v>
      </c>
      <c r="D10" s="4" t="b">
        <v>1</v>
      </c>
      <c r="E10" s="16" t="s">
        <v>44</v>
      </c>
    </row>
    <row r="11" spans="1:5" ht="15.75" customHeight="1">
      <c r="A11" s="3" t="s">
        <v>46</v>
      </c>
      <c r="B11" s="4" t="s">
        <v>6</v>
      </c>
      <c r="C11" s="3">
        <v>60</v>
      </c>
      <c r="D11" s="4" t="b">
        <v>1</v>
      </c>
      <c r="E11" s="17" t="s">
        <v>48</v>
      </c>
    </row>
    <row r="12" spans="1:5" ht="15.75" customHeight="1">
      <c r="A12" s="14" t="s">
        <v>55</v>
      </c>
      <c r="B12" s="4" t="s">
        <v>53</v>
      </c>
      <c r="C12" s="19"/>
      <c r="D12" s="4" t="b">
        <v>1</v>
      </c>
      <c r="E12" s="16" t="s">
        <v>56</v>
      </c>
    </row>
    <row r="13" spans="1:5" ht="15.75" customHeight="1">
      <c r="A13" s="3" t="s">
        <v>57</v>
      </c>
      <c r="B13" s="4" t="s">
        <v>53</v>
      </c>
      <c r="C13" s="3"/>
      <c r="D13" s="4" t="b">
        <v>1</v>
      </c>
      <c r="E13" s="17" t="s">
        <v>58</v>
      </c>
    </row>
    <row r="14" spans="1:5" ht="15.75" customHeight="1">
      <c r="A14" s="21"/>
      <c r="B14" s="21"/>
      <c r="C14" s="21"/>
      <c r="D14" s="21"/>
      <c r="E14" s="21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辅助!$B$2:$B$51</xm:f>
          </x14:formula1>
          <xm:sqref>D2:D13</xm:sqref>
        </x14:dataValidation>
        <x14:dataValidation type="list" allowBlank="1" showErrorMessage="1">
          <x14:formula1>
            <xm:f>辅助!$A$2:$A$51</xm:f>
          </x14:formula1>
          <xm:sqref>B2:B13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workbookViewId="0"/>
  </sheetViews>
  <sheetFormatPr defaultColWidth="14.42578125" defaultRowHeight="15.75" customHeight="1"/>
  <cols>
    <col min="1" max="1" width="25.140625" customWidth="1"/>
    <col min="5" max="5" width="51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3" t="s">
        <v>9</v>
      </c>
      <c r="B2" s="4" t="s">
        <v>6</v>
      </c>
      <c r="C2" s="3">
        <v>60</v>
      </c>
      <c r="D2" s="4" t="b">
        <v>1</v>
      </c>
      <c r="E2" s="5" t="s">
        <v>11</v>
      </c>
    </row>
    <row r="3" spans="1:5" ht="15.75" customHeight="1">
      <c r="A3" s="3" t="s">
        <v>5</v>
      </c>
      <c r="B3" s="4" t="s">
        <v>6</v>
      </c>
      <c r="C3" s="3">
        <v>60</v>
      </c>
      <c r="D3" s="4" t="b">
        <v>1</v>
      </c>
      <c r="E3" s="5" t="s">
        <v>7</v>
      </c>
    </row>
    <row r="4" spans="1:5" ht="15.75" customHeight="1">
      <c r="A4" s="3" t="s">
        <v>15</v>
      </c>
      <c r="B4" s="4" t="s">
        <v>14</v>
      </c>
      <c r="C4" s="3">
        <v>2</v>
      </c>
      <c r="D4" s="4" t="b">
        <v>1</v>
      </c>
      <c r="E4" s="5" t="s">
        <v>17</v>
      </c>
    </row>
    <row r="5" spans="1:5" ht="15.75" customHeight="1">
      <c r="A5" s="4" t="s">
        <v>18</v>
      </c>
      <c r="B5" s="4" t="s">
        <v>6</v>
      </c>
      <c r="C5" s="4">
        <v>60</v>
      </c>
      <c r="D5" s="4" t="b">
        <v>1</v>
      </c>
      <c r="E5" s="7" t="s">
        <v>19</v>
      </c>
    </row>
    <row r="6" spans="1:5" ht="15.75" customHeight="1">
      <c r="A6" s="4" t="s">
        <v>47</v>
      </c>
      <c r="B6" s="4" t="s">
        <v>14</v>
      </c>
      <c r="C6" s="4">
        <v>2</v>
      </c>
      <c r="D6" s="4" t="b">
        <v>1</v>
      </c>
      <c r="E6" s="7" t="s">
        <v>49</v>
      </c>
    </row>
    <row r="7" spans="1:5" ht="15.75" customHeight="1">
      <c r="A7" s="3" t="s">
        <v>50</v>
      </c>
      <c r="B7" s="4" t="s">
        <v>6</v>
      </c>
      <c r="C7" s="3">
        <v>60</v>
      </c>
      <c r="D7" s="4" t="b">
        <v>1</v>
      </c>
      <c r="E7" s="5" t="s">
        <v>51</v>
      </c>
    </row>
    <row r="8" spans="1:5" ht="15.75" customHeight="1">
      <c r="A8" s="3" t="s">
        <v>52</v>
      </c>
      <c r="B8" s="4" t="s">
        <v>53</v>
      </c>
      <c r="C8" s="3"/>
      <c r="D8" s="4" t="b">
        <v>1</v>
      </c>
      <c r="E8" s="5" t="s">
        <v>54</v>
      </c>
    </row>
    <row r="9" spans="1:5" ht="15.75" customHeight="1">
      <c r="A9" s="18"/>
      <c r="B9" s="18"/>
      <c r="C9" s="18"/>
      <c r="D9" s="18"/>
      <c r="E9" s="18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辅助!$B$2:$B$51</xm:f>
          </x14:formula1>
          <xm:sqref>D2:D8</xm:sqref>
        </x14:dataValidation>
        <x14:dataValidation type="list" allowBlank="1" showErrorMessage="1">
          <x14:formula1>
            <xm:f>辅助!$A$2:$A$51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7.140625" customWidth="1"/>
    <col min="3" max="3" width="5.7109375" customWidth="1"/>
    <col min="4" max="4" width="8" customWidth="1"/>
    <col min="5" max="5" width="10.5703125" customWidth="1"/>
    <col min="6" max="6" width="61.140625" customWidth="1"/>
    <col min="7" max="7" width="7.28515625" customWidth="1"/>
  </cols>
  <sheetData>
    <row r="1" spans="1:7" ht="15.75" customHeight="1">
      <c r="A1" s="22" t="s">
        <v>0</v>
      </c>
      <c r="B1" s="22" t="s">
        <v>1</v>
      </c>
      <c r="C1" s="22" t="s">
        <v>2</v>
      </c>
      <c r="D1" s="22" t="s">
        <v>60</v>
      </c>
      <c r="E1" s="22" t="s">
        <v>3</v>
      </c>
      <c r="F1" s="22" t="s">
        <v>4</v>
      </c>
      <c r="G1" s="21"/>
    </row>
    <row r="2" spans="1:7" ht="15.75" customHeight="1">
      <c r="A2" s="4" t="s">
        <v>67</v>
      </c>
      <c r="B2" s="4" t="s">
        <v>6</v>
      </c>
      <c r="C2" s="4">
        <v>60</v>
      </c>
      <c r="D2" s="23"/>
      <c r="E2" s="4" t="b">
        <v>1</v>
      </c>
      <c r="F2" s="26" t="s">
        <v>68</v>
      </c>
      <c r="G2" s="21"/>
    </row>
    <row r="3" spans="1:7" ht="15.75" customHeight="1">
      <c r="A3" s="4" t="s">
        <v>69</v>
      </c>
      <c r="B3" s="4" t="s">
        <v>6</v>
      </c>
      <c r="C3" s="4">
        <v>40</v>
      </c>
      <c r="D3" s="23"/>
      <c r="E3" s="23" t="b">
        <v>1</v>
      </c>
      <c r="F3" s="26" t="s">
        <v>70</v>
      </c>
      <c r="G3" s="21"/>
    </row>
    <row r="4" spans="1:7" ht="15.75" customHeight="1">
      <c r="A4" s="27" t="s">
        <v>71</v>
      </c>
      <c r="B4" s="22" t="s">
        <v>6</v>
      </c>
      <c r="C4" s="27">
        <v>40</v>
      </c>
      <c r="D4" s="22"/>
      <c r="E4" s="27" t="b">
        <v>1</v>
      </c>
      <c r="F4" s="28" t="s">
        <v>72</v>
      </c>
      <c r="G4" s="21"/>
    </row>
    <row r="5" spans="1:7" ht="15.75" customHeight="1">
      <c r="A5" s="4" t="s">
        <v>73</v>
      </c>
      <c r="B5" s="4" t="s">
        <v>6</v>
      </c>
      <c r="C5" s="4">
        <v>10</v>
      </c>
      <c r="D5" s="23"/>
      <c r="E5" s="4" t="b">
        <v>1</v>
      </c>
      <c r="F5" s="26" t="s">
        <v>74</v>
      </c>
      <c r="G5" s="21"/>
    </row>
    <row r="6" spans="1:7" ht="15.75" customHeight="1">
      <c r="A6" s="4" t="s">
        <v>75</v>
      </c>
      <c r="B6" s="4" t="s">
        <v>6</v>
      </c>
      <c r="C6" s="4">
        <v>20</v>
      </c>
      <c r="D6" s="23"/>
      <c r="E6" s="23" t="b">
        <v>1</v>
      </c>
      <c r="F6" s="26" t="s">
        <v>76</v>
      </c>
      <c r="G6" s="21"/>
    </row>
    <row r="7" spans="1:7" ht="15.75" customHeight="1">
      <c r="A7" s="27" t="s">
        <v>61</v>
      </c>
      <c r="B7" s="27" t="s">
        <v>6</v>
      </c>
      <c r="C7" s="27">
        <v>60</v>
      </c>
      <c r="D7" s="22"/>
      <c r="E7" s="22" t="b">
        <v>1</v>
      </c>
      <c r="F7" s="28" t="s">
        <v>77</v>
      </c>
      <c r="G7" s="21"/>
    </row>
    <row r="8" spans="1:7" ht="15.75" customHeight="1">
      <c r="A8" s="27" t="s">
        <v>78</v>
      </c>
      <c r="B8" s="27" t="s">
        <v>6</v>
      </c>
      <c r="C8" s="27">
        <v>20</v>
      </c>
      <c r="D8" s="22"/>
      <c r="E8" s="27" t="b">
        <v>0</v>
      </c>
      <c r="F8" s="28" t="s">
        <v>79</v>
      </c>
      <c r="G8" s="21"/>
    </row>
    <row r="9" spans="1:7" ht="15.75" customHeight="1">
      <c r="A9" s="27" t="s">
        <v>55</v>
      </c>
      <c r="B9" s="27" t="s">
        <v>53</v>
      </c>
      <c r="C9" s="22"/>
      <c r="D9" s="22"/>
      <c r="E9" s="27" t="b">
        <v>0</v>
      </c>
      <c r="F9" s="28" t="s">
        <v>80</v>
      </c>
      <c r="G9" s="21"/>
    </row>
    <row r="10" spans="1:7" ht="15.75" customHeight="1">
      <c r="A10" s="27" t="s">
        <v>81</v>
      </c>
      <c r="B10" s="27" t="s">
        <v>53</v>
      </c>
      <c r="C10" s="22"/>
      <c r="D10" s="22"/>
      <c r="E10" s="27" t="b">
        <v>0</v>
      </c>
      <c r="F10" s="28" t="s">
        <v>82</v>
      </c>
      <c r="G10" s="21"/>
    </row>
    <row r="11" spans="1:7" ht="15.75" customHeight="1">
      <c r="A11" s="27" t="s">
        <v>83</v>
      </c>
      <c r="B11" s="27" t="s">
        <v>6</v>
      </c>
      <c r="C11" s="27">
        <v>300</v>
      </c>
      <c r="D11" s="22"/>
      <c r="E11" s="27" t="b">
        <v>0</v>
      </c>
      <c r="F11" s="28" t="s">
        <v>84</v>
      </c>
      <c r="G11" s="21"/>
    </row>
    <row r="12" spans="1:7" ht="15.75" customHeight="1">
      <c r="A12" s="24"/>
      <c r="B12" s="24"/>
      <c r="C12" s="24"/>
      <c r="D12" s="24"/>
      <c r="E12" s="24"/>
      <c r="F12" s="29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辅助!$B$2:$B$51</xm:f>
          </x14:formula1>
          <xm:sqref>E2:E11</xm:sqref>
        </x14:dataValidation>
        <x14:dataValidation type="list" allowBlank="1" showErrorMessage="1">
          <x14:formula1>
            <xm:f>辅助!$A$2:$A$51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12" customWidth="1"/>
    <col min="3" max="3" width="5.7109375" customWidth="1"/>
    <col min="4" max="4" width="8" customWidth="1"/>
    <col min="5" max="5" width="9.7109375" customWidth="1"/>
    <col min="6" max="6" width="23.5703125" customWidth="1"/>
  </cols>
  <sheetData>
    <row r="1" spans="1:7" ht="15.75" customHeight="1">
      <c r="A1" s="22" t="s">
        <v>0</v>
      </c>
      <c r="B1" s="22" t="s">
        <v>1</v>
      </c>
      <c r="C1" s="22" t="s">
        <v>2</v>
      </c>
      <c r="D1" s="22" t="s">
        <v>60</v>
      </c>
      <c r="E1" s="22" t="s">
        <v>3</v>
      </c>
      <c r="F1" s="22" t="s">
        <v>4</v>
      </c>
      <c r="G1" s="21"/>
    </row>
    <row r="2" spans="1:7" ht="15.75" customHeight="1">
      <c r="A2" s="4" t="s">
        <v>61</v>
      </c>
      <c r="B2" s="4" t="s">
        <v>6</v>
      </c>
      <c r="C2" s="4">
        <v>60</v>
      </c>
      <c r="D2" s="23"/>
      <c r="E2" s="4" t="b">
        <v>1</v>
      </c>
      <c r="F2" s="7" t="s">
        <v>62</v>
      </c>
      <c r="G2" s="21"/>
    </row>
    <row r="3" spans="1:7" ht="15.75" customHeight="1">
      <c r="A3" s="4" t="s">
        <v>63</v>
      </c>
      <c r="B3" s="4" t="s">
        <v>6</v>
      </c>
      <c r="C3" s="4">
        <v>20</v>
      </c>
      <c r="D3" s="23"/>
      <c r="E3" s="4" t="b">
        <v>1</v>
      </c>
      <c r="F3" s="7" t="s">
        <v>64</v>
      </c>
      <c r="G3" s="21"/>
    </row>
    <row r="4" spans="1:7" ht="15.75" customHeight="1">
      <c r="A4" s="4" t="s">
        <v>65</v>
      </c>
      <c r="B4" s="4" t="s">
        <v>6</v>
      </c>
      <c r="C4" s="4">
        <v>400</v>
      </c>
      <c r="D4" s="23"/>
      <c r="E4" s="4" t="b">
        <v>0</v>
      </c>
      <c r="F4" s="7" t="s">
        <v>66</v>
      </c>
      <c r="G4" s="21"/>
    </row>
    <row r="5" spans="1:7" ht="15.75" customHeight="1">
      <c r="A5" s="24"/>
      <c r="B5" s="24"/>
      <c r="C5" s="24"/>
      <c r="D5" s="24"/>
      <c r="E5" s="24"/>
      <c r="F5" s="24"/>
    </row>
    <row r="6" spans="1:7" ht="15.75" customHeight="1">
      <c r="A6" s="24"/>
      <c r="B6" s="24"/>
      <c r="C6" s="24"/>
      <c r="D6" s="24"/>
      <c r="E6" s="24"/>
      <c r="F6" s="24"/>
    </row>
    <row r="7" spans="1:7" ht="15.75" customHeight="1">
      <c r="A7" s="24"/>
      <c r="B7" s="24"/>
      <c r="C7" s="24"/>
      <c r="D7" s="24"/>
      <c r="E7" s="24"/>
      <c r="F7" s="24"/>
    </row>
    <row r="8" spans="1:7" ht="15.75" customHeight="1">
      <c r="A8" s="24"/>
      <c r="B8" s="24"/>
      <c r="C8" s="24"/>
      <c r="D8" s="25"/>
      <c r="E8" s="24"/>
      <c r="F8" s="24"/>
    </row>
    <row r="9" spans="1:7" ht="15.75" customHeight="1">
      <c r="A9" s="24"/>
      <c r="B9" s="24"/>
      <c r="C9" s="24"/>
      <c r="D9" s="25"/>
      <c r="E9" s="24"/>
      <c r="F9" s="24"/>
    </row>
    <row r="10" spans="1:7" ht="15.75" customHeight="1">
      <c r="A10" s="24"/>
      <c r="B10" s="24"/>
      <c r="C10" s="24"/>
      <c r="D10" s="24"/>
      <c r="E10" s="24"/>
      <c r="F10" s="24"/>
    </row>
    <row r="11" spans="1:7" ht="15.75" customHeight="1">
      <c r="A11" s="24"/>
      <c r="B11" s="24"/>
      <c r="C11" s="24"/>
      <c r="D11" s="24"/>
      <c r="E11" s="24"/>
      <c r="F11" s="24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辅助!$B$2:$B$51</xm:f>
          </x14:formula1>
          <xm:sqref>E2:E4</xm:sqref>
        </x14:dataValidation>
        <x14:dataValidation type="list" allowBlank="1" showErrorMessage="1">
          <x14:formula1>
            <xm:f>辅助!$A$2:$A$51</xm:f>
          </x14:formula1>
          <xm:sqref>B2:B4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6.140625" customWidth="1"/>
    <col min="2" max="2" width="12" customWidth="1"/>
    <col min="3" max="3" width="5.7109375" customWidth="1"/>
    <col min="4" max="4" width="8" customWidth="1"/>
    <col min="5" max="5" width="10.5703125" customWidth="1"/>
    <col min="6" max="6" width="10.28515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2" t="s">
        <v>4</v>
      </c>
      <c r="G1" s="21"/>
    </row>
    <row r="2" spans="1:7" ht="15.75" customHeight="1">
      <c r="A2" s="3" t="s">
        <v>85</v>
      </c>
      <c r="B2" s="4" t="s">
        <v>6</v>
      </c>
      <c r="C2" s="3">
        <v>60</v>
      </c>
      <c r="D2" s="30"/>
      <c r="E2" s="4" t="b">
        <v>1</v>
      </c>
      <c r="F2" s="5" t="s">
        <v>86</v>
      </c>
      <c r="G2" s="21"/>
    </row>
    <row r="3" spans="1:7" ht="15.75" customHeight="1">
      <c r="A3" s="3" t="s">
        <v>97</v>
      </c>
      <c r="B3" s="4" t="s">
        <v>6</v>
      </c>
      <c r="C3" s="3">
        <v>50</v>
      </c>
      <c r="D3" s="30"/>
      <c r="E3" s="4" t="b">
        <v>1</v>
      </c>
      <c r="F3" s="5" t="s">
        <v>98</v>
      </c>
      <c r="G3" s="21"/>
    </row>
    <row r="4" spans="1:7" ht="15.75" customHeight="1">
      <c r="A4" s="4" t="s">
        <v>65</v>
      </c>
      <c r="B4" s="4" t="s">
        <v>6</v>
      </c>
      <c r="C4" s="4">
        <v>400</v>
      </c>
      <c r="D4" s="23"/>
      <c r="E4" s="4" t="b">
        <v>0</v>
      </c>
      <c r="F4" s="7" t="s">
        <v>99</v>
      </c>
    </row>
    <row r="5" spans="1:7" ht="15.75" customHeight="1">
      <c r="A5" s="18"/>
      <c r="B5" s="18"/>
      <c r="C5" s="18"/>
      <c r="D5" s="18"/>
      <c r="E5" s="18"/>
      <c r="F5" s="18"/>
    </row>
    <row r="6" spans="1:7" ht="15.75" customHeight="1">
      <c r="A6" s="18"/>
      <c r="B6" s="18"/>
      <c r="C6" s="18"/>
      <c r="D6" s="18"/>
      <c r="E6" s="18"/>
      <c r="F6" s="18"/>
    </row>
    <row r="7" spans="1:7" ht="15.75" customHeight="1">
      <c r="A7" s="18"/>
      <c r="B7" s="18"/>
      <c r="C7" s="18"/>
      <c r="D7" s="18"/>
      <c r="E7" s="18"/>
      <c r="F7" s="18"/>
    </row>
    <row r="8" spans="1:7" ht="15.75" customHeight="1">
      <c r="A8" s="18"/>
      <c r="B8" s="18"/>
      <c r="C8" s="18"/>
      <c r="D8" s="18"/>
      <c r="E8" s="18"/>
      <c r="F8" s="18"/>
    </row>
    <row r="9" spans="1:7" ht="15.75" customHeight="1">
      <c r="A9" s="18"/>
      <c r="B9" s="18"/>
      <c r="C9" s="18"/>
      <c r="D9" s="18"/>
      <c r="E9" s="18"/>
      <c r="F9" s="18"/>
    </row>
    <row r="10" spans="1:7" ht="15.75" customHeight="1">
      <c r="A10" s="18"/>
      <c r="B10" s="18"/>
      <c r="C10" s="18"/>
      <c r="D10" s="18"/>
      <c r="E10" s="18"/>
      <c r="F10" s="18"/>
    </row>
    <row r="11" spans="1:7" ht="15.75" customHeight="1">
      <c r="A11" s="18"/>
      <c r="B11" s="18"/>
      <c r="C11" s="18"/>
      <c r="D11" s="18"/>
      <c r="E11" s="18"/>
      <c r="F11" s="18"/>
    </row>
  </sheetData>
  <phoneticPr fontId="4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辅助!$B$2:$B$51</xm:f>
          </x14:formula1>
          <xm:sqref>E2:E4</xm:sqref>
        </x14:dataValidation>
        <x14:dataValidation type="list" allowBlank="1" showErrorMessage="1">
          <x14:formula1>
            <xm:f>辅助!$A$2:$A$51</xm:f>
          </x14:formula1>
          <xm:sqref>B2:B4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"/>
  <sheetViews>
    <sheetView workbookViewId="0"/>
  </sheetViews>
  <sheetFormatPr defaultColWidth="14.42578125" defaultRowHeight="15.75" customHeight="1"/>
  <cols>
    <col min="1" max="1" width="12.5703125" customWidth="1"/>
    <col min="2" max="2" width="20.28515625" customWidth="1"/>
    <col min="3" max="3" width="5.7109375" customWidth="1"/>
    <col min="4" max="4" width="8" customWidth="1"/>
    <col min="5" max="5" width="9.7109375" customWidth="1"/>
    <col min="6" max="6" width="22.85546875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2" t="s">
        <v>4</v>
      </c>
    </row>
    <row r="2" spans="1:19" ht="15.75" customHeight="1">
      <c r="A2" s="4" t="s">
        <v>61</v>
      </c>
      <c r="B2" s="4" t="s">
        <v>6</v>
      </c>
      <c r="C2" s="4">
        <v>60</v>
      </c>
      <c r="D2" s="23"/>
      <c r="E2" s="4" t="b">
        <v>1</v>
      </c>
      <c r="F2" s="7" t="s">
        <v>62</v>
      </c>
    </row>
    <row r="3" spans="1:19" ht="15.75" customHeight="1">
      <c r="A3" s="3" t="s">
        <v>85</v>
      </c>
      <c r="B3" s="4" t="s">
        <v>6</v>
      </c>
      <c r="C3" s="3">
        <v>60</v>
      </c>
      <c r="D3" s="30"/>
      <c r="E3" s="4" t="b">
        <v>1</v>
      </c>
      <c r="F3" s="5" t="s">
        <v>86</v>
      </c>
    </row>
    <row r="4" spans="1:19" ht="15.75" customHeight="1">
      <c r="A4" s="4"/>
      <c r="B4" s="4"/>
      <c r="C4" s="4"/>
      <c r="D4" s="23"/>
      <c r="E4" s="4"/>
      <c r="F4" s="7"/>
      <c r="N4" s="3"/>
      <c r="O4" s="4"/>
      <c r="P4" s="30"/>
      <c r="Q4" s="30"/>
      <c r="R4" s="4"/>
      <c r="S4" s="5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辅助!$B$2:$B$51</xm:f>
          </x14:formula1>
          <xm:sqref>E2:E4 R4</xm:sqref>
        </x14:dataValidation>
        <x14:dataValidation type="list" allowBlank="1" showErrorMessage="1">
          <x14:formula1>
            <xm:f>辅助!$A$2:$A$51</xm:f>
          </x14:formula1>
          <xm:sqref>B2:B4 O4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workbookViewId="0"/>
  </sheetViews>
  <sheetFormatPr defaultColWidth="14.42578125" defaultRowHeight="15.75" customHeight="1"/>
  <cols>
    <col min="1" max="1" width="33.28515625" customWidth="1"/>
    <col min="2" max="2" width="24.5703125" customWidth="1"/>
    <col min="3" max="3" width="5.7109375" customWidth="1"/>
    <col min="4" max="4" width="8" customWidth="1"/>
    <col min="5" max="5" width="9.7109375" customWidth="1"/>
    <col min="6" max="6" width="27.42578125" customWidth="1"/>
  </cols>
  <sheetData>
    <row r="1" spans="1:8" ht="27" customHeight="1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2" t="s">
        <v>4</v>
      </c>
      <c r="H1" s="21"/>
    </row>
    <row r="2" spans="1:8" ht="17.25">
      <c r="A2" s="4" t="s">
        <v>87</v>
      </c>
      <c r="B2" s="4" t="s">
        <v>6</v>
      </c>
      <c r="C2" s="4">
        <v>60</v>
      </c>
      <c r="D2" s="23"/>
      <c r="E2" s="4" t="b">
        <v>1</v>
      </c>
      <c r="F2" s="7" t="s">
        <v>88</v>
      </c>
    </row>
    <row r="3" spans="1:8" ht="17.25">
      <c r="A3" s="3" t="s">
        <v>89</v>
      </c>
      <c r="B3" s="4" t="s">
        <v>6</v>
      </c>
      <c r="C3" s="3">
        <v>100</v>
      </c>
      <c r="D3" s="30"/>
      <c r="E3" s="4" t="b">
        <v>1</v>
      </c>
      <c r="F3" s="5" t="s">
        <v>90</v>
      </c>
    </row>
    <row r="4" spans="1:8" ht="17.25">
      <c r="A4" s="3" t="s">
        <v>91</v>
      </c>
      <c r="B4" s="4" t="s">
        <v>6</v>
      </c>
      <c r="C4" s="3">
        <v>60</v>
      </c>
      <c r="D4" s="30"/>
      <c r="E4" s="4" t="b">
        <v>0</v>
      </c>
      <c r="F4" s="5" t="s">
        <v>92</v>
      </c>
    </row>
    <row r="5" spans="1:8" ht="17.25">
      <c r="A5" s="3" t="s">
        <v>93</v>
      </c>
      <c r="B5" s="4" t="s">
        <v>6</v>
      </c>
      <c r="C5" s="3">
        <v>300</v>
      </c>
      <c r="D5" s="30"/>
      <c r="E5" s="4" t="b">
        <v>1</v>
      </c>
      <c r="F5" s="5" t="s">
        <v>94</v>
      </c>
    </row>
    <row r="6" spans="1:8" ht="17.25">
      <c r="A6" s="3" t="s">
        <v>95</v>
      </c>
      <c r="B6" s="4" t="s">
        <v>6</v>
      </c>
      <c r="C6" s="3">
        <v>300</v>
      </c>
      <c r="D6" s="30"/>
      <c r="E6" s="4" t="b">
        <v>1</v>
      </c>
      <c r="F6" s="5" t="s">
        <v>96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辅助!$B$2:$B$51</xm:f>
          </x14:formula1>
          <xm:sqref>E2:E6</xm:sqref>
        </x14:dataValidation>
        <x14:dataValidation type="list" allowBlank="1" showErrorMessage="1">
          <x14:formula1>
            <xm:f>辅助!$A$2:$A$51</xm:f>
          </x14:formula1>
          <xm:sqref>B2:B6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"/>
  <sheetViews>
    <sheetView workbookViewId="0"/>
  </sheetViews>
  <sheetFormatPr defaultColWidth="14.42578125" defaultRowHeight="15.75" customHeight="1"/>
  <cols>
    <col min="1" max="1" width="12.5703125" customWidth="1"/>
    <col min="2" max="2" width="10.28515625" customWidth="1"/>
    <col min="3" max="3" width="5.7109375" customWidth="1"/>
    <col min="4" max="4" width="8" customWidth="1"/>
    <col min="5" max="5" width="9.7109375" customWidth="1"/>
    <col min="6" max="6" width="27.42578125" customWidth="1"/>
    <col min="14" max="14" width="33.28515625" customWidth="1"/>
    <col min="15" max="15" width="24.5703125" customWidth="1"/>
    <col min="16" max="16" width="5.7109375" customWidth="1"/>
    <col min="17" max="17" width="8" customWidth="1"/>
    <col min="18" max="18" width="9.7109375" customWidth="1"/>
    <col min="19" max="19" width="27.42578125" customWidth="1"/>
  </cols>
  <sheetData>
    <row r="1" spans="1:21" ht="27" customHeight="1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2" t="s">
        <v>4</v>
      </c>
      <c r="H1" s="21"/>
      <c r="N1" s="1" t="s">
        <v>0</v>
      </c>
      <c r="O1" s="1" t="s">
        <v>1</v>
      </c>
      <c r="P1" s="1" t="s">
        <v>2</v>
      </c>
      <c r="Q1" s="1" t="s">
        <v>60</v>
      </c>
      <c r="R1" s="1" t="s">
        <v>3</v>
      </c>
      <c r="S1" s="2" t="s">
        <v>4</v>
      </c>
      <c r="U1" s="21"/>
    </row>
    <row r="2" spans="1:21" ht="17.25">
      <c r="A2" s="3" t="s">
        <v>61</v>
      </c>
      <c r="B2" s="4" t="s">
        <v>6</v>
      </c>
      <c r="C2" s="3">
        <v>60</v>
      </c>
      <c r="D2" s="30"/>
      <c r="E2" s="4" t="b">
        <v>1</v>
      </c>
      <c r="F2" s="5" t="s">
        <v>62</v>
      </c>
      <c r="N2" s="3" t="s">
        <v>89</v>
      </c>
      <c r="O2" s="4" t="s">
        <v>6</v>
      </c>
      <c r="P2" s="30"/>
      <c r="Q2" s="30"/>
      <c r="R2" s="4" t="b">
        <v>1</v>
      </c>
      <c r="S2" s="5" t="s">
        <v>90</v>
      </c>
    </row>
    <row r="3" spans="1:21" ht="17.25">
      <c r="A3" s="4" t="s">
        <v>87</v>
      </c>
      <c r="B3" s="4" t="s">
        <v>6</v>
      </c>
      <c r="C3" s="4">
        <v>60</v>
      </c>
      <c r="D3" s="23"/>
      <c r="E3" s="4" t="b">
        <v>1</v>
      </c>
      <c r="F3" s="7" t="s">
        <v>88</v>
      </c>
      <c r="N3" s="3"/>
      <c r="O3" s="4"/>
      <c r="P3" s="30"/>
      <c r="Q3" s="30"/>
      <c r="R3" s="4"/>
      <c r="S3" s="5"/>
    </row>
    <row r="4" spans="1:21" ht="17.25">
      <c r="A4" s="4"/>
      <c r="B4" s="4"/>
      <c r="C4" s="4"/>
      <c r="D4" s="23"/>
      <c r="E4" s="4"/>
      <c r="F4" s="7"/>
      <c r="N4" s="3"/>
      <c r="O4" s="4"/>
      <c r="P4" s="30"/>
      <c r="Q4" s="30"/>
      <c r="R4" s="4"/>
      <c r="S4" s="5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辅助!$B$2:$B$51</xm:f>
          </x14:formula1>
          <xm:sqref>E2:E4 R2:R4</xm:sqref>
        </x14:dataValidation>
        <x14:dataValidation type="list" allowBlank="1" showErrorMessage="1">
          <x14:formula1>
            <xm:f>辅助!$A$2:$A$51</xm:f>
          </x14:formula1>
          <xm:sqref>B2:B4 O2:O4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数据库概览</vt:lpstr>
      <vt:lpstr>Pub_Approval_Workflow</vt:lpstr>
      <vt:lpstr>Pub_Workflow_Node</vt:lpstr>
      <vt:lpstr>Pub_User</vt:lpstr>
      <vt:lpstr>Pub_Role</vt:lpstr>
      <vt:lpstr>Pub_Module</vt:lpstr>
      <vt:lpstr>Pub_Role_Moudule</vt:lpstr>
      <vt:lpstr>Pub_Menu</vt:lpstr>
      <vt:lpstr>Pub_Role_Menu</vt:lpstr>
      <vt:lpstr>辅助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Chase(徐昌乾)</cp:lastModifiedBy>
  <dcterms:modified xsi:type="dcterms:W3CDTF">2019-06-05T02:25:22Z</dcterms:modified>
</cp:coreProperties>
</file>