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tails_Scenarios" sheetId="2" state="visible" r:id="rId2"/>
    <sheet xmlns:r="http://schemas.openxmlformats.org/officeDocument/2006/relationships" name="Diagramme Solaire_1" sheetId="3" state="visible" r:id="rId3"/>
    <sheet xmlns:r="http://schemas.openxmlformats.org/officeDocument/2006/relationships" name="Diagramme Solaire_2" sheetId="4" state="visible" r:id="rId4"/>
  </sheets>
  <definedNames>
    <definedName name="_xlnm._FilterDatabase" localSheetId="0" hidden="1">'Sheet1'!$A$8:$O$8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3" fillId="2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AutoGen</author>
  </authors>
  <commentList>
    <comment ref="A9" authorId="0" shapeId="0">
      <text>
        <t xml:space="preserve">Conso maison : 100 W
• tracker: 0.5 kW, Angle 37°, Aspect -2°, Track 2, Horizon 1 </t>
      </text>
    </comment>
    <comment ref="A10" authorId="0" shapeId="0">
      <text>
        <t xml:space="preserve">Conso maison : 100 W
• est: 0.5 kW, Angle 23°, Aspect -108°, Track 0, Horizon 0 
• balcon_72: 0.5 kW, Angle 72°, Aspect -18°, Track 0, Horizon 1 </t>
      </text>
    </comment>
    <comment ref="A11" authorId="0" shapeId="0">
      <text>
        <t xml:space="preserve">Conso maison : 100 W
• ouest: 0.5 kW, Angle 23°, Aspect 72°, Track 0, Horizon 0 
• ouest: 0.5 kW, Angle 23°, Aspect 72°, Track 0, Horizon 0 </t>
      </text>
    </comment>
    <comment ref="A12" authorId="0" shapeId="0">
      <text>
        <t xml:space="preserve">Conso maison : 100 W
• ouest: 0.5 kW, Angle 23°, Aspect 72°, Track 0, Horizon 0 
• est: 0.5 kW, Angle 23°, Aspect -108°, Track 0, Horizon 0 </t>
      </text>
    </comment>
    <comment ref="A13" authorId="0" shapeId="0">
      <text>
        <t xml:space="preserve">Conso maison : 100 W
• balcon_72: 0.5 kW, Angle 72°, Aspect -18°, Track 0, Horizon 1 
• ouest72: 0.5 kW, Angle 72°, Aspect 72°, Track 0, Horizon 1 </t>
      </text>
    </comment>
    <comment ref="A14" authorId="0" shapeId="0">
      <text>
        <t xml:space="preserve">Conso maison : 100 W
• tracker: 0.5 kW, Angle 37°, Aspect -2°, Track 2, Horizon 2 </t>
      </text>
    </comment>
    <comment ref="A15" authorId="0" shapeId="0">
      <text>
        <t xml:space="preserve">Conso maison : 100 W
• tracker: 0.5 kW, Angle 37°, Aspect -2°, Track 2, Horizon 2 
• tracker: 0.5 kW, Angle 37°, Aspect -2°, Track 2, Horizon 2 </t>
      </text>
    </comment>
    <comment ref="A16" authorId="0" shapeId="0">
      <text>
        <t xml:space="preserve">Conso maison : 100 W
• optimal: 0.5 kW, Angle 37°, Aspect -2°, Track 0, Horizon 2 </t>
      </text>
    </comment>
    <comment ref="A17" authorId="0" shapeId="0">
      <text>
        <t xml:space="preserve">Conso maison : 100 W
• balcon_72: 0.5 kW, Angle 72°, Aspect -18°, Track 0, Horizon 1 </t>
      </text>
    </comment>
    <comment ref="A18" authorId="0" shapeId="0">
      <text>
        <t xml:space="preserve">Conso maison : 100 W
• balcon_72: 0.5 kW, Angle 72°, Aspect -18°, Track 0, Horizon 1 
• balcon_72: 0.5 kW, Angle 72°, Aspect -18°, Track 0, Horizon 1 </t>
      </text>
    </comment>
    <comment ref="A19" authorId="0" shapeId="0">
      <text>
        <t xml:space="preserve">Conso maison : 100 W
• garage_ouest: 0.5 kW, Angle 23°, Aspect 47°, Track 0, Horizon 0 
• garage_ouest: 0.5 kW, Angle 23°, Aspect 47°, Track 0, Horizon 0 </t>
      </text>
    </comment>
    <comment ref="A20" authorId="0" shapeId="0">
      <text>
        <t xml:space="preserve">Conso maison : 100 W
• optimal: 0.5 kW, Angle 37°, Aspect -2°, Track 0, Horizon 2 
• balcon_72: 0.5 kW, Angle 72°, Aspect -18°, Track 0, Horizon 1 </t>
      </text>
    </comment>
    <comment ref="A21" authorId="0" shapeId="0">
      <text>
        <t xml:space="preserve">Conso maison : 100 W
• optimal: 0.5 kW, Angle 37°, Aspect -2°, Track 0, Horizon 2 
• optimal: 0.5 kW, Angle 37°, Aspect -2°, Track 0, Horizon 2 </t>
      </text>
    </comment>
    <comment ref="A22" authorId="0" shapeId="0">
      <text>
        <t xml:space="preserve">Conso maison : 100 W
• balcon_72: 0.5 kW, Angle 72°, Aspect -18°, Track 0, Horizon 1 
• balcon_72: 0.5 kW, Angle 72°, Aspect -18°, Track 0, Horizon 1 
• optimal: 0.5 kW, Angle 37°, Aspect -2°, Track 0, Horizon 2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090410" cy="889254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7090410" cy="889254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1" customWidth="1" min="4" max="4"/>
    <col width="12" customWidth="1" min="5" max="5"/>
    <col width="13" customWidth="1" min="6" max="6"/>
    <col width="16" customWidth="1" min="7" max="7"/>
    <col width="9" customWidth="1" min="8" max="8"/>
    <col width="10" customWidth="1" min="9" max="9"/>
    <col width="11" customWidth="1" min="10" max="10"/>
    <col width="18" customWidth="1" min="11" max="11"/>
    <col width="17" customWidth="1" min="12" max="12"/>
    <col width="9" customWidth="1" min="13" max="13"/>
    <col width="18" customWidth="1" min="14" max="14"/>
    <col width="108" customWidth="1" min="15" max="15"/>
  </cols>
  <sheetData>
    <row r="1">
      <c r="A1" t="inlineStr">
        <is>
          <t>Latitude</t>
        </is>
      </c>
      <c r="B1" s="2" t="n">
        <v>45.762</v>
      </c>
    </row>
    <row r="2">
      <c r="A2" t="inlineStr">
        <is>
          <t>Longitude</t>
        </is>
      </c>
      <c r="B2" s="2" t="n">
        <v>4.698</v>
      </c>
    </row>
    <row r="3">
      <c r="A3" t="inlineStr">
        <is>
          <t>Période</t>
        </is>
      </c>
      <c r="B3" s="2" t="inlineStr">
        <is>
          <t>2018 - 2023</t>
        </is>
      </c>
    </row>
    <row r="4">
      <c r="A4" t="inlineStr">
        <is>
          <t>Prix kWh (€)</t>
        </is>
      </c>
      <c r="B4" s="2" t="n">
        <v>0.2016</v>
      </c>
    </row>
    <row r="5">
      <c r="A5" t="inlineStr">
        <is>
          <t>Date de départ cumul</t>
        </is>
      </c>
      <c r="B5" s="3" t="n">
        <v>43101</v>
      </c>
    </row>
    <row r="6">
      <c r="A6" t="inlineStr">
        <is>
          <t>Consommation chauffe-eau journalière (kWh)</t>
        </is>
      </c>
      <c r="B6" s="2" t="n">
        <v>2.2</v>
      </c>
    </row>
    <row r="7">
      <c r="A7" t="inlineStr">
        <is>
          <t>Consommation maison(W)</t>
        </is>
      </c>
      <c r="B7" s="2" t="n">
        <v>100</v>
      </c>
    </row>
    <row r="8">
      <c r="A8" s="1" t="inlineStr">
        <is>
          <t>scenario</t>
        </is>
      </c>
      <c r="B8" s="1" t="inlineStr">
        <is>
          <t>investissement</t>
        </is>
      </c>
      <c r="C8" s="1" t="inlineStr">
        <is>
          <t>BesoinTotal(Kwh)</t>
        </is>
      </c>
      <c r="D8" s="1" t="inlineStr">
        <is>
          <t>gain(Kwh)</t>
        </is>
      </c>
      <c r="E8" s="1" t="inlineStr">
        <is>
          <t>perte(Kwh)</t>
        </is>
      </c>
      <c r="F8" s="1" t="inlineStr">
        <is>
          <t>manque(Kwh)</t>
        </is>
      </c>
      <c r="G8" s="1" t="inlineStr">
        <is>
          <t>BesoinTotal(€)</t>
        </is>
      </c>
      <c r="H8" s="1" t="inlineStr">
        <is>
          <t>gain(€)</t>
        </is>
      </c>
      <c r="I8" s="1" t="inlineStr">
        <is>
          <t>perte(€)</t>
        </is>
      </c>
      <c r="J8" s="1" t="inlineStr">
        <is>
          <t>manque(€)</t>
        </is>
      </c>
      <c r="K8" s="1" t="inlineStr">
        <is>
          <t>ratio_perte_gain</t>
        </is>
      </c>
      <c r="L8" s="1" t="inlineStr">
        <is>
          <t>gain_sur_invest</t>
        </is>
      </c>
      <c r="M8" s="1" t="inlineStr">
        <is>
          <t>Depense</t>
        </is>
      </c>
      <c r="N8" s="1" t="inlineStr">
        <is>
          <t>Gain_Sur_depense</t>
        </is>
      </c>
      <c r="O8" s="1" t="inlineStr">
        <is>
          <t>lien_excel</t>
        </is>
      </c>
    </row>
    <row r="9">
      <c r="A9" t="inlineStr">
        <is>
          <t>x1Tracker2axes_balcon</t>
        </is>
      </c>
      <c r="B9" t="n">
        <v>345</v>
      </c>
      <c r="C9" t="n">
        <v>10079</v>
      </c>
      <c r="D9" t="n">
        <v>4373</v>
      </c>
      <c r="E9" t="n">
        <v>351</v>
      </c>
      <c r="F9" t="n">
        <v>4972</v>
      </c>
      <c r="G9" t="n">
        <v>2032</v>
      </c>
      <c r="H9" t="n">
        <v>882</v>
      </c>
      <c r="I9" t="n">
        <v>70.75</v>
      </c>
      <c r="J9" t="n">
        <v>1002</v>
      </c>
      <c r="K9" t="n">
        <v>0.08</v>
      </c>
      <c r="L9" t="n">
        <v>2.56</v>
      </c>
      <c r="M9" t="n">
        <v>1347</v>
      </c>
      <c r="N9" t="n">
        <v>0.65</v>
      </c>
      <c r="O9">
        <f>HYPERLINK("energie_cumulee_scenarios_x1Tracker2axes_balcon_19232ea4.xlsx", "Ouvrir Excel")</f>
        <v/>
      </c>
    </row>
    <row r="10">
      <c r="A10" t="inlineStr">
        <is>
          <t>1xToitureEst_1xBalcon</t>
        </is>
      </c>
      <c r="B10" t="n">
        <v>470</v>
      </c>
      <c r="C10" t="n">
        <v>10079</v>
      </c>
      <c r="D10" t="n">
        <v>5042</v>
      </c>
      <c r="E10" t="n">
        <v>936</v>
      </c>
      <c r="F10" t="n">
        <v>3847</v>
      </c>
      <c r="G10" t="n">
        <v>2032</v>
      </c>
      <c r="H10" t="n">
        <v>1016</v>
      </c>
      <c r="I10" t="n">
        <v>189</v>
      </c>
      <c r="J10" t="n">
        <v>776</v>
      </c>
      <c r="K10" t="n">
        <v>0.19</v>
      </c>
      <c r="L10" t="n">
        <v>2.16</v>
      </c>
      <c r="M10" t="n">
        <v>1246</v>
      </c>
      <c r="N10" t="n">
        <v>0.82</v>
      </c>
      <c r="O10">
        <f>HYPERLINK("energie_cumulee_scenarios_1xToitureEst_1xBalcon_75564fa9.xlsx", "Ouvrir Excel")</f>
        <v/>
      </c>
    </row>
    <row r="11">
      <c r="A11" t="inlineStr">
        <is>
          <t>2xToitureOuest_sansmask</t>
        </is>
      </c>
      <c r="B11" t="n">
        <v>470</v>
      </c>
      <c r="C11" t="n">
        <v>10079</v>
      </c>
      <c r="D11" t="n">
        <v>5275</v>
      </c>
      <c r="E11" t="n">
        <v>1450</v>
      </c>
      <c r="F11" t="n">
        <v>3500</v>
      </c>
      <c r="G11" t="n">
        <v>2032</v>
      </c>
      <c r="H11" t="n">
        <v>1064</v>
      </c>
      <c r="I11" t="n">
        <v>292</v>
      </c>
      <c r="J11" t="n">
        <v>706</v>
      </c>
      <c r="K11" t="n">
        <v>0.27</v>
      </c>
      <c r="L11" t="n">
        <v>2.26</v>
      </c>
      <c r="M11" t="n">
        <v>1176</v>
      </c>
      <c r="N11" t="n">
        <v>0.9</v>
      </c>
      <c r="O11">
        <f>HYPERLINK("energie_cumulee_scenarios_2xToitureOuest_sansmask_6db4ff57.xlsx", "Ouvrir Excel")</f>
        <v/>
      </c>
    </row>
    <row r="12">
      <c r="A12" t="inlineStr">
        <is>
          <t>1xToitureEst_1xToitureouest_sansmask</t>
        </is>
      </c>
      <c r="B12" t="n">
        <v>470</v>
      </c>
      <c r="C12" t="n">
        <v>10079</v>
      </c>
      <c r="D12" t="n">
        <v>5175</v>
      </c>
      <c r="E12" t="n">
        <v>1188</v>
      </c>
      <c r="F12" t="n">
        <v>3863</v>
      </c>
      <c r="G12" t="n">
        <v>2032</v>
      </c>
      <c r="H12" t="n">
        <v>1043</v>
      </c>
      <c r="I12" t="n">
        <v>239</v>
      </c>
      <c r="J12" t="n">
        <v>779</v>
      </c>
      <c r="K12" t="n">
        <v>0.23</v>
      </c>
      <c r="L12" t="n">
        <v>2.22</v>
      </c>
      <c r="M12" t="n">
        <v>1249</v>
      </c>
      <c r="N12" t="n">
        <v>0.84</v>
      </c>
      <c r="O12">
        <f>HYPERLINK("energie_cumulee_scenarios_1xToitureEst_1xToitureouest_sansmask_db7b8d89.xlsx", "Ouvrir Excel")</f>
        <v/>
      </c>
    </row>
    <row r="13">
      <c r="A13" t="inlineStr">
        <is>
          <t>1xBalcon_1xBalconOuest</t>
        </is>
      </c>
      <c r="B13" t="n">
        <v>470</v>
      </c>
      <c r="C13" t="n">
        <v>10079</v>
      </c>
      <c r="D13" t="n">
        <v>4958</v>
      </c>
      <c r="E13" t="n">
        <v>622</v>
      </c>
      <c r="F13" t="n">
        <v>3999</v>
      </c>
      <c r="G13" t="n">
        <v>2032</v>
      </c>
      <c r="H13" t="n">
        <v>1000</v>
      </c>
      <c r="I13" t="n">
        <v>125</v>
      </c>
      <c r="J13" t="n">
        <v>806</v>
      </c>
      <c r="K13" t="n">
        <v>0.13</v>
      </c>
      <c r="L13" t="n">
        <v>2.13</v>
      </c>
      <c r="M13" t="n">
        <v>1276</v>
      </c>
      <c r="N13" t="n">
        <v>0.78</v>
      </c>
      <c r="O13">
        <f>HYPERLINK("energie_cumulee_scenarios_1xBalcon_1xBalconOuest_5bd9f907.xlsx", "Ouvrir Excel")</f>
        <v/>
      </c>
    </row>
    <row r="14">
      <c r="A14" t="inlineStr">
        <is>
          <t>x1Tracker2axes_portail</t>
        </is>
      </c>
      <c r="B14" t="n">
        <v>345</v>
      </c>
      <c r="C14" t="n">
        <v>10079</v>
      </c>
      <c r="D14" t="n">
        <v>4394</v>
      </c>
      <c r="E14" t="n">
        <v>343</v>
      </c>
      <c r="F14" t="n">
        <v>4895</v>
      </c>
      <c r="G14" t="n">
        <v>2032</v>
      </c>
      <c r="H14" t="n">
        <v>886</v>
      </c>
      <c r="I14" t="n">
        <v>69.09</v>
      </c>
      <c r="J14" t="n">
        <v>987</v>
      </c>
      <c r="K14" t="n">
        <v>0.08</v>
      </c>
      <c r="L14" t="n">
        <v>2.57</v>
      </c>
      <c r="M14" t="n">
        <v>1332</v>
      </c>
      <c r="N14" t="n">
        <v>0.67</v>
      </c>
      <c r="O14">
        <f>HYPERLINK("energie_cumulee_scenarios_x1Tracker2axes_portail_19232ea4.xlsx", "Ouvrir Excel")</f>
        <v/>
      </c>
    </row>
    <row r="15">
      <c r="A15" t="inlineStr">
        <is>
          <t>x2Tracker_2axes_Portail</t>
        </is>
      </c>
      <c r="B15" t="n">
        <v>670</v>
      </c>
      <c r="C15" t="n">
        <v>10079</v>
      </c>
      <c r="D15" t="n">
        <v>5550</v>
      </c>
      <c r="E15" t="n">
        <v>3923</v>
      </c>
      <c r="F15" t="n">
        <v>2599</v>
      </c>
      <c r="G15" t="n">
        <v>2032</v>
      </c>
      <c r="H15" t="n">
        <v>1119</v>
      </c>
      <c r="I15" t="n">
        <v>791</v>
      </c>
      <c r="J15" t="n">
        <v>524</v>
      </c>
      <c r="K15" t="n">
        <v>0.71</v>
      </c>
      <c r="L15" t="n">
        <v>1.67</v>
      </c>
      <c r="M15" t="n">
        <v>1194</v>
      </c>
      <c r="N15" t="n">
        <v>0.9399999999999999</v>
      </c>
      <c r="O15">
        <f>HYPERLINK("energie_cumulee_scenarios_x2Tracker_2axes_Portail_7c2242fa.xlsx", "Ouvrir Excel")</f>
        <v/>
      </c>
    </row>
    <row r="16">
      <c r="A16" t="inlineStr">
        <is>
          <t>1xPortail</t>
        </is>
      </c>
      <c r="B16" t="n">
        <v>326</v>
      </c>
      <c r="C16" t="n">
        <v>10079</v>
      </c>
      <c r="D16" t="n">
        <v>3778</v>
      </c>
      <c r="E16" t="n">
        <v>0.91</v>
      </c>
      <c r="F16" t="n">
        <v>6284</v>
      </c>
      <c r="G16" t="n">
        <v>2032</v>
      </c>
      <c r="H16" t="n">
        <v>762</v>
      </c>
      <c r="I16" t="n">
        <v>0.18</v>
      </c>
      <c r="J16" t="n">
        <v>1267</v>
      </c>
      <c r="K16" t="n">
        <v>0</v>
      </c>
      <c r="L16" t="n">
        <v>2.34</v>
      </c>
      <c r="M16" t="n">
        <v>1593</v>
      </c>
      <c r="N16" t="n">
        <v>0.48</v>
      </c>
      <c r="O16">
        <f>HYPERLINK("energie_cumulee_scenarios_1xPortail_936eac51.xlsx", "Ouvrir Excel")</f>
        <v/>
      </c>
    </row>
    <row r="17">
      <c r="A17" t="inlineStr">
        <is>
          <t>1xBalcon</t>
        </is>
      </c>
      <c r="B17" t="n">
        <v>326</v>
      </c>
      <c r="C17" t="n">
        <v>10079</v>
      </c>
      <c r="D17" t="n">
        <v>2978</v>
      </c>
      <c r="E17" t="n">
        <v>0</v>
      </c>
      <c r="F17" t="n">
        <v>7101</v>
      </c>
      <c r="G17" t="n">
        <v>2032</v>
      </c>
      <c r="H17" t="n">
        <v>600</v>
      </c>
      <c r="I17" t="n">
        <v>0</v>
      </c>
      <c r="J17" t="n">
        <v>1431</v>
      </c>
      <c r="K17" t="n">
        <v>0</v>
      </c>
      <c r="L17" t="n">
        <v>1.84</v>
      </c>
      <c r="M17" t="n">
        <v>1757</v>
      </c>
      <c r="N17" t="n">
        <v>0.34</v>
      </c>
      <c r="O17">
        <f>HYPERLINK("energie_cumulee_scenarios_1xBalcon_fb7c9e2b.xlsx", "Ouvrir Excel")</f>
        <v/>
      </c>
    </row>
    <row r="18">
      <c r="A18" t="inlineStr">
        <is>
          <t>2xBalcon</t>
        </is>
      </c>
      <c r="B18" t="n">
        <v>470</v>
      </c>
      <c r="C18" t="n">
        <v>10079</v>
      </c>
      <c r="D18" t="n">
        <v>4995</v>
      </c>
      <c r="E18" t="n">
        <v>961</v>
      </c>
      <c r="F18" t="n">
        <v>3667</v>
      </c>
      <c r="G18" t="n">
        <v>2032</v>
      </c>
      <c r="H18" t="n">
        <v>1007</v>
      </c>
      <c r="I18" t="n">
        <v>194</v>
      </c>
      <c r="J18" t="n">
        <v>739</v>
      </c>
      <c r="K18" t="n">
        <v>0.19</v>
      </c>
      <c r="L18" t="n">
        <v>2.14</v>
      </c>
      <c r="M18" t="n">
        <v>1209</v>
      </c>
      <c r="N18" t="n">
        <v>0.83</v>
      </c>
      <c r="O18">
        <f>HYPERLINK("energie_cumulee_scenarios_2xBalcon_5fa24f6c.xlsx", "Ouvrir Excel")</f>
        <v/>
      </c>
    </row>
    <row r="19">
      <c r="A19" t="inlineStr">
        <is>
          <t>2xGarageOuest_sansmask</t>
        </is>
      </c>
      <c r="B19" t="n">
        <v>470</v>
      </c>
      <c r="C19" t="n">
        <v>10079</v>
      </c>
      <c r="D19" t="n">
        <v>5468</v>
      </c>
      <c r="E19" t="n">
        <v>1732</v>
      </c>
      <c r="F19" t="n">
        <v>3190</v>
      </c>
      <c r="G19" t="n">
        <v>2032</v>
      </c>
      <c r="H19" t="n">
        <v>1102</v>
      </c>
      <c r="I19" t="n">
        <v>349</v>
      </c>
      <c r="J19" t="n">
        <v>643</v>
      </c>
      <c r="K19" t="n">
        <v>0.32</v>
      </c>
      <c r="L19" t="n">
        <v>2.35</v>
      </c>
      <c r="M19" t="n">
        <v>1113</v>
      </c>
      <c r="N19" t="n">
        <v>0.99</v>
      </c>
      <c r="O19">
        <f>HYPERLINK("energie_cumulee_scenarios_2xGarageOuest_sansmask_3407d8a9.xlsx", "Ouvrir Excel")</f>
        <v/>
      </c>
    </row>
    <row r="20">
      <c r="A20" t="inlineStr">
        <is>
          <t>1xPortail_1xBalcon</t>
        </is>
      </c>
      <c r="B20" t="n">
        <v>532</v>
      </c>
      <c r="C20" t="n">
        <v>10079</v>
      </c>
      <c r="D20" t="n">
        <v>5307</v>
      </c>
      <c r="E20" t="n">
        <v>1450</v>
      </c>
      <c r="F20" t="n">
        <v>3269</v>
      </c>
      <c r="G20" t="n">
        <v>2032</v>
      </c>
      <c r="H20" t="n">
        <v>1070</v>
      </c>
      <c r="I20" t="n">
        <v>292</v>
      </c>
      <c r="J20" t="n">
        <v>659</v>
      </c>
      <c r="K20" t="n">
        <v>0.27</v>
      </c>
      <c r="L20" t="n">
        <v>2.01</v>
      </c>
      <c r="M20" t="n">
        <v>1191</v>
      </c>
      <c r="N20" t="n">
        <v>0.9</v>
      </c>
      <c r="O20">
        <f>HYPERLINK("energie_cumulee_scenarios_1xPortail_1xBalcon_cbcdfae0.xlsx", "Ouvrir Excel")</f>
        <v/>
      </c>
    </row>
    <row r="21">
      <c r="A21" t="inlineStr">
        <is>
          <t>2xPortail</t>
        </is>
      </c>
      <c r="B21" t="n">
        <v>470</v>
      </c>
      <c r="C21" t="n">
        <v>10079</v>
      </c>
      <c r="D21" t="n">
        <v>5498</v>
      </c>
      <c r="E21" t="n">
        <v>2060</v>
      </c>
      <c r="F21" t="n">
        <v>2927</v>
      </c>
      <c r="G21" t="n">
        <v>2032</v>
      </c>
      <c r="H21" t="n">
        <v>1108</v>
      </c>
      <c r="I21" t="n">
        <v>415</v>
      </c>
      <c r="J21" t="n">
        <v>590</v>
      </c>
      <c r="K21" t="n">
        <v>0.37</v>
      </c>
      <c r="L21" t="n">
        <v>2.36</v>
      </c>
      <c r="M21" t="n">
        <v>1060</v>
      </c>
      <c r="N21" t="n">
        <v>1.05</v>
      </c>
      <c r="O21">
        <f>HYPERLINK("energie_cumulee_scenarios_2xPortail_444a0fac.xlsx", "Ouvrir Excel")</f>
        <v/>
      </c>
    </row>
    <row r="22">
      <c r="A22" t="inlineStr">
        <is>
          <t>1xPortail_2xBalcon</t>
        </is>
      </c>
      <c r="B22" t="n">
        <v>675</v>
      </c>
      <c r="C22" t="n">
        <v>10079</v>
      </c>
      <c r="D22" t="n">
        <v>5857</v>
      </c>
      <c r="E22" t="n">
        <v>3878</v>
      </c>
      <c r="F22" t="n">
        <v>2242</v>
      </c>
      <c r="G22" t="n">
        <v>2032</v>
      </c>
      <c r="H22" t="n">
        <v>1181</v>
      </c>
      <c r="I22" t="n">
        <v>782</v>
      </c>
      <c r="J22" t="n">
        <v>452</v>
      </c>
      <c r="K22" t="n">
        <v>0.66</v>
      </c>
      <c r="L22" t="n">
        <v>1.75</v>
      </c>
      <c r="M22" t="n">
        <v>1127</v>
      </c>
      <c r="N22" t="n">
        <v>1.05</v>
      </c>
      <c r="O22">
        <f>HYPERLINK("energie_cumulee_scenarios_1xPortail_2xBalcon_717030a1.xlsx", "Ouvrir Excel")</f>
        <v/>
      </c>
    </row>
  </sheetData>
  <autoFilter ref="A8:O8"/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Scénario : x1Tracker2axes_balcon</t>
        </is>
      </c>
    </row>
    <row r="2">
      <c r="A2" s="2" t="inlineStr">
        <is>
          <t>Investissement (€)</t>
        </is>
      </c>
      <c r="B2" s="2" t="n">
        <v>345</v>
      </c>
      <c r="C2" s="2" t="inlineStr">
        <is>
          <t>Conso Maison (W)</t>
        </is>
      </c>
      <c r="D2" s="2" t="n">
        <v>100</v>
      </c>
    </row>
    <row r="4">
      <c r="A4" s="5" t="inlineStr">
        <is>
          <t>Libellé</t>
        </is>
      </c>
      <c r="B4" s="5" t="inlineStr">
        <is>
          <t>Angle</t>
        </is>
      </c>
      <c r="C4" s="5" t="inlineStr">
        <is>
          <t>Aspect</t>
        </is>
      </c>
      <c r="D4" s="5" t="inlineStr">
        <is>
          <t>MaxPower</t>
        </is>
      </c>
      <c r="E4" s="5" t="inlineStr">
        <is>
          <t>TrackerType</t>
        </is>
      </c>
      <c r="F4" s="5" t="inlineStr">
        <is>
          <t>HorizonType</t>
        </is>
      </c>
    </row>
    <row r="5">
      <c r="A5" s="6" t="inlineStr">
        <is>
          <t>tracker</t>
        </is>
      </c>
      <c r="B5" s="6" t="n">
        <v>37</v>
      </c>
      <c r="C5" s="6" t="n">
        <v>-2</v>
      </c>
      <c r="D5" s="6" t="n">
        <v>0.5</v>
      </c>
      <c r="E5" s="6" t="n">
        <v>2</v>
      </c>
      <c r="F5" s="6" t="n">
        <v>1</v>
      </c>
    </row>
    <row r="8">
      <c r="A8" s="4" t="inlineStr">
        <is>
          <t>Scénario : 1xToitureEst_1xBalcon</t>
        </is>
      </c>
    </row>
    <row r="9">
      <c r="A9" s="2" t="inlineStr">
        <is>
          <t>Investissement (€)</t>
        </is>
      </c>
      <c r="B9" s="2" t="n">
        <v>470</v>
      </c>
      <c r="C9" s="2" t="inlineStr">
        <is>
          <t>Conso Maison (W)</t>
        </is>
      </c>
      <c r="D9" s="2" t="n">
        <v>100</v>
      </c>
    </row>
    <row r="11">
      <c r="A11" s="5" t="inlineStr">
        <is>
          <t>Libellé</t>
        </is>
      </c>
      <c r="B11" s="5" t="inlineStr">
        <is>
          <t>Angle</t>
        </is>
      </c>
      <c r="C11" s="5" t="inlineStr">
        <is>
          <t>Aspect</t>
        </is>
      </c>
      <c r="D11" s="5" t="inlineStr">
        <is>
          <t>MaxPower</t>
        </is>
      </c>
      <c r="E11" s="5" t="inlineStr">
        <is>
          <t>TrackerType</t>
        </is>
      </c>
      <c r="F11" s="5" t="inlineStr">
        <is>
          <t>HorizonType</t>
        </is>
      </c>
    </row>
    <row r="12">
      <c r="A12" s="6" t="inlineStr">
        <is>
          <t>est</t>
        </is>
      </c>
      <c r="B12" s="6" t="n">
        <v>23</v>
      </c>
      <c r="C12" s="6" t="n">
        <v>-108</v>
      </c>
      <c r="D12" s="6" t="n">
        <v>0.5</v>
      </c>
      <c r="E12" s="6" t="n">
        <v>0</v>
      </c>
      <c r="F12" s="6" t="n">
        <v>0</v>
      </c>
    </row>
    <row r="13">
      <c r="A13" s="6" t="inlineStr">
        <is>
          <t>balcon_72</t>
        </is>
      </c>
      <c r="B13" s="6" t="n">
        <v>72</v>
      </c>
      <c r="C13" s="6" t="n">
        <v>-18</v>
      </c>
      <c r="D13" s="6" t="n">
        <v>0.5</v>
      </c>
      <c r="E13" s="6" t="n">
        <v>0</v>
      </c>
      <c r="F13" s="6" t="n">
        <v>1</v>
      </c>
    </row>
    <row r="16">
      <c r="A16" s="4" t="inlineStr">
        <is>
          <t>Scénario : 2xToitureOuest_sansmask</t>
        </is>
      </c>
    </row>
    <row r="17">
      <c r="A17" s="2" t="inlineStr">
        <is>
          <t>Investissement (€)</t>
        </is>
      </c>
      <c r="B17" s="2" t="n">
        <v>470</v>
      </c>
      <c r="C17" s="2" t="inlineStr">
        <is>
          <t>Conso Maison (W)</t>
        </is>
      </c>
      <c r="D17" s="2" t="n">
        <v>100</v>
      </c>
    </row>
    <row r="19">
      <c r="A19" s="5" t="inlineStr">
        <is>
          <t>Libellé</t>
        </is>
      </c>
      <c r="B19" s="5" t="inlineStr">
        <is>
          <t>Angle</t>
        </is>
      </c>
      <c r="C19" s="5" t="inlineStr">
        <is>
          <t>Aspect</t>
        </is>
      </c>
      <c r="D19" s="5" t="inlineStr">
        <is>
          <t>MaxPower</t>
        </is>
      </c>
      <c r="E19" s="5" t="inlineStr">
        <is>
          <t>TrackerType</t>
        </is>
      </c>
      <c r="F19" s="5" t="inlineStr">
        <is>
          <t>HorizonType</t>
        </is>
      </c>
    </row>
    <row r="20">
      <c r="A20" s="6" t="inlineStr">
        <is>
          <t>ouest</t>
        </is>
      </c>
      <c r="B20" s="6" t="n">
        <v>23</v>
      </c>
      <c r="C20" s="6" t="n">
        <v>72</v>
      </c>
      <c r="D20" s="6" t="n">
        <v>0.5</v>
      </c>
      <c r="E20" s="6" t="n">
        <v>0</v>
      </c>
      <c r="F20" s="6" t="n">
        <v>0</v>
      </c>
    </row>
    <row r="21">
      <c r="A21" s="6" t="inlineStr">
        <is>
          <t>ouest</t>
        </is>
      </c>
      <c r="B21" s="6" t="n">
        <v>23</v>
      </c>
      <c r="C21" s="6" t="n">
        <v>72</v>
      </c>
      <c r="D21" s="6" t="n">
        <v>0.5</v>
      </c>
      <c r="E21" s="6" t="n">
        <v>0</v>
      </c>
      <c r="F21" s="6" t="n">
        <v>0</v>
      </c>
    </row>
    <row r="24">
      <c r="A24" s="4" t="inlineStr">
        <is>
          <t>Scénario : 1xToitureEst_1xToitureouest_sansmask</t>
        </is>
      </c>
    </row>
    <row r="25">
      <c r="A25" s="2" t="inlineStr">
        <is>
          <t>Investissement (€)</t>
        </is>
      </c>
      <c r="B25" s="2" t="n">
        <v>470</v>
      </c>
      <c r="C25" s="2" t="inlineStr">
        <is>
          <t>Conso Maison (W)</t>
        </is>
      </c>
      <c r="D25" s="2" t="n">
        <v>100</v>
      </c>
    </row>
    <row r="27">
      <c r="A27" s="5" t="inlineStr">
        <is>
          <t>Libellé</t>
        </is>
      </c>
      <c r="B27" s="5" t="inlineStr">
        <is>
          <t>Angle</t>
        </is>
      </c>
      <c r="C27" s="5" t="inlineStr">
        <is>
          <t>Aspect</t>
        </is>
      </c>
      <c r="D27" s="5" t="inlineStr">
        <is>
          <t>MaxPower</t>
        </is>
      </c>
      <c r="E27" s="5" t="inlineStr">
        <is>
          <t>TrackerType</t>
        </is>
      </c>
      <c r="F27" s="5" t="inlineStr">
        <is>
          <t>HorizonType</t>
        </is>
      </c>
    </row>
    <row r="28">
      <c r="A28" s="6" t="inlineStr">
        <is>
          <t>ouest</t>
        </is>
      </c>
      <c r="B28" s="6" t="n">
        <v>23</v>
      </c>
      <c r="C28" s="6" t="n">
        <v>72</v>
      </c>
      <c r="D28" s="6" t="n">
        <v>0.5</v>
      </c>
      <c r="E28" s="6" t="n">
        <v>0</v>
      </c>
      <c r="F28" s="6" t="n">
        <v>0</v>
      </c>
    </row>
    <row r="29">
      <c r="A29" s="6" t="inlineStr">
        <is>
          <t>est</t>
        </is>
      </c>
      <c r="B29" s="6" t="n">
        <v>23</v>
      </c>
      <c r="C29" s="6" t="n">
        <v>-108</v>
      </c>
      <c r="D29" s="6" t="n">
        <v>0.5</v>
      </c>
      <c r="E29" s="6" t="n">
        <v>0</v>
      </c>
      <c r="F29" s="6" t="n">
        <v>0</v>
      </c>
    </row>
    <row r="32">
      <c r="A32" s="4" t="inlineStr">
        <is>
          <t>Scénario : 1xBalcon_1xBalconOuest</t>
        </is>
      </c>
    </row>
    <row r="33">
      <c r="A33" s="2" t="inlineStr">
        <is>
          <t>Investissement (€)</t>
        </is>
      </c>
      <c r="B33" s="2" t="n">
        <v>470</v>
      </c>
      <c r="C33" s="2" t="inlineStr">
        <is>
          <t>Conso Maison (W)</t>
        </is>
      </c>
      <c r="D33" s="2" t="n">
        <v>100</v>
      </c>
    </row>
    <row r="35">
      <c r="A35" s="5" t="inlineStr">
        <is>
          <t>Libellé</t>
        </is>
      </c>
      <c r="B35" s="5" t="inlineStr">
        <is>
          <t>Angle</t>
        </is>
      </c>
      <c r="C35" s="5" t="inlineStr">
        <is>
          <t>Aspect</t>
        </is>
      </c>
      <c r="D35" s="5" t="inlineStr">
        <is>
          <t>MaxPower</t>
        </is>
      </c>
      <c r="E35" s="5" t="inlineStr">
        <is>
          <t>TrackerType</t>
        </is>
      </c>
      <c r="F35" s="5" t="inlineStr">
        <is>
          <t>HorizonType</t>
        </is>
      </c>
    </row>
    <row r="36">
      <c r="A36" s="6" t="inlineStr">
        <is>
          <t>balcon_72</t>
        </is>
      </c>
      <c r="B36" s="6" t="n">
        <v>72</v>
      </c>
      <c r="C36" s="6" t="n">
        <v>-18</v>
      </c>
      <c r="D36" s="6" t="n">
        <v>0.5</v>
      </c>
      <c r="E36" s="6" t="n">
        <v>0</v>
      </c>
      <c r="F36" s="6" t="n">
        <v>1</v>
      </c>
    </row>
    <row r="37">
      <c r="A37" s="6" t="inlineStr">
        <is>
          <t>ouest72</t>
        </is>
      </c>
      <c r="B37" s="6" t="n">
        <v>72</v>
      </c>
      <c r="C37" s="6" t="n">
        <v>72</v>
      </c>
      <c r="D37" s="6" t="n">
        <v>0.5</v>
      </c>
      <c r="E37" s="6" t="n">
        <v>0</v>
      </c>
      <c r="F37" s="6" t="n">
        <v>1</v>
      </c>
    </row>
    <row r="40">
      <c r="A40" s="4" t="inlineStr">
        <is>
          <t>Scénario : x1Tracker2axes_portail</t>
        </is>
      </c>
    </row>
    <row r="41">
      <c r="A41" s="2" t="inlineStr">
        <is>
          <t>Investissement (€)</t>
        </is>
      </c>
      <c r="B41" s="2" t="n">
        <v>345</v>
      </c>
      <c r="C41" s="2" t="inlineStr">
        <is>
          <t>Conso Maison (W)</t>
        </is>
      </c>
      <c r="D41" s="2" t="n">
        <v>100</v>
      </c>
    </row>
    <row r="43">
      <c r="A43" s="5" t="inlineStr">
        <is>
          <t>Libellé</t>
        </is>
      </c>
      <c r="B43" s="5" t="inlineStr">
        <is>
          <t>Angle</t>
        </is>
      </c>
      <c r="C43" s="5" t="inlineStr">
        <is>
          <t>Aspect</t>
        </is>
      </c>
      <c r="D43" s="5" t="inlineStr">
        <is>
          <t>MaxPower</t>
        </is>
      </c>
      <c r="E43" s="5" t="inlineStr">
        <is>
          <t>TrackerType</t>
        </is>
      </c>
      <c r="F43" s="5" t="inlineStr">
        <is>
          <t>HorizonType</t>
        </is>
      </c>
    </row>
    <row r="44">
      <c r="A44" s="6" t="inlineStr">
        <is>
          <t>tracker</t>
        </is>
      </c>
      <c r="B44" s="6" t="n">
        <v>37</v>
      </c>
      <c r="C44" s="6" t="n">
        <v>-2</v>
      </c>
      <c r="D44" s="6" t="n">
        <v>0.5</v>
      </c>
      <c r="E44" s="6" t="n">
        <v>2</v>
      </c>
      <c r="F44" s="6" t="n">
        <v>2</v>
      </c>
    </row>
    <row r="47">
      <c r="A47" s="4" t="inlineStr">
        <is>
          <t>Scénario : x2Tracker_2axes_Portail</t>
        </is>
      </c>
    </row>
    <row r="48">
      <c r="A48" s="2" t="inlineStr">
        <is>
          <t>Investissement (€)</t>
        </is>
      </c>
      <c r="B48" s="2" t="n">
        <v>670</v>
      </c>
      <c r="C48" s="2" t="inlineStr">
        <is>
          <t>Conso Maison (W)</t>
        </is>
      </c>
      <c r="D48" s="2" t="n">
        <v>100</v>
      </c>
    </row>
    <row r="50">
      <c r="A50" s="5" t="inlineStr">
        <is>
          <t>Libellé</t>
        </is>
      </c>
      <c r="B50" s="5" t="inlineStr">
        <is>
          <t>Angle</t>
        </is>
      </c>
      <c r="C50" s="5" t="inlineStr">
        <is>
          <t>Aspect</t>
        </is>
      </c>
      <c r="D50" s="5" t="inlineStr">
        <is>
          <t>MaxPower</t>
        </is>
      </c>
      <c r="E50" s="5" t="inlineStr">
        <is>
          <t>TrackerType</t>
        </is>
      </c>
      <c r="F50" s="5" t="inlineStr">
        <is>
          <t>HorizonType</t>
        </is>
      </c>
    </row>
    <row r="51">
      <c r="A51" s="6" t="inlineStr">
        <is>
          <t>tracker</t>
        </is>
      </c>
      <c r="B51" s="6" t="n">
        <v>37</v>
      </c>
      <c r="C51" s="6" t="n">
        <v>-2</v>
      </c>
      <c r="D51" s="6" t="n">
        <v>0.5</v>
      </c>
      <c r="E51" s="6" t="n">
        <v>2</v>
      </c>
      <c r="F51" s="6" t="n">
        <v>2</v>
      </c>
    </row>
    <row r="52">
      <c r="A52" s="6" t="inlineStr">
        <is>
          <t>tracker</t>
        </is>
      </c>
      <c r="B52" s="6" t="n">
        <v>37</v>
      </c>
      <c r="C52" s="6" t="n">
        <v>-2</v>
      </c>
      <c r="D52" s="6" t="n">
        <v>0.5</v>
      </c>
      <c r="E52" s="6" t="n">
        <v>2</v>
      </c>
      <c r="F52" s="6" t="n">
        <v>2</v>
      </c>
    </row>
    <row r="55">
      <c r="A55" s="4" t="inlineStr">
        <is>
          <t>Scénario : 1xPortail</t>
        </is>
      </c>
    </row>
    <row r="56">
      <c r="A56" s="2" t="inlineStr">
        <is>
          <t>Investissement (€)</t>
        </is>
      </c>
      <c r="B56" s="2" t="n">
        <v>326</v>
      </c>
      <c r="C56" s="2" t="inlineStr">
        <is>
          <t>Conso Maison (W)</t>
        </is>
      </c>
      <c r="D56" s="2" t="n">
        <v>100</v>
      </c>
    </row>
    <row r="58">
      <c r="A58" s="5" t="inlineStr">
        <is>
          <t>Libellé</t>
        </is>
      </c>
      <c r="B58" s="5" t="inlineStr">
        <is>
          <t>Angle</t>
        </is>
      </c>
      <c r="C58" s="5" t="inlineStr">
        <is>
          <t>Aspect</t>
        </is>
      </c>
      <c r="D58" s="5" t="inlineStr">
        <is>
          <t>MaxPower</t>
        </is>
      </c>
      <c r="E58" s="5" t="inlineStr">
        <is>
          <t>TrackerType</t>
        </is>
      </c>
      <c r="F58" s="5" t="inlineStr">
        <is>
          <t>HorizonType</t>
        </is>
      </c>
    </row>
    <row r="59">
      <c r="A59" s="6" t="inlineStr">
        <is>
          <t>optimal</t>
        </is>
      </c>
      <c r="B59" s="6" t="n">
        <v>37</v>
      </c>
      <c r="C59" s="6" t="n">
        <v>-2</v>
      </c>
      <c r="D59" s="6" t="n">
        <v>0.5</v>
      </c>
      <c r="E59" s="6" t="n">
        <v>0</v>
      </c>
      <c r="F59" s="6" t="n">
        <v>2</v>
      </c>
    </row>
    <row r="62">
      <c r="A62" s="4" t="inlineStr">
        <is>
          <t>Scénario : 1xBalcon</t>
        </is>
      </c>
    </row>
    <row r="63">
      <c r="A63" s="2" t="inlineStr">
        <is>
          <t>Investissement (€)</t>
        </is>
      </c>
      <c r="B63" s="2" t="n">
        <v>326</v>
      </c>
      <c r="C63" s="2" t="inlineStr">
        <is>
          <t>Conso Maison (W)</t>
        </is>
      </c>
      <c r="D63" s="2" t="n">
        <v>100</v>
      </c>
    </row>
    <row r="65">
      <c r="A65" s="5" t="inlineStr">
        <is>
          <t>Libellé</t>
        </is>
      </c>
      <c r="B65" s="5" t="inlineStr">
        <is>
          <t>Angle</t>
        </is>
      </c>
      <c r="C65" s="5" t="inlineStr">
        <is>
          <t>Aspect</t>
        </is>
      </c>
      <c r="D65" s="5" t="inlineStr">
        <is>
          <t>MaxPower</t>
        </is>
      </c>
      <c r="E65" s="5" t="inlineStr">
        <is>
          <t>TrackerType</t>
        </is>
      </c>
      <c r="F65" s="5" t="inlineStr">
        <is>
          <t>HorizonType</t>
        </is>
      </c>
    </row>
    <row r="66">
      <c r="A66" s="6" t="inlineStr">
        <is>
          <t>balcon_72</t>
        </is>
      </c>
      <c r="B66" s="6" t="n">
        <v>72</v>
      </c>
      <c r="C66" s="6" t="n">
        <v>-18</v>
      </c>
      <c r="D66" s="6" t="n">
        <v>0.5</v>
      </c>
      <c r="E66" s="6" t="n">
        <v>0</v>
      </c>
      <c r="F66" s="6" t="n">
        <v>1</v>
      </c>
    </row>
    <row r="69">
      <c r="A69" s="4" t="inlineStr">
        <is>
          <t>Scénario : 2xBalcon</t>
        </is>
      </c>
    </row>
    <row r="70">
      <c r="A70" s="2" t="inlineStr">
        <is>
          <t>Investissement (€)</t>
        </is>
      </c>
      <c r="B70" s="2" t="n">
        <v>470</v>
      </c>
      <c r="C70" s="2" t="inlineStr">
        <is>
          <t>Conso Maison (W)</t>
        </is>
      </c>
      <c r="D70" s="2" t="n">
        <v>100</v>
      </c>
    </row>
    <row r="72">
      <c r="A72" s="5" t="inlineStr">
        <is>
          <t>Libellé</t>
        </is>
      </c>
      <c r="B72" s="5" t="inlineStr">
        <is>
          <t>Angle</t>
        </is>
      </c>
      <c r="C72" s="5" t="inlineStr">
        <is>
          <t>Aspect</t>
        </is>
      </c>
      <c r="D72" s="5" t="inlineStr">
        <is>
          <t>MaxPower</t>
        </is>
      </c>
      <c r="E72" s="5" t="inlineStr">
        <is>
          <t>TrackerType</t>
        </is>
      </c>
      <c r="F72" s="5" t="inlineStr">
        <is>
          <t>HorizonType</t>
        </is>
      </c>
    </row>
    <row r="73">
      <c r="A73" s="6" t="inlineStr">
        <is>
          <t>balcon_72</t>
        </is>
      </c>
      <c r="B73" s="6" t="n">
        <v>72</v>
      </c>
      <c r="C73" s="6" t="n">
        <v>-18</v>
      </c>
      <c r="D73" s="6" t="n">
        <v>0.5</v>
      </c>
      <c r="E73" s="6" t="n">
        <v>0</v>
      </c>
      <c r="F73" s="6" t="n">
        <v>1</v>
      </c>
    </row>
    <row r="74">
      <c r="A74" s="6" t="inlineStr">
        <is>
          <t>balcon_72</t>
        </is>
      </c>
      <c r="B74" s="6" t="n">
        <v>72</v>
      </c>
      <c r="C74" s="6" t="n">
        <v>-18</v>
      </c>
      <c r="D74" s="6" t="n">
        <v>0.5</v>
      </c>
      <c r="E74" s="6" t="n">
        <v>0</v>
      </c>
      <c r="F74" s="6" t="n">
        <v>1</v>
      </c>
    </row>
    <row r="77">
      <c r="A77" s="4" t="inlineStr">
        <is>
          <t>Scénario : 2xGarageOuest_sansmask</t>
        </is>
      </c>
    </row>
    <row r="78">
      <c r="A78" s="2" t="inlineStr">
        <is>
          <t>Investissement (€)</t>
        </is>
      </c>
      <c r="B78" s="2" t="n">
        <v>470</v>
      </c>
      <c r="C78" s="2" t="inlineStr">
        <is>
          <t>Conso Maison (W)</t>
        </is>
      </c>
      <c r="D78" s="2" t="n">
        <v>100</v>
      </c>
    </row>
    <row r="80">
      <c r="A80" s="5" t="inlineStr">
        <is>
          <t>Libellé</t>
        </is>
      </c>
      <c r="B80" s="5" t="inlineStr">
        <is>
          <t>Angle</t>
        </is>
      </c>
      <c r="C80" s="5" t="inlineStr">
        <is>
          <t>Aspect</t>
        </is>
      </c>
      <c r="D80" s="5" t="inlineStr">
        <is>
          <t>MaxPower</t>
        </is>
      </c>
      <c r="E80" s="5" t="inlineStr">
        <is>
          <t>TrackerType</t>
        </is>
      </c>
      <c r="F80" s="5" t="inlineStr">
        <is>
          <t>HorizonType</t>
        </is>
      </c>
    </row>
    <row r="81">
      <c r="A81" s="6" t="inlineStr">
        <is>
          <t>garage_ouest</t>
        </is>
      </c>
      <c r="B81" s="6" t="n">
        <v>23</v>
      </c>
      <c r="C81" s="6" t="n">
        <v>47</v>
      </c>
      <c r="D81" s="6" t="n">
        <v>0.5</v>
      </c>
      <c r="E81" s="6" t="n">
        <v>0</v>
      </c>
      <c r="F81" s="6" t="n">
        <v>0</v>
      </c>
    </row>
    <row r="82">
      <c r="A82" s="6" t="inlineStr">
        <is>
          <t>garage_ouest</t>
        </is>
      </c>
      <c r="B82" s="6" t="n">
        <v>23</v>
      </c>
      <c r="C82" s="6" t="n">
        <v>47</v>
      </c>
      <c r="D82" s="6" t="n">
        <v>0.5</v>
      </c>
      <c r="E82" s="6" t="n">
        <v>0</v>
      </c>
      <c r="F82" s="6" t="n">
        <v>0</v>
      </c>
    </row>
    <row r="85">
      <c r="A85" s="4" t="inlineStr">
        <is>
          <t>Scénario : 1xPortail_1xBalcon</t>
        </is>
      </c>
    </row>
    <row r="86">
      <c r="A86" s="2" t="inlineStr">
        <is>
          <t>Investissement (€)</t>
        </is>
      </c>
      <c r="B86" s="2" t="n">
        <v>532</v>
      </c>
      <c r="C86" s="2" t="inlineStr">
        <is>
          <t>Conso Maison (W)</t>
        </is>
      </c>
      <c r="D86" s="2" t="n">
        <v>100</v>
      </c>
    </row>
    <row r="88">
      <c r="A88" s="5" t="inlineStr">
        <is>
          <t>Libellé</t>
        </is>
      </c>
      <c r="B88" s="5" t="inlineStr">
        <is>
          <t>Angle</t>
        </is>
      </c>
      <c r="C88" s="5" t="inlineStr">
        <is>
          <t>Aspect</t>
        </is>
      </c>
      <c r="D88" s="5" t="inlineStr">
        <is>
          <t>MaxPower</t>
        </is>
      </c>
      <c r="E88" s="5" t="inlineStr">
        <is>
          <t>TrackerType</t>
        </is>
      </c>
      <c r="F88" s="5" t="inlineStr">
        <is>
          <t>HorizonType</t>
        </is>
      </c>
    </row>
    <row r="89">
      <c r="A89" s="6" t="inlineStr">
        <is>
          <t>optimal</t>
        </is>
      </c>
      <c r="B89" s="6" t="n">
        <v>37</v>
      </c>
      <c r="C89" s="6" t="n">
        <v>-2</v>
      </c>
      <c r="D89" s="6" t="n">
        <v>0.5</v>
      </c>
      <c r="E89" s="6" t="n">
        <v>0</v>
      </c>
      <c r="F89" s="6" t="n">
        <v>2</v>
      </c>
    </row>
    <row r="90">
      <c r="A90" s="6" t="inlineStr">
        <is>
          <t>balcon_72</t>
        </is>
      </c>
      <c r="B90" s="6" t="n">
        <v>72</v>
      </c>
      <c r="C90" s="6" t="n">
        <v>-18</v>
      </c>
      <c r="D90" s="6" t="n">
        <v>0.5</v>
      </c>
      <c r="E90" s="6" t="n">
        <v>0</v>
      </c>
      <c r="F90" s="6" t="n">
        <v>1</v>
      </c>
    </row>
    <row r="93">
      <c r="A93" s="4" t="inlineStr">
        <is>
          <t>Scénario : 2xPortail</t>
        </is>
      </c>
    </row>
    <row r="94">
      <c r="A94" s="2" t="inlineStr">
        <is>
          <t>Investissement (€)</t>
        </is>
      </c>
      <c r="B94" s="2" t="n">
        <v>470</v>
      </c>
      <c r="C94" s="2" t="inlineStr">
        <is>
          <t>Conso Maison (W)</t>
        </is>
      </c>
      <c r="D94" s="2" t="n">
        <v>100</v>
      </c>
    </row>
    <row r="96">
      <c r="A96" s="5" t="inlineStr">
        <is>
          <t>Libellé</t>
        </is>
      </c>
      <c r="B96" s="5" t="inlineStr">
        <is>
          <t>Angle</t>
        </is>
      </c>
      <c r="C96" s="5" t="inlineStr">
        <is>
          <t>Aspect</t>
        </is>
      </c>
      <c r="D96" s="5" t="inlineStr">
        <is>
          <t>MaxPower</t>
        </is>
      </c>
      <c r="E96" s="5" t="inlineStr">
        <is>
          <t>TrackerType</t>
        </is>
      </c>
      <c r="F96" s="5" t="inlineStr">
        <is>
          <t>HorizonType</t>
        </is>
      </c>
    </row>
    <row r="97">
      <c r="A97" s="6" t="inlineStr">
        <is>
          <t>optimal</t>
        </is>
      </c>
      <c r="B97" s="6" t="n">
        <v>37</v>
      </c>
      <c r="C97" s="6" t="n">
        <v>-2</v>
      </c>
      <c r="D97" s="6" t="n">
        <v>0.5</v>
      </c>
      <c r="E97" s="6" t="n">
        <v>0</v>
      </c>
      <c r="F97" s="6" t="n">
        <v>2</v>
      </c>
    </row>
    <row r="98">
      <c r="A98" s="6" t="inlineStr">
        <is>
          <t>optimal</t>
        </is>
      </c>
      <c r="B98" s="6" t="n">
        <v>37</v>
      </c>
      <c r="C98" s="6" t="n">
        <v>-2</v>
      </c>
      <c r="D98" s="6" t="n">
        <v>0.5</v>
      </c>
      <c r="E98" s="6" t="n">
        <v>0</v>
      </c>
      <c r="F98" s="6" t="n">
        <v>2</v>
      </c>
    </row>
    <row r="101">
      <c r="A101" s="4" t="inlineStr">
        <is>
          <t>Scénario : 1xPortail_2xBalcon</t>
        </is>
      </c>
    </row>
    <row r="102">
      <c r="A102" s="2" t="inlineStr">
        <is>
          <t>Investissement (€)</t>
        </is>
      </c>
      <c r="B102" s="2" t="n">
        <v>675</v>
      </c>
      <c r="C102" s="2" t="inlineStr">
        <is>
          <t>Conso Maison (W)</t>
        </is>
      </c>
      <c r="D102" s="2" t="n">
        <v>100</v>
      </c>
    </row>
    <row r="104">
      <c r="A104" s="5" t="inlineStr">
        <is>
          <t>Libellé</t>
        </is>
      </c>
      <c r="B104" s="5" t="inlineStr">
        <is>
          <t>Angle</t>
        </is>
      </c>
      <c r="C104" s="5" t="inlineStr">
        <is>
          <t>Aspect</t>
        </is>
      </c>
      <c r="D104" s="5" t="inlineStr">
        <is>
          <t>MaxPower</t>
        </is>
      </c>
      <c r="E104" s="5" t="inlineStr">
        <is>
          <t>TrackerType</t>
        </is>
      </c>
      <c r="F104" s="5" t="inlineStr">
        <is>
          <t>HorizonType</t>
        </is>
      </c>
    </row>
    <row r="105">
      <c r="A105" s="6" t="inlineStr">
        <is>
          <t>balcon_72</t>
        </is>
      </c>
      <c r="B105" s="6" t="n">
        <v>72</v>
      </c>
      <c r="C105" s="6" t="n">
        <v>-18</v>
      </c>
      <c r="D105" s="6" t="n">
        <v>0.5</v>
      </c>
      <c r="E105" s="6" t="n">
        <v>0</v>
      </c>
      <c r="F105" s="6" t="n">
        <v>1</v>
      </c>
    </row>
    <row r="106">
      <c r="A106" s="6" t="inlineStr">
        <is>
          <t>balcon_72</t>
        </is>
      </c>
      <c r="B106" s="6" t="n">
        <v>72</v>
      </c>
      <c r="C106" s="6" t="n">
        <v>-18</v>
      </c>
      <c r="D106" s="6" t="n">
        <v>0.5</v>
      </c>
      <c r="E106" s="6" t="n">
        <v>0</v>
      </c>
      <c r="F106" s="6" t="n">
        <v>1</v>
      </c>
    </row>
    <row r="107">
      <c r="A107" s="6" t="inlineStr">
        <is>
          <t>optimal</t>
        </is>
      </c>
      <c r="B107" s="6" t="n">
        <v>37</v>
      </c>
      <c r="C107" s="6" t="n">
        <v>-2</v>
      </c>
      <c r="D107" s="6" t="n">
        <v>0.5</v>
      </c>
      <c r="E107" s="6" t="n">
        <v>0</v>
      </c>
      <c r="F107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Diagramme Solaire - Course du soleil mois par mois</t>
        </is>
      </c>
    </row>
    <row r="2">
      <c r="A2" t="inlineStr">
        <is>
          <t>Coordonnées: Latitude 45.762°, Longitude 4.698°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Diagramme Solaire - Course du soleil mois par mois</t>
        </is>
      </c>
    </row>
    <row r="2">
      <c r="A2" t="inlineStr">
        <is>
          <t>Coordonnées: Latitude 45.762°, Longitude 4.698°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2025-04-10T22:49:33Z</dcterms:created>
  <dcterms:modified xmlns:dcterms="http://purl.org/dc/terms/" xmlns:xsi="http://www.w3.org/2001/XMLSchema-instance" xsi:type="dcterms:W3CDTF">2025-04-10T22:49:35Z</dcterms:modified>
</cp:coreProperties>
</file>