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jet\Compagnie\GitKraken\Mr.DriveShaft\BOM\"/>
    </mc:Choice>
  </mc:AlternateContent>
  <xr:revisionPtr revIDLastSave="0" documentId="13_ncr:1_{A5E5827E-B3BF-42FB-A338-8FCF72C10D15}" xr6:coauthVersionLast="45" xr6:coauthVersionMax="45" xr10:uidLastSave="{00000000-0000-0000-0000-000000000000}"/>
  <bookViews>
    <workbookView xWindow="28680" yWindow="225" windowWidth="25440" windowHeight="153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5" i="1"/>
  <c r="R2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C3" i="1" l="1"/>
</calcChain>
</file>

<file path=xl/sharedStrings.xml><?xml version="1.0" encoding="utf-8"?>
<sst xmlns="http://schemas.openxmlformats.org/spreadsheetml/2006/main" count="118" uniqueCount="104">
  <si>
    <t>BOM : Mr.DriveShaft</t>
  </si>
  <si>
    <t>Numéros #</t>
  </si>
  <si>
    <t>Nom</t>
  </si>
  <si>
    <t xml:space="preserve">Description </t>
  </si>
  <si>
    <t>Marque</t>
  </si>
  <si>
    <t>Fournisseur</t>
  </si>
  <si>
    <t>Lien</t>
  </si>
  <si>
    <t>Qty Need</t>
  </si>
  <si>
    <t>nb/bag</t>
  </si>
  <si>
    <t>Qty buy</t>
  </si>
  <si>
    <t>unit price $</t>
  </si>
  <si>
    <t>price/bag $</t>
  </si>
  <si>
    <t>Total $$$</t>
  </si>
  <si>
    <t>Accéléromètre</t>
  </si>
  <si>
    <t>Switch (SPST, NO)</t>
  </si>
  <si>
    <t>Switch (SPST)</t>
  </si>
  <si>
    <t>ADXL-335 50Hz filter (Analogic)</t>
  </si>
  <si>
    <t>Nom(Fournisseur)</t>
  </si>
  <si>
    <t>Part-Number(Fournisseur)</t>
  </si>
  <si>
    <t>Description (Fournisseur)</t>
  </si>
  <si>
    <t>Bouton Test</t>
  </si>
  <si>
    <t>Bouton Activer accéléromètre</t>
  </si>
  <si>
    <t>On/Off</t>
  </si>
  <si>
    <t>Part-Number (P/N)</t>
  </si>
  <si>
    <t>Robotshop</t>
  </si>
  <si>
    <t>Platine de Déploiement Accéléromètre ±3g à 3 Axes (ADXL335) RobotShop</t>
  </si>
  <si>
    <t xml:space="preserve"> 3Axes +-3g 1,8 a 3,6V , 320uA a 3V Filtre 50Hz</t>
  </si>
  <si>
    <t>https://www.robotshop.com/ca/fr/platine-deploiement-accelerometre-3g-3-axes-adxl335-robotshop.html</t>
  </si>
  <si>
    <t>RP3502MARED</t>
  </si>
  <si>
    <t>E-Switch</t>
  </si>
  <si>
    <t>Digi-Key</t>
  </si>
  <si>
    <t>EG1938-ND</t>
  </si>
  <si>
    <t>SWITCH PUSH SPST-NO 3A 120V</t>
  </si>
  <si>
    <t>https://www.digikey.ca/product-detail/en/e-switch/RP3502MARED/EG1938-ND/280456</t>
  </si>
  <si>
    <t>Arduino mega</t>
  </si>
  <si>
    <t>Microcontrolleur</t>
  </si>
  <si>
    <t xml:space="preserve">Jack power connector </t>
  </si>
  <si>
    <t>Barrel connector jack 5,5mm OD</t>
  </si>
  <si>
    <t>Fuse</t>
  </si>
  <si>
    <t>Fuse older</t>
  </si>
  <si>
    <t>1A</t>
  </si>
  <si>
    <t>10mm a 20mm</t>
  </si>
  <si>
    <t>Hall effect Sensor</t>
  </si>
  <si>
    <t xml:space="preserve">Résistan eau , Pulse, </t>
  </si>
  <si>
    <t>7 segment</t>
  </si>
  <si>
    <t>afficher : RPM,P1:A1,P2:A2,P3:A3</t>
  </si>
  <si>
    <t xml:space="preserve">Power supply </t>
  </si>
  <si>
    <t>9V a 12V  750mA min , connecteur jack 5,5mm OD</t>
  </si>
  <si>
    <t>Screw bus distribution 8 pin</t>
  </si>
  <si>
    <t>Screw bus distribution 12 pin</t>
  </si>
  <si>
    <t>8 pin ou plus 5V, 3,3 V</t>
  </si>
  <si>
    <t xml:space="preserve">12 pin et plus  GROUND </t>
  </si>
  <si>
    <t>Roboshop</t>
  </si>
  <si>
    <t xml:space="preserve">Led </t>
  </si>
  <si>
    <t>Feed back en test</t>
  </si>
  <si>
    <t>55075-00-02-A</t>
  </si>
  <si>
    <t>55075-00-02-A-ND</t>
  </si>
  <si>
    <t>Littelfuse Inc.</t>
  </si>
  <si>
    <t>SENSOR HALL DIGITAL WIRE LEADS</t>
  </si>
  <si>
    <t>https://www.digikey.ca/product-detail/en/littelfuse-inc/55075-00-02-A/55075-00-02-A-ND/565509</t>
  </si>
  <si>
    <t>https://www.digikey.ca/product-detail/en/mpd-memory-protection-devices/BF303/BF303-ND/2330519</t>
  </si>
  <si>
    <t>BF303-ND</t>
  </si>
  <si>
    <t>MPD (Memory Protection Devices)</t>
  </si>
  <si>
    <t>BF303</t>
  </si>
  <si>
    <t>FUSE HLDR CART 500V 15A IN LINE</t>
  </si>
  <si>
    <t>PJ-011A</t>
  </si>
  <si>
    <t>CP-011A-ND</t>
  </si>
  <si>
    <t>CUI Devices</t>
  </si>
  <si>
    <t>CONN PWR JACK 2X5.5MM SOLDER</t>
  </si>
  <si>
    <t>https://www.digikey.ca/product-detail/en/cui-devices/PJ-011A/CP-011A-ND/305540</t>
  </si>
  <si>
    <t xml:space="preserve">Pour le future CAN bus !!! </t>
  </si>
  <si>
    <t>Oscillateur 16Mhz</t>
  </si>
  <si>
    <t>CanBus Arduino</t>
  </si>
  <si>
    <t>https://www.digikey.ca/product-detail/en/txc-corporation/9B-16.000MBBK-B/887-2015-ND/3522089</t>
  </si>
  <si>
    <t>9B-16.000MBBK-B</t>
  </si>
  <si>
    <t>TXC CORPORATION</t>
  </si>
  <si>
    <t>887-2015-ND</t>
  </si>
  <si>
    <t>Colonne1</t>
  </si>
  <si>
    <t>https://www.digikey.ca/product-detail/en/seeed-technology-co-ltd/104030003/1597-1194-ND/5488009</t>
  </si>
  <si>
    <t>Total</t>
  </si>
  <si>
    <t>1597-1194-ND</t>
  </si>
  <si>
    <t>GROVE 4-DIGIT DISPLAY</t>
  </si>
  <si>
    <t>Seeed Technology Co., Ltd</t>
  </si>
  <si>
    <t>https://www.amazon.ca/-/fr/gp/product/B07RMJDHJJ/ref=ox_sc_act_title_4?smid=A20CJ9V5R4RHA0&amp;psc=1</t>
  </si>
  <si>
    <t>Shpping $</t>
  </si>
  <si>
    <t>Can V2,0B vitesse 1Mo/s</t>
  </si>
  <si>
    <t>Amazon</t>
  </si>
  <si>
    <t>MCP2515</t>
  </si>
  <si>
    <t>https://www.robotshop.com/ca/fr/module-seriel-can-bus.html</t>
  </si>
  <si>
    <t>Com USART vers Can-Bus</t>
  </si>
  <si>
    <t>Module Sériel CAN-BUS</t>
  </si>
  <si>
    <t>SeeedStudio</t>
  </si>
  <si>
    <t>Elegoo</t>
  </si>
  <si>
    <t>Atmega 2560</t>
  </si>
  <si>
    <t>Switch (SPDT)</t>
  </si>
  <si>
    <t>Roboticist`s choice</t>
  </si>
  <si>
    <t>Interrupteur a bascule</t>
  </si>
  <si>
    <t>https://www.robotshop.com/ca/fr/interrupteur-bascule-10pk.html</t>
  </si>
  <si>
    <t>https://www.robotshop.com/ca/fr/sfe-transformateur-9vdc-650ma.html</t>
  </si>
  <si>
    <t>Sparkfun Electronic</t>
  </si>
  <si>
    <t>9V dc 1000mA</t>
  </si>
  <si>
    <t xml:space="preserve">Mon prix avec back up double : </t>
  </si>
  <si>
    <t>Prix 3ACC : 186,24$</t>
  </si>
  <si>
    <t>Prix 4ACC : 208,20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</si>
</sst>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2"/>
    <xf numFmtId="44" fontId="0" fillId="0" borderId="0" xfId="1" applyFont="1"/>
    <xf numFmtId="44" fontId="0" fillId="0" borderId="0" xfId="0" applyNumberFormat="1"/>
    <xf numFmtId="0" fontId="0" fillId="3" borderId="0" xfId="0" applyFill="1"/>
    <xf numFmtId="0" fontId="2" fillId="3" borderId="0" xfId="2" applyFill="1"/>
    <xf numFmtId="44" fontId="0" fillId="3" borderId="0" xfId="1" applyFont="1" applyFill="1"/>
  </cellXfs>
  <cellStyles count="3">
    <cellStyle name="Lien hypertexte" xfId="2" builtinId="8"/>
    <cellStyle name="Monétaire" xfId="1" builtinId="4"/>
    <cellStyle name="Normal" xfId="0" builtinId="0"/>
  </cellStyles>
  <dxfs count="3">
    <dxf>
      <numFmt numFmtId="34" formatCode="_ * #,##0.00_)\ &quot;$&quot;_ ;_ * \(#,##0.00\)\ &quot;$&quot;_ ;_ * &quot;-&quot;??_)\ &quot;$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24D37E-EA4F-405C-9F59-AFCF41D8ED6D}" name="Tableau1" displayName="Tableau1" ref="A5:R26" totalsRowShown="0">
  <autoFilter ref="A5:R26" xr:uid="{11DD7893-068C-4D0A-86E8-D26D24F806EF}"/>
  <tableColumns count="18">
    <tableColumn id="1" xr3:uid="{F8EFF4A6-F50D-4C8C-B0C7-D47AE58E388C}" name="Numéros #"/>
    <tableColumn id="2" xr3:uid="{0F459947-A78C-4875-8B0D-17702D385DE9}" name="Nom"/>
    <tableColumn id="3" xr3:uid="{BB01CC62-DF44-4C2C-94C9-00EAF1DFF56B}" name="Description "/>
    <tableColumn id="4" xr3:uid="{CC212C8F-76F2-4516-B95F-7977D98B508F}" name="Qty Need"/>
    <tableColumn id="5" xr3:uid="{48D8F0D9-B3A4-4125-B0A7-7DBB14C1018F}" name="Colonne1" dataDxfId="2"/>
    <tableColumn id="6" xr3:uid="{A38EDE12-1920-470A-944B-BA1D15901A15}" name="Part-Number (P/N)"/>
    <tableColumn id="7" xr3:uid="{276A629A-94BC-4FD6-9981-D95F6C4AB75B}" name="Marque"/>
    <tableColumn id="8" xr3:uid="{E06FAC71-F336-4C1E-A9C2-D55B6CB919D2}" name="Fournisseur"/>
    <tableColumn id="9" xr3:uid="{EE80B261-3F62-48B5-8C6F-775B23848DDB}" name="Part-Number(Fournisseur)"/>
    <tableColumn id="10" xr3:uid="{DE64E73C-2D6A-462E-85DE-6D38CBF79116}" name="Nom(Fournisseur)"/>
    <tableColumn id="11" xr3:uid="{A547D8E4-AF45-4195-B897-27811370BDBD}" name="Description (Fournisseur)"/>
    <tableColumn id="12" xr3:uid="{FF1548B3-C67E-4C24-BA60-5FD3FC2C73C7}" name="Lien"/>
    <tableColumn id="13" xr3:uid="{88940080-907B-44D6-9298-B59672732C3A}" name="nb/bag"/>
    <tableColumn id="14" xr3:uid="{7C53C7B5-5DCF-4A5D-9C2F-C28C4BD2E50A}" name="Qty buy"/>
    <tableColumn id="15" xr3:uid="{E2A938B0-F0BA-4F14-9766-34B73586F6BC}" name="price/bag $" dataCellStyle="Monétaire"/>
    <tableColumn id="19" xr3:uid="{43D24743-CB6E-4CEC-8350-8B5B3D378A7C}" name="Shpping $" dataDxfId="1" dataCellStyle="Monétaire"/>
    <tableColumn id="16" xr3:uid="{540E6694-1801-4091-89C8-3A37583BF1C5}" name="unit price $" dataCellStyle="Monétaire">
      <calculatedColumnFormula>Tableau1[[#This Row],[price/bag $]]/Tableau1[[#This Row],[nb/bag]]</calculatedColumnFormula>
    </tableColumn>
    <tableColumn id="17" xr3:uid="{45413B53-286A-4701-B4FE-FEA363F8C12C}" name="Total $$$" dataDxfId="0" dataCellStyle="Monétaire">
      <calculatedColumnFormula>Tableau1[[#This Row],[price/bag $]]*Tableau1[[#This Row],[Qty buy]]+Tableau1[[#This Row],[Shpping $]]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-/fr/gp/product/B07RMJDHJJ/ref=ox_sc_act_title_4?smid=A20CJ9V5R4RHA0&amp;psc=1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digikey.ca/product-detail/en/littelfuse-inc/55075-00-02-A/55075-00-02-A-ND/565509" TargetMode="External"/><Relationship Id="rId7" Type="http://schemas.openxmlformats.org/officeDocument/2006/relationships/hyperlink" Target="https://www.digikey.ca/product-detail/en/seeed-technology-co-ltd/104030003/1597-1194-ND/548800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e-switch/RP3502MARED/EG1938-ND/280456" TargetMode="External"/><Relationship Id="rId1" Type="http://schemas.openxmlformats.org/officeDocument/2006/relationships/hyperlink" Target="https://www.robotshop.com/ca/fr/platine-deploiement-accelerometre-3g-3-axes-adxl335-robotshop.html" TargetMode="External"/><Relationship Id="rId6" Type="http://schemas.openxmlformats.org/officeDocument/2006/relationships/hyperlink" Target="https://www.digikey.ca/product-detail/en/txc-corporation/9B-16.000MBBK-B/887-2015-ND/3522089" TargetMode="External"/><Relationship Id="rId11" Type="http://schemas.openxmlformats.org/officeDocument/2006/relationships/hyperlink" Target="https://www.robotshop.com/ca/fr/sfe-transformateur-9vdc-650ma.html" TargetMode="External"/><Relationship Id="rId5" Type="http://schemas.openxmlformats.org/officeDocument/2006/relationships/hyperlink" Target="https://www.digikey.ca/product-detail/en/cui-devices/PJ-011A/CP-011A-ND/305540" TargetMode="External"/><Relationship Id="rId10" Type="http://schemas.openxmlformats.org/officeDocument/2006/relationships/hyperlink" Target="https://www.robotshop.com/ca/fr/interrupteur-bascule-10pk.html" TargetMode="External"/><Relationship Id="rId4" Type="http://schemas.openxmlformats.org/officeDocument/2006/relationships/hyperlink" Target="https://www.digikey.ca/product-detail/en/mpd-memory-protection-devices/BF303/BF303-ND/2330519" TargetMode="External"/><Relationship Id="rId9" Type="http://schemas.openxmlformats.org/officeDocument/2006/relationships/hyperlink" Target="https://www.robotshop.com/ca/fr/module-seriel-can-b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D1" workbookViewId="0">
      <selection activeCell="K16" sqref="K16"/>
    </sheetView>
  </sheetViews>
  <sheetFormatPr baseColWidth="10" defaultColWidth="9.140625" defaultRowHeight="15" x14ac:dyDescent="0.25"/>
  <cols>
    <col min="1" max="1" width="12.7109375" customWidth="1"/>
    <col min="2" max="2" width="21.28515625" customWidth="1"/>
    <col min="3" max="3" width="44.85546875" bestFit="1" customWidth="1"/>
    <col min="4" max="4" width="11.5703125" customWidth="1"/>
    <col min="5" max="5" width="3.140625" style="1" customWidth="1"/>
    <col min="6" max="6" width="29" bestFit="1" customWidth="1"/>
    <col min="7" max="7" width="12.42578125" customWidth="1"/>
    <col min="8" max="8" width="13.5703125" customWidth="1"/>
    <col min="9" max="9" width="26.5703125" customWidth="1"/>
    <col min="10" max="10" width="19.28515625" customWidth="1"/>
    <col min="11" max="11" width="36.85546875" bestFit="1" customWidth="1"/>
    <col min="13" max="13" width="9.42578125" customWidth="1"/>
    <col min="14" max="14" width="10" customWidth="1"/>
    <col min="15" max="17" width="13" customWidth="1"/>
    <col min="18" max="18" width="11" customWidth="1"/>
  </cols>
  <sheetData>
    <row r="1" spans="1:18" x14ac:dyDescent="0.25">
      <c r="A1" s="2" t="s">
        <v>0</v>
      </c>
      <c r="B1" s="2"/>
    </row>
    <row r="2" spans="1:18" x14ac:dyDescent="0.25">
      <c r="B2" t="s">
        <v>102</v>
      </c>
      <c r="C2" t="s">
        <v>103</v>
      </c>
      <c r="F2" t="s">
        <v>101</v>
      </c>
    </row>
    <row r="3" spans="1:18" x14ac:dyDescent="0.25">
      <c r="B3" t="s">
        <v>79</v>
      </c>
      <c r="C3" s="5">
        <f>SUM(Tableau1[Total $$$])</f>
        <v>214.94</v>
      </c>
    </row>
    <row r="5" spans="1:18" x14ac:dyDescent="0.25">
      <c r="A5" t="s">
        <v>1</v>
      </c>
      <c r="B5" t="s">
        <v>2</v>
      </c>
      <c r="C5" t="s">
        <v>3</v>
      </c>
      <c r="D5" t="s">
        <v>7</v>
      </c>
      <c r="E5" s="1" t="s">
        <v>77</v>
      </c>
      <c r="F5" t="s">
        <v>23</v>
      </c>
      <c r="G5" t="s">
        <v>4</v>
      </c>
      <c r="H5" t="s">
        <v>5</v>
      </c>
      <c r="I5" t="s">
        <v>18</v>
      </c>
      <c r="J5" t="s">
        <v>17</v>
      </c>
      <c r="K5" t="s">
        <v>19</v>
      </c>
      <c r="L5" t="s">
        <v>6</v>
      </c>
      <c r="M5" t="s">
        <v>8</v>
      </c>
      <c r="N5" t="s">
        <v>9</v>
      </c>
      <c r="O5" t="s">
        <v>11</v>
      </c>
      <c r="P5" t="s">
        <v>84</v>
      </c>
      <c r="Q5" t="s">
        <v>10</v>
      </c>
      <c r="R5" t="s">
        <v>12</v>
      </c>
    </row>
    <row r="6" spans="1:18" x14ac:dyDescent="0.25">
      <c r="A6">
        <v>1</v>
      </c>
      <c r="B6" t="s">
        <v>13</v>
      </c>
      <c r="C6" t="s">
        <v>16</v>
      </c>
      <c r="D6">
        <v>3</v>
      </c>
      <c r="G6" t="s">
        <v>52</v>
      </c>
      <c r="H6" t="s">
        <v>24</v>
      </c>
      <c r="J6" t="s">
        <v>25</v>
      </c>
      <c r="K6" t="s">
        <v>26</v>
      </c>
      <c r="L6" s="3" t="s">
        <v>27</v>
      </c>
      <c r="M6">
        <v>1</v>
      </c>
      <c r="N6">
        <v>4</v>
      </c>
      <c r="O6" s="4">
        <v>13.27</v>
      </c>
      <c r="P6" s="4">
        <v>0</v>
      </c>
      <c r="Q6" s="4">
        <f>Tableau1[[#This Row],[price/bag $]]/Tableau1[[#This Row],[nb/bag]]</f>
        <v>13.27</v>
      </c>
      <c r="R6" s="4">
        <f>Tableau1[[#This Row],[price/bag $]]*Tableau1[[#This Row],[Qty buy]]+Tableau1[[#This Row],[Shpping $]]</f>
        <v>53.08</v>
      </c>
    </row>
    <row r="7" spans="1:18" x14ac:dyDescent="0.25">
      <c r="A7">
        <v>2</v>
      </c>
      <c r="B7" t="s">
        <v>14</v>
      </c>
      <c r="C7" t="s">
        <v>20</v>
      </c>
      <c r="D7">
        <v>1</v>
      </c>
      <c r="F7" t="s">
        <v>28</v>
      </c>
      <c r="G7" t="s">
        <v>29</v>
      </c>
      <c r="H7" t="s">
        <v>30</v>
      </c>
      <c r="I7" t="s">
        <v>31</v>
      </c>
      <c r="J7" t="s">
        <v>28</v>
      </c>
      <c r="K7" t="s">
        <v>32</v>
      </c>
      <c r="L7" s="3" t="s">
        <v>33</v>
      </c>
      <c r="M7">
        <v>1</v>
      </c>
      <c r="N7">
        <v>2</v>
      </c>
      <c r="O7" s="4">
        <v>4.5</v>
      </c>
      <c r="P7" s="4">
        <v>0</v>
      </c>
      <c r="Q7" s="4">
        <f>Tableau1[[#This Row],[price/bag $]]/Tableau1[[#This Row],[nb/bag]]</f>
        <v>4.5</v>
      </c>
      <c r="R7" s="4">
        <f>Tableau1[[#This Row],[price/bag $]]*Tableau1[[#This Row],[Qty buy]]+Tableau1[[#This Row],[Shpping $]]</f>
        <v>9</v>
      </c>
    </row>
    <row r="8" spans="1:18" x14ac:dyDescent="0.25">
      <c r="A8">
        <v>3</v>
      </c>
      <c r="B8" t="s">
        <v>94</v>
      </c>
      <c r="C8" t="s">
        <v>21</v>
      </c>
      <c r="D8">
        <v>3</v>
      </c>
      <c r="G8" t="s">
        <v>95</v>
      </c>
      <c r="H8" t="s">
        <v>24</v>
      </c>
      <c r="J8" t="s">
        <v>96</v>
      </c>
      <c r="L8" s="3" t="s">
        <v>97</v>
      </c>
      <c r="M8">
        <v>10</v>
      </c>
      <c r="N8">
        <v>1</v>
      </c>
      <c r="O8" s="4">
        <v>5.44</v>
      </c>
      <c r="P8" s="4">
        <v>0</v>
      </c>
      <c r="Q8" s="4">
        <f>Tableau1[[#This Row],[price/bag $]]/Tableau1[[#This Row],[nb/bag]]</f>
        <v>0.54400000000000004</v>
      </c>
      <c r="R8" s="4">
        <f>Tableau1[[#This Row],[price/bag $]]*Tableau1[[#This Row],[Qty buy]]+Tableau1[[#This Row],[Shpping $]]</f>
        <v>5.44</v>
      </c>
    </row>
    <row r="9" spans="1:18" x14ac:dyDescent="0.25">
      <c r="A9">
        <v>4</v>
      </c>
      <c r="B9" t="s">
        <v>15</v>
      </c>
      <c r="C9" t="s">
        <v>22</v>
      </c>
      <c r="D9">
        <v>1</v>
      </c>
      <c r="O9" s="4"/>
      <c r="P9" s="4">
        <v>0</v>
      </c>
      <c r="Q9" s="4" t="e">
        <f>Tableau1[[#This Row],[price/bag $]]/Tableau1[[#This Row],[nb/bag]]</f>
        <v>#DIV/0!</v>
      </c>
      <c r="R9" s="4">
        <f>Tableau1[[#This Row],[price/bag $]]*Tableau1[[#This Row],[Qty buy]]+Tableau1[[#This Row],[Shpping $]]</f>
        <v>0</v>
      </c>
    </row>
    <row r="10" spans="1:18" x14ac:dyDescent="0.25">
      <c r="A10">
        <v>5</v>
      </c>
      <c r="B10" t="s">
        <v>34</v>
      </c>
      <c r="C10" t="s">
        <v>35</v>
      </c>
      <c r="D10">
        <v>1</v>
      </c>
      <c r="G10" t="s">
        <v>92</v>
      </c>
      <c r="H10" t="s">
        <v>86</v>
      </c>
      <c r="I10" t="s">
        <v>93</v>
      </c>
      <c r="M10">
        <v>1</v>
      </c>
      <c r="N10">
        <v>1</v>
      </c>
      <c r="O10" s="4">
        <v>20</v>
      </c>
      <c r="P10" s="4">
        <v>0</v>
      </c>
      <c r="Q10" s="4">
        <f>Tableau1[[#This Row],[price/bag $]]/Tableau1[[#This Row],[nb/bag]]</f>
        <v>20</v>
      </c>
      <c r="R10" s="4">
        <f>Tableau1[[#This Row],[price/bag $]]*Tableau1[[#This Row],[Qty buy]]+Tableau1[[#This Row],[Shpping $]]</f>
        <v>20</v>
      </c>
    </row>
    <row r="11" spans="1:18" x14ac:dyDescent="0.25">
      <c r="A11">
        <v>6</v>
      </c>
      <c r="B11" t="s">
        <v>36</v>
      </c>
      <c r="C11" t="s">
        <v>37</v>
      </c>
      <c r="D11">
        <v>1</v>
      </c>
      <c r="F11" t="s">
        <v>65</v>
      </c>
      <c r="G11" t="s">
        <v>67</v>
      </c>
      <c r="H11" t="s">
        <v>30</v>
      </c>
      <c r="I11" t="s">
        <v>66</v>
      </c>
      <c r="J11" t="s">
        <v>65</v>
      </c>
      <c r="K11" t="s">
        <v>68</v>
      </c>
      <c r="L11" s="3" t="s">
        <v>69</v>
      </c>
      <c r="M11">
        <v>1</v>
      </c>
      <c r="N11">
        <v>2</v>
      </c>
      <c r="O11" s="4">
        <v>2.2400000000000002</v>
      </c>
      <c r="P11" s="4">
        <v>0</v>
      </c>
      <c r="Q11" s="4">
        <f>Tableau1[[#This Row],[price/bag $]]/Tableau1[[#This Row],[nb/bag]]</f>
        <v>2.2400000000000002</v>
      </c>
      <c r="R11" s="4">
        <f>Tableau1[[#This Row],[price/bag $]]*Tableau1[[#This Row],[Qty buy]]+Tableau1[[#This Row],[Shpping $]]</f>
        <v>4.4800000000000004</v>
      </c>
    </row>
    <row r="12" spans="1:18" x14ac:dyDescent="0.25">
      <c r="A12">
        <v>7</v>
      </c>
      <c r="B12" t="s">
        <v>38</v>
      </c>
      <c r="C12" t="s">
        <v>40</v>
      </c>
      <c r="D12">
        <v>1</v>
      </c>
      <c r="O12" s="4"/>
      <c r="P12" s="4">
        <v>0</v>
      </c>
      <c r="Q12" s="4" t="e">
        <f>Tableau1[[#This Row],[price/bag $]]/Tableau1[[#This Row],[nb/bag]]</f>
        <v>#DIV/0!</v>
      </c>
      <c r="R12" s="4">
        <f>Tableau1[[#This Row],[price/bag $]]*Tableau1[[#This Row],[Qty buy]]+Tableau1[[#This Row],[Shpping $]]</f>
        <v>0</v>
      </c>
    </row>
    <row r="13" spans="1:18" x14ac:dyDescent="0.25">
      <c r="A13">
        <v>8</v>
      </c>
      <c r="B13" t="s">
        <v>39</v>
      </c>
      <c r="C13" t="s">
        <v>41</v>
      </c>
      <c r="D13">
        <v>1</v>
      </c>
      <c r="F13" t="s">
        <v>63</v>
      </c>
      <c r="G13" t="s">
        <v>62</v>
      </c>
      <c r="H13" t="s">
        <v>30</v>
      </c>
      <c r="I13" t="s">
        <v>61</v>
      </c>
      <c r="J13" t="s">
        <v>63</v>
      </c>
      <c r="K13" t="s">
        <v>64</v>
      </c>
      <c r="L13" s="3" t="s">
        <v>60</v>
      </c>
      <c r="M13">
        <v>1</v>
      </c>
      <c r="N13">
        <v>1</v>
      </c>
      <c r="O13" s="4">
        <v>2.52</v>
      </c>
      <c r="P13" s="4">
        <v>0</v>
      </c>
      <c r="Q13" s="4">
        <f>Tableau1[[#This Row],[price/bag $]]/Tableau1[[#This Row],[nb/bag]]</f>
        <v>2.52</v>
      </c>
      <c r="R13" s="4">
        <f>Tableau1[[#This Row],[price/bag $]]*Tableau1[[#This Row],[Qty buy]]+Tableau1[[#This Row],[Shpping $]]</f>
        <v>2.52</v>
      </c>
    </row>
    <row r="14" spans="1:18" x14ac:dyDescent="0.25">
      <c r="A14">
        <v>9</v>
      </c>
      <c r="B14" t="s">
        <v>42</v>
      </c>
      <c r="C14" t="s">
        <v>43</v>
      </c>
      <c r="D14">
        <v>1</v>
      </c>
      <c r="F14" t="s">
        <v>55</v>
      </c>
      <c r="G14" t="s">
        <v>57</v>
      </c>
      <c r="H14" t="s">
        <v>30</v>
      </c>
      <c r="I14" t="s">
        <v>56</v>
      </c>
      <c r="J14" t="s">
        <v>55</v>
      </c>
      <c r="K14" t="s">
        <v>58</v>
      </c>
      <c r="L14" s="3" t="s">
        <v>59</v>
      </c>
      <c r="M14">
        <v>1</v>
      </c>
      <c r="N14">
        <v>1</v>
      </c>
      <c r="O14" s="4">
        <v>49.17</v>
      </c>
      <c r="P14" s="4">
        <v>0</v>
      </c>
      <c r="Q14" s="4">
        <f>Tableau1[[#This Row],[price/bag $]]/Tableau1[[#This Row],[nb/bag]]</f>
        <v>49.17</v>
      </c>
      <c r="R14" s="4">
        <f>Tableau1[[#This Row],[price/bag $]]*Tableau1[[#This Row],[Qty buy]]+Tableau1[[#This Row],[Shpping $]]</f>
        <v>49.17</v>
      </c>
    </row>
    <row r="15" spans="1:18" x14ac:dyDescent="0.25">
      <c r="A15">
        <v>10</v>
      </c>
      <c r="B15" t="s">
        <v>44</v>
      </c>
      <c r="C15" t="s">
        <v>45</v>
      </c>
      <c r="D15">
        <v>4</v>
      </c>
      <c r="F15">
        <v>104030003</v>
      </c>
      <c r="G15" t="s">
        <v>82</v>
      </c>
      <c r="H15" t="s">
        <v>30</v>
      </c>
      <c r="I15" t="s">
        <v>80</v>
      </c>
      <c r="J15">
        <v>104030003</v>
      </c>
      <c r="K15" t="s">
        <v>81</v>
      </c>
      <c r="L15" s="3" t="s">
        <v>78</v>
      </c>
      <c r="M15">
        <v>1</v>
      </c>
      <c r="N15">
        <v>5</v>
      </c>
      <c r="O15" s="4">
        <v>8.69</v>
      </c>
      <c r="P15" s="4">
        <v>0</v>
      </c>
      <c r="Q15" s="4">
        <f>Tableau1[[#This Row],[price/bag $]]/Tableau1[[#This Row],[nb/bag]]</f>
        <v>8.69</v>
      </c>
      <c r="R15" s="4">
        <f>Tableau1[[#This Row],[price/bag $]]*Tableau1[[#This Row],[Qty buy]]+Tableau1[[#This Row],[Shpping $]]</f>
        <v>43.449999999999996</v>
      </c>
    </row>
    <row r="16" spans="1:18" x14ac:dyDescent="0.25">
      <c r="A16">
        <v>11</v>
      </c>
      <c r="B16" t="s">
        <v>46</v>
      </c>
      <c r="C16" t="s">
        <v>47</v>
      </c>
      <c r="D16">
        <v>1</v>
      </c>
      <c r="G16" t="s">
        <v>99</v>
      </c>
      <c r="H16" t="s">
        <v>24</v>
      </c>
      <c r="J16" t="s">
        <v>100</v>
      </c>
      <c r="L16" s="3" t="s">
        <v>98</v>
      </c>
      <c r="M16">
        <v>1</v>
      </c>
      <c r="N16">
        <v>1</v>
      </c>
      <c r="O16" s="4">
        <v>7.93</v>
      </c>
      <c r="P16" s="4">
        <v>0</v>
      </c>
      <c r="Q16" s="4">
        <f>Tableau1[[#This Row],[price/bag $]]/Tableau1[[#This Row],[nb/bag]]</f>
        <v>7.93</v>
      </c>
      <c r="R16" s="4">
        <f>Tableau1[[#This Row],[price/bag $]]*Tableau1[[#This Row],[Qty buy]]+Tableau1[[#This Row],[Shpping $]]</f>
        <v>7.93</v>
      </c>
    </row>
    <row r="17" spans="1:18" x14ac:dyDescent="0.25">
      <c r="A17">
        <v>12</v>
      </c>
      <c r="B17" t="s">
        <v>48</v>
      </c>
      <c r="C17" t="s">
        <v>50</v>
      </c>
      <c r="D17">
        <v>2</v>
      </c>
      <c r="O17" s="4"/>
      <c r="P17" s="4">
        <v>0</v>
      </c>
      <c r="Q17" s="4" t="e">
        <f>Tableau1[[#This Row],[price/bag $]]/Tableau1[[#This Row],[nb/bag]]</f>
        <v>#DIV/0!</v>
      </c>
      <c r="R17" s="4">
        <f>Tableau1[[#This Row],[price/bag $]]*Tableau1[[#This Row],[Qty buy]]+Tableau1[[#This Row],[Shpping $]]</f>
        <v>0</v>
      </c>
    </row>
    <row r="18" spans="1:18" x14ac:dyDescent="0.25">
      <c r="A18">
        <v>13</v>
      </c>
      <c r="B18" t="s">
        <v>49</v>
      </c>
      <c r="C18" t="s">
        <v>51</v>
      </c>
      <c r="D18">
        <v>1</v>
      </c>
      <c r="O18" s="4"/>
      <c r="P18" s="4">
        <v>0</v>
      </c>
      <c r="Q18" s="4" t="e">
        <f>Tableau1[[#This Row],[price/bag $]]/Tableau1[[#This Row],[nb/bag]]</f>
        <v>#DIV/0!</v>
      </c>
      <c r="R18" s="4">
        <f>Tableau1[[#This Row],[price/bag $]]*Tableau1[[#This Row],[Qty buy]]+Tableau1[[#This Row],[Shpping $]]</f>
        <v>0</v>
      </c>
    </row>
    <row r="19" spans="1:18" x14ac:dyDescent="0.25">
      <c r="A19">
        <v>14</v>
      </c>
      <c r="B19" t="s">
        <v>53</v>
      </c>
      <c r="C19" t="s">
        <v>54</v>
      </c>
      <c r="D19">
        <v>1</v>
      </c>
      <c r="O19" s="4"/>
      <c r="P19" s="4">
        <v>0</v>
      </c>
      <c r="Q19" s="4" t="e">
        <f>Tableau1[[#This Row],[price/bag $]]/Tableau1[[#This Row],[nb/bag]]</f>
        <v>#DIV/0!</v>
      </c>
      <c r="R19" s="4">
        <f>Tableau1[[#This Row],[price/bag $]]*Tableau1[[#This Row],[Qty buy]]+Tableau1[[#This Row],[Shpping $]]</f>
        <v>0</v>
      </c>
    </row>
    <row r="20" spans="1:18" x14ac:dyDescent="0.25">
      <c r="A20">
        <v>15</v>
      </c>
      <c r="O20" s="4"/>
      <c r="P20" s="4">
        <v>0</v>
      </c>
      <c r="Q20" s="4" t="e">
        <f>Tableau1[[#This Row],[price/bag $]]/Tableau1[[#This Row],[nb/bag]]</f>
        <v>#DIV/0!</v>
      </c>
      <c r="R20" s="4">
        <f>Tableau1[[#This Row],[price/bag $]]*Tableau1[[#This Row],[Qty buy]]+Tableau1[[#This Row],[Shpping $]]</f>
        <v>0</v>
      </c>
    </row>
    <row r="21" spans="1:18" x14ac:dyDescent="0.25">
      <c r="A21">
        <v>16</v>
      </c>
      <c r="O21" s="4"/>
      <c r="P21" s="4">
        <v>0</v>
      </c>
      <c r="Q21" s="4" t="e">
        <f>Tableau1[[#This Row],[price/bag $]]/Tableau1[[#This Row],[nb/bag]]</f>
        <v>#DIV/0!</v>
      </c>
      <c r="R21" s="4">
        <f>Tableau1[[#This Row],[price/bag $]]*Tableau1[[#This Row],[Qty buy]]+Tableau1[[#This Row],[Shpping $]]</f>
        <v>0</v>
      </c>
    </row>
    <row r="22" spans="1:18" x14ac:dyDescent="0.25">
      <c r="A22">
        <v>17</v>
      </c>
      <c r="B22" t="s">
        <v>70</v>
      </c>
      <c r="O22" s="4"/>
      <c r="P22" s="4">
        <v>0</v>
      </c>
      <c r="Q22" s="4" t="e">
        <f>Tableau1[[#This Row],[price/bag $]]/Tableau1[[#This Row],[nb/bag]]</f>
        <v>#DIV/0!</v>
      </c>
      <c r="R22" s="4">
        <f>Tableau1[[#This Row],[price/bag $]]*Tableau1[[#This Row],[Qty buy]]+Tableau1[[#This Row],[Shpping $]]</f>
        <v>0</v>
      </c>
    </row>
    <row r="23" spans="1:18" x14ac:dyDescent="0.25">
      <c r="A23">
        <v>18</v>
      </c>
      <c r="B23" t="s">
        <v>71</v>
      </c>
      <c r="F23" t="s">
        <v>74</v>
      </c>
      <c r="G23" t="s">
        <v>75</v>
      </c>
      <c r="H23" t="s">
        <v>30</v>
      </c>
      <c r="I23" t="s">
        <v>76</v>
      </c>
      <c r="J23" t="s">
        <v>74</v>
      </c>
      <c r="L23" s="3" t="s">
        <v>73</v>
      </c>
      <c r="M23">
        <v>1</v>
      </c>
      <c r="N23">
        <v>10</v>
      </c>
      <c r="O23" s="4">
        <v>0.38400000000000001</v>
      </c>
      <c r="P23" s="4">
        <v>0</v>
      </c>
      <c r="Q23" s="4">
        <f>Tableau1[[#This Row],[price/bag $]]/Tableau1[[#This Row],[nb/bag]]</f>
        <v>0.38400000000000001</v>
      </c>
      <c r="R23" s="4">
        <v>0</v>
      </c>
    </row>
    <row r="24" spans="1:18" s="6" customFormat="1" x14ac:dyDescent="0.25">
      <c r="A24" s="6">
        <v>19</v>
      </c>
      <c r="B24" s="6" t="s">
        <v>72</v>
      </c>
      <c r="C24" s="6">
        <v>1</v>
      </c>
      <c r="F24" s="6" t="s">
        <v>87</v>
      </c>
      <c r="H24" s="6" t="s">
        <v>86</v>
      </c>
      <c r="K24" s="6" t="s">
        <v>85</v>
      </c>
      <c r="L24" s="7" t="s">
        <v>83</v>
      </c>
      <c r="M24" s="6">
        <v>5</v>
      </c>
      <c r="N24" s="6">
        <v>1</v>
      </c>
      <c r="O24" s="8">
        <v>13.92</v>
      </c>
      <c r="P24" s="8">
        <v>0</v>
      </c>
      <c r="Q24" s="8">
        <f>Tableau1[[#This Row],[price/bag $]]/Tableau1[[#This Row],[nb/bag]]</f>
        <v>2.7839999999999998</v>
      </c>
      <c r="R24" s="8">
        <v>0</v>
      </c>
    </row>
    <row r="25" spans="1:18" x14ac:dyDescent="0.25">
      <c r="A25">
        <v>20</v>
      </c>
      <c r="C25">
        <v>2</v>
      </c>
      <c r="G25" t="s">
        <v>91</v>
      </c>
      <c r="H25" t="s">
        <v>24</v>
      </c>
      <c r="J25" t="s">
        <v>90</v>
      </c>
      <c r="K25" t="s">
        <v>89</v>
      </c>
      <c r="L25" s="3" t="s">
        <v>88</v>
      </c>
      <c r="M25">
        <v>1</v>
      </c>
      <c r="N25">
        <v>1</v>
      </c>
      <c r="O25" s="4">
        <v>19.87</v>
      </c>
      <c r="P25" s="4">
        <v>0</v>
      </c>
      <c r="Q25" s="4">
        <f>Tableau1[[#This Row],[price/bag $]]/Tableau1[[#This Row],[nb/bag]]</f>
        <v>19.87</v>
      </c>
      <c r="R25" s="4">
        <f>Tableau1[[#This Row],[price/bag $]]*Tableau1[[#This Row],[Qty buy]]+Tableau1[[#This Row],[Shpping $]]</f>
        <v>19.87</v>
      </c>
    </row>
    <row r="26" spans="1:18" x14ac:dyDescent="0.25">
      <c r="A26">
        <v>21</v>
      </c>
      <c r="O26" s="4"/>
      <c r="P26" s="4">
        <v>0</v>
      </c>
      <c r="Q26" s="4" t="e">
        <f>Tableau1[[#This Row],[price/bag $]]/Tableau1[[#This Row],[nb/bag]]</f>
        <v>#DIV/0!</v>
      </c>
      <c r="R26" s="4">
        <f>Tableau1[[#This Row],[price/bag $]]*Tableau1[[#This Row],[Qty buy]]+Tableau1[[#This Row],[Shpping $]]</f>
        <v>0</v>
      </c>
    </row>
    <row r="27" spans="1:18" x14ac:dyDescent="0.25">
      <c r="A27">
        <v>22</v>
      </c>
    </row>
    <row r="28" spans="1:18" x14ac:dyDescent="0.25">
      <c r="A28">
        <v>23</v>
      </c>
    </row>
    <row r="29" spans="1:18" x14ac:dyDescent="0.25">
      <c r="A29">
        <v>24</v>
      </c>
    </row>
    <row r="30" spans="1:18" x14ac:dyDescent="0.25">
      <c r="A30">
        <v>25</v>
      </c>
    </row>
  </sheetData>
  <mergeCells count="1">
    <mergeCell ref="A1:B1"/>
  </mergeCells>
  <hyperlinks>
    <hyperlink ref="L6" r:id="rId1" xr:uid="{5D347196-2DE0-448F-9220-C07875A8D42C}"/>
    <hyperlink ref="L7" r:id="rId2" xr:uid="{9429ABB1-D2C4-4EFF-80C6-453859C68FF1}"/>
    <hyperlink ref="L14" r:id="rId3" xr:uid="{14159806-F8BF-4E18-BFB5-B737A4F80841}"/>
    <hyperlink ref="L13" r:id="rId4" xr:uid="{21DE8A14-5DD0-4ED4-8260-56DDF82B6A18}"/>
    <hyperlink ref="L11" r:id="rId5" xr:uid="{A9084234-7CB3-413E-A802-53F2CD7E66A2}"/>
    <hyperlink ref="L23" r:id="rId6" xr:uid="{3EFBC120-EFDA-46D0-9E05-5FD9E99AB4A8}"/>
    <hyperlink ref="L15" r:id="rId7" xr:uid="{5505B5BA-729D-4855-86DA-2B908D5A3E43}"/>
    <hyperlink ref="L24" r:id="rId8" xr:uid="{F28291FD-4A60-468E-A648-46BF87C4F783}"/>
    <hyperlink ref="L25" r:id="rId9" xr:uid="{25B9B50E-D605-44FE-B45D-C4A08CA74B8D}"/>
    <hyperlink ref="L8" r:id="rId10" xr:uid="{01BE994F-F9F0-4C22-A975-AD2F51751E7E}"/>
    <hyperlink ref="L16" r:id="rId11" xr:uid="{50DC8123-80B6-40A8-AB65-5B4EDAA70725}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Dartagnan Léonard</dc:creator>
  <cp:lastModifiedBy>Dartagnan Léonard</cp:lastModifiedBy>
  <dcterms:created xsi:type="dcterms:W3CDTF">2015-06-05T18:19:34Z</dcterms:created>
  <dcterms:modified xsi:type="dcterms:W3CDTF">2020-03-05T01:51:39Z</dcterms:modified>
</cp:coreProperties>
</file>